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23" activeTab="3"/>
  </bookViews>
  <sheets>
    <sheet name="length_weight_v15_data" sheetId="1" r:id="rId1"/>
    <sheet name="Recruit_weights" sheetId="2" r:id="rId2"/>
    <sheet name="scrap" sheetId="3" r:id="rId3"/>
    <sheet name="length_weight_v15_calc_doc" sheetId="4" r:id="rId4"/>
    <sheet name="age" sheetId="5" r:id="rId5"/>
    <sheet name="order" sheetId="10" r:id="rId6"/>
    <sheet name="weight_grams" sheetId="11" r:id="rId7"/>
    <sheet name="vert_biomass_mgC_individual" sheetId="12" r:id="rId8"/>
    <sheet name="mum_20180730" sheetId="6" r:id="rId9"/>
    <sheet name="inverts" sheetId="17" r:id="rId10"/>
    <sheet name="C_20180730" sheetId="7" r:id="rId11"/>
    <sheet name="RN" sheetId="15" r:id="rId12"/>
    <sheet name="SN" sheetId="16" r:id="rId13"/>
    <sheet name="sumRN_SN" sheetId="14" r:id="rId14"/>
    <sheet name="FuncResp" sheetId="13" r:id="rId1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3" l="1"/>
  <c r="X4" i="14" l="1"/>
  <c r="AI4" i="14" s="1"/>
  <c r="Y4" i="14"/>
  <c r="AJ4" i="14" s="1"/>
  <c r="Z4" i="14"/>
  <c r="AK4" i="14" s="1"/>
  <c r="AA4" i="14"/>
  <c r="AL4" i="14" s="1"/>
  <c r="AB4" i="14"/>
  <c r="AM4" i="14" s="1"/>
  <c r="AC4" i="14"/>
  <c r="AN4" i="14" s="1"/>
  <c r="AD4" i="14"/>
  <c r="AO4" i="14" s="1"/>
  <c r="AE4" i="14"/>
  <c r="AP4" i="14" s="1"/>
  <c r="AF4" i="14"/>
  <c r="AQ4" i="14" s="1"/>
  <c r="AG4" i="14"/>
  <c r="AR4" i="14" s="1"/>
  <c r="X5" i="14"/>
  <c r="AI5" i="14" s="1"/>
  <c r="Y5" i="14"/>
  <c r="AJ5" i="14" s="1"/>
  <c r="Z5" i="14"/>
  <c r="AK5" i="14" s="1"/>
  <c r="AA5" i="14"/>
  <c r="AL5" i="14" s="1"/>
  <c r="AB5" i="14"/>
  <c r="AM5" i="14" s="1"/>
  <c r="AC5" i="14"/>
  <c r="AN5" i="14" s="1"/>
  <c r="AD5" i="14"/>
  <c r="AO5" i="14" s="1"/>
  <c r="AE5" i="14"/>
  <c r="AP5" i="14" s="1"/>
  <c r="AF5" i="14"/>
  <c r="AQ5" i="14" s="1"/>
  <c r="AG5" i="14"/>
  <c r="AR5" i="14" s="1"/>
  <c r="X6" i="14"/>
  <c r="AI6" i="14" s="1"/>
  <c r="Y6" i="14"/>
  <c r="AJ6" i="14" s="1"/>
  <c r="Z6" i="14"/>
  <c r="AK6" i="14" s="1"/>
  <c r="AA6" i="14"/>
  <c r="AL6" i="14" s="1"/>
  <c r="AB6" i="14"/>
  <c r="AM6" i="14" s="1"/>
  <c r="AC6" i="14"/>
  <c r="AN6" i="14" s="1"/>
  <c r="AD6" i="14"/>
  <c r="AO6" i="14" s="1"/>
  <c r="AE6" i="14"/>
  <c r="AP6" i="14" s="1"/>
  <c r="AF6" i="14"/>
  <c r="AQ6" i="14" s="1"/>
  <c r="AG6" i="14"/>
  <c r="AR6" i="14" s="1"/>
  <c r="X7" i="14"/>
  <c r="AI7" i="14" s="1"/>
  <c r="Y7" i="14"/>
  <c r="AJ7" i="14" s="1"/>
  <c r="Z7" i="14"/>
  <c r="AK7" i="14" s="1"/>
  <c r="AA7" i="14"/>
  <c r="AL7" i="14" s="1"/>
  <c r="AB7" i="14"/>
  <c r="AM7" i="14" s="1"/>
  <c r="AC7" i="14"/>
  <c r="AN7" i="14" s="1"/>
  <c r="AD7" i="14"/>
  <c r="AO7" i="14" s="1"/>
  <c r="AE7" i="14"/>
  <c r="AP7" i="14" s="1"/>
  <c r="AF7" i="14"/>
  <c r="AQ7" i="14" s="1"/>
  <c r="AG7" i="14"/>
  <c r="AR7" i="14" s="1"/>
  <c r="X8" i="14"/>
  <c r="AI8" i="14" s="1"/>
  <c r="Y8" i="14"/>
  <c r="AJ8" i="14" s="1"/>
  <c r="Z8" i="14"/>
  <c r="AK8" i="14" s="1"/>
  <c r="AA8" i="14"/>
  <c r="AL8" i="14" s="1"/>
  <c r="AB8" i="14"/>
  <c r="AM8" i="14" s="1"/>
  <c r="AC8" i="14"/>
  <c r="AN8" i="14" s="1"/>
  <c r="AD8" i="14"/>
  <c r="AO8" i="14" s="1"/>
  <c r="AE8" i="14"/>
  <c r="AP8" i="14" s="1"/>
  <c r="AF8" i="14"/>
  <c r="AQ8" i="14" s="1"/>
  <c r="AG8" i="14"/>
  <c r="AR8" i="14" s="1"/>
  <c r="X9" i="14"/>
  <c r="AI9" i="14" s="1"/>
  <c r="Y9" i="14"/>
  <c r="AJ9" i="14" s="1"/>
  <c r="Z9" i="14"/>
  <c r="AK9" i="14" s="1"/>
  <c r="AA9" i="14"/>
  <c r="AL9" i="14" s="1"/>
  <c r="AB9" i="14"/>
  <c r="AM9" i="14" s="1"/>
  <c r="AC9" i="14"/>
  <c r="AN9" i="14" s="1"/>
  <c r="AD9" i="14"/>
  <c r="AO9" i="14" s="1"/>
  <c r="AE9" i="14"/>
  <c r="AP9" i="14" s="1"/>
  <c r="AF9" i="14"/>
  <c r="AQ9" i="14" s="1"/>
  <c r="AG9" i="14"/>
  <c r="AR9" i="14" s="1"/>
  <c r="X10" i="14"/>
  <c r="AI10" i="14" s="1"/>
  <c r="Y10" i="14"/>
  <c r="AJ10" i="14" s="1"/>
  <c r="Z10" i="14"/>
  <c r="AK10" i="14" s="1"/>
  <c r="AA10" i="14"/>
  <c r="AL10" i="14" s="1"/>
  <c r="AB10" i="14"/>
  <c r="AM10" i="14" s="1"/>
  <c r="AC10" i="14"/>
  <c r="AN10" i="14" s="1"/>
  <c r="AD10" i="14"/>
  <c r="AO10" i="14" s="1"/>
  <c r="AE10" i="14"/>
  <c r="AP10" i="14" s="1"/>
  <c r="AF10" i="14"/>
  <c r="AQ10" i="14" s="1"/>
  <c r="AG10" i="14"/>
  <c r="AR10" i="14" s="1"/>
  <c r="X11" i="14"/>
  <c r="AI11" i="14" s="1"/>
  <c r="Y11" i="14"/>
  <c r="AJ11" i="14" s="1"/>
  <c r="Z11" i="14"/>
  <c r="AK11" i="14" s="1"/>
  <c r="AA11" i="14"/>
  <c r="AL11" i="14" s="1"/>
  <c r="AB11" i="14"/>
  <c r="AM11" i="14" s="1"/>
  <c r="AC11" i="14"/>
  <c r="AN11" i="14" s="1"/>
  <c r="AD11" i="14"/>
  <c r="AO11" i="14" s="1"/>
  <c r="AE11" i="14"/>
  <c r="AP11" i="14" s="1"/>
  <c r="AF11" i="14"/>
  <c r="AQ11" i="14" s="1"/>
  <c r="AG11" i="14"/>
  <c r="AR11" i="14" s="1"/>
  <c r="X12" i="14"/>
  <c r="AI12" i="14" s="1"/>
  <c r="Y12" i="14"/>
  <c r="AJ12" i="14" s="1"/>
  <c r="Z12" i="14"/>
  <c r="AK12" i="14" s="1"/>
  <c r="AA12" i="14"/>
  <c r="AL12" i="14" s="1"/>
  <c r="AB12" i="14"/>
  <c r="AM12" i="14" s="1"/>
  <c r="AC12" i="14"/>
  <c r="AN12" i="14" s="1"/>
  <c r="AD12" i="14"/>
  <c r="AO12" i="14" s="1"/>
  <c r="AE12" i="14"/>
  <c r="AP12" i="14" s="1"/>
  <c r="AF12" i="14"/>
  <c r="AQ12" i="14" s="1"/>
  <c r="AG12" i="14"/>
  <c r="AR12" i="14" s="1"/>
  <c r="X13" i="14"/>
  <c r="AI13" i="14" s="1"/>
  <c r="Y13" i="14"/>
  <c r="AJ13" i="14" s="1"/>
  <c r="Z13" i="14"/>
  <c r="AK13" i="14" s="1"/>
  <c r="AA13" i="14"/>
  <c r="AL13" i="14" s="1"/>
  <c r="AB13" i="14"/>
  <c r="AM13" i="14" s="1"/>
  <c r="AC13" i="14"/>
  <c r="AN13" i="14" s="1"/>
  <c r="AD13" i="14"/>
  <c r="AO13" i="14" s="1"/>
  <c r="AE13" i="14"/>
  <c r="AP13" i="14" s="1"/>
  <c r="AF13" i="14"/>
  <c r="AQ13" i="14" s="1"/>
  <c r="AG13" i="14"/>
  <c r="AR13" i="14" s="1"/>
  <c r="X14" i="14"/>
  <c r="AI14" i="14" s="1"/>
  <c r="Y14" i="14"/>
  <c r="AJ14" i="14" s="1"/>
  <c r="Z14" i="14"/>
  <c r="AK14" i="14" s="1"/>
  <c r="AA14" i="14"/>
  <c r="AL14" i="14" s="1"/>
  <c r="AB14" i="14"/>
  <c r="AM14" i="14" s="1"/>
  <c r="AC14" i="14"/>
  <c r="AN14" i="14" s="1"/>
  <c r="AD14" i="14"/>
  <c r="AO14" i="14" s="1"/>
  <c r="AE14" i="14"/>
  <c r="AP14" i="14" s="1"/>
  <c r="AF14" i="14"/>
  <c r="AQ14" i="14" s="1"/>
  <c r="AG14" i="14"/>
  <c r="AR14" i="14" s="1"/>
  <c r="X15" i="14"/>
  <c r="AI15" i="14" s="1"/>
  <c r="Y15" i="14"/>
  <c r="AJ15" i="14" s="1"/>
  <c r="Z15" i="14"/>
  <c r="AK15" i="14" s="1"/>
  <c r="AA15" i="14"/>
  <c r="AL15" i="14" s="1"/>
  <c r="AB15" i="14"/>
  <c r="AM15" i="14" s="1"/>
  <c r="AC15" i="14"/>
  <c r="AN15" i="14" s="1"/>
  <c r="AD15" i="14"/>
  <c r="AO15" i="14" s="1"/>
  <c r="AE15" i="14"/>
  <c r="AP15" i="14" s="1"/>
  <c r="AF15" i="14"/>
  <c r="AQ15" i="14" s="1"/>
  <c r="AG15" i="14"/>
  <c r="AR15" i="14" s="1"/>
  <c r="X16" i="14"/>
  <c r="AI16" i="14" s="1"/>
  <c r="Y16" i="14"/>
  <c r="AJ16" i="14" s="1"/>
  <c r="Z16" i="14"/>
  <c r="AK16" i="14" s="1"/>
  <c r="AA16" i="14"/>
  <c r="AL16" i="14" s="1"/>
  <c r="AB16" i="14"/>
  <c r="AM16" i="14" s="1"/>
  <c r="AC16" i="14"/>
  <c r="AN16" i="14" s="1"/>
  <c r="AD16" i="14"/>
  <c r="AO16" i="14" s="1"/>
  <c r="AE16" i="14"/>
  <c r="AP16" i="14" s="1"/>
  <c r="AF16" i="14"/>
  <c r="AQ16" i="14" s="1"/>
  <c r="AG16" i="14"/>
  <c r="AR16" i="14" s="1"/>
  <c r="X17" i="14"/>
  <c r="AI17" i="14" s="1"/>
  <c r="Y17" i="14"/>
  <c r="AJ17" i="14" s="1"/>
  <c r="Z17" i="14"/>
  <c r="AK17" i="14" s="1"/>
  <c r="AA17" i="14"/>
  <c r="AL17" i="14" s="1"/>
  <c r="AB17" i="14"/>
  <c r="AM17" i="14" s="1"/>
  <c r="AC17" i="14"/>
  <c r="AN17" i="14" s="1"/>
  <c r="AD17" i="14"/>
  <c r="AO17" i="14" s="1"/>
  <c r="AE17" i="14"/>
  <c r="AP17" i="14" s="1"/>
  <c r="AF17" i="14"/>
  <c r="AQ17" i="14" s="1"/>
  <c r="AG17" i="14"/>
  <c r="AR17" i="14" s="1"/>
  <c r="X18" i="14"/>
  <c r="AI18" i="14" s="1"/>
  <c r="Y18" i="14"/>
  <c r="AJ18" i="14" s="1"/>
  <c r="Z18" i="14"/>
  <c r="AK18" i="14" s="1"/>
  <c r="AA18" i="14"/>
  <c r="AL18" i="14" s="1"/>
  <c r="AB18" i="14"/>
  <c r="AM18" i="14" s="1"/>
  <c r="AC18" i="14"/>
  <c r="AN18" i="14" s="1"/>
  <c r="AD18" i="14"/>
  <c r="AO18" i="14" s="1"/>
  <c r="AE18" i="14"/>
  <c r="AP18" i="14" s="1"/>
  <c r="AF18" i="14"/>
  <c r="AQ18" i="14" s="1"/>
  <c r="AG18" i="14"/>
  <c r="AR18" i="14" s="1"/>
  <c r="X19" i="14"/>
  <c r="AI19" i="14" s="1"/>
  <c r="Y19" i="14"/>
  <c r="AJ19" i="14" s="1"/>
  <c r="Z19" i="14"/>
  <c r="AK19" i="14" s="1"/>
  <c r="AA19" i="14"/>
  <c r="AL19" i="14" s="1"/>
  <c r="AB19" i="14"/>
  <c r="AM19" i="14" s="1"/>
  <c r="AC19" i="14"/>
  <c r="AN19" i="14" s="1"/>
  <c r="AD19" i="14"/>
  <c r="AO19" i="14" s="1"/>
  <c r="AE19" i="14"/>
  <c r="AP19" i="14" s="1"/>
  <c r="AF19" i="14"/>
  <c r="AQ19" i="14" s="1"/>
  <c r="AG19" i="14"/>
  <c r="AR19" i="14" s="1"/>
  <c r="X20" i="14"/>
  <c r="AI20" i="14" s="1"/>
  <c r="Y20" i="14"/>
  <c r="AJ20" i="14" s="1"/>
  <c r="Z20" i="14"/>
  <c r="AK20" i="14" s="1"/>
  <c r="AA20" i="14"/>
  <c r="AL20" i="14" s="1"/>
  <c r="AB20" i="14"/>
  <c r="AM20" i="14" s="1"/>
  <c r="AC20" i="14"/>
  <c r="AN20" i="14" s="1"/>
  <c r="AD20" i="14"/>
  <c r="AO20" i="14" s="1"/>
  <c r="AE20" i="14"/>
  <c r="AP20" i="14" s="1"/>
  <c r="AF20" i="14"/>
  <c r="AQ20" i="14" s="1"/>
  <c r="AG20" i="14"/>
  <c r="AR20" i="14" s="1"/>
  <c r="X21" i="14"/>
  <c r="AI21" i="14" s="1"/>
  <c r="Y21" i="14"/>
  <c r="AJ21" i="14" s="1"/>
  <c r="Z21" i="14"/>
  <c r="AK21" i="14" s="1"/>
  <c r="AA21" i="14"/>
  <c r="AL21" i="14" s="1"/>
  <c r="AB21" i="14"/>
  <c r="AM21" i="14" s="1"/>
  <c r="AC21" i="14"/>
  <c r="AN21" i="14" s="1"/>
  <c r="AD21" i="14"/>
  <c r="AO21" i="14" s="1"/>
  <c r="AE21" i="14"/>
  <c r="AP21" i="14" s="1"/>
  <c r="AF21" i="14"/>
  <c r="AQ21" i="14" s="1"/>
  <c r="AG21" i="14"/>
  <c r="AR21" i="14" s="1"/>
  <c r="X22" i="14"/>
  <c r="AI22" i="14" s="1"/>
  <c r="Y22" i="14"/>
  <c r="AJ22" i="14" s="1"/>
  <c r="Z22" i="14"/>
  <c r="AK22" i="14" s="1"/>
  <c r="AA22" i="14"/>
  <c r="AL22" i="14" s="1"/>
  <c r="AB22" i="14"/>
  <c r="AM22" i="14" s="1"/>
  <c r="AC22" i="14"/>
  <c r="AN22" i="14" s="1"/>
  <c r="AD22" i="14"/>
  <c r="AO22" i="14" s="1"/>
  <c r="AE22" i="14"/>
  <c r="AP22" i="14" s="1"/>
  <c r="AF22" i="14"/>
  <c r="AQ22" i="14" s="1"/>
  <c r="AG22" i="14"/>
  <c r="AR22" i="14" s="1"/>
  <c r="X23" i="14"/>
  <c r="AI23" i="14" s="1"/>
  <c r="Y23" i="14"/>
  <c r="AJ23" i="14" s="1"/>
  <c r="Z23" i="14"/>
  <c r="AK23" i="14" s="1"/>
  <c r="AA23" i="14"/>
  <c r="AL23" i="14" s="1"/>
  <c r="AB23" i="14"/>
  <c r="AM23" i="14" s="1"/>
  <c r="AC23" i="14"/>
  <c r="AN23" i="14" s="1"/>
  <c r="AD23" i="14"/>
  <c r="AO23" i="14" s="1"/>
  <c r="AE23" i="14"/>
  <c r="AP23" i="14" s="1"/>
  <c r="AF23" i="14"/>
  <c r="AQ23" i="14" s="1"/>
  <c r="AG23" i="14"/>
  <c r="AR23" i="14" s="1"/>
  <c r="X24" i="14"/>
  <c r="AI24" i="14" s="1"/>
  <c r="Y24" i="14"/>
  <c r="AJ24" i="14" s="1"/>
  <c r="Z24" i="14"/>
  <c r="AK24" i="14" s="1"/>
  <c r="AA24" i="14"/>
  <c r="AL24" i="14" s="1"/>
  <c r="AB24" i="14"/>
  <c r="AM24" i="14" s="1"/>
  <c r="AC24" i="14"/>
  <c r="AN24" i="14" s="1"/>
  <c r="AD24" i="14"/>
  <c r="AO24" i="14" s="1"/>
  <c r="AE24" i="14"/>
  <c r="AP24" i="14" s="1"/>
  <c r="AF24" i="14"/>
  <c r="AQ24" i="14" s="1"/>
  <c r="AG24" i="14"/>
  <c r="AR24" i="14" s="1"/>
  <c r="X25" i="14"/>
  <c r="AI25" i="14" s="1"/>
  <c r="Y25" i="14"/>
  <c r="AJ25" i="14" s="1"/>
  <c r="Z25" i="14"/>
  <c r="AK25" i="14" s="1"/>
  <c r="AA25" i="14"/>
  <c r="AL25" i="14" s="1"/>
  <c r="AB25" i="14"/>
  <c r="AM25" i="14" s="1"/>
  <c r="AC25" i="14"/>
  <c r="AN25" i="14" s="1"/>
  <c r="AD25" i="14"/>
  <c r="AO25" i="14" s="1"/>
  <c r="AE25" i="14"/>
  <c r="AP25" i="14" s="1"/>
  <c r="AF25" i="14"/>
  <c r="AQ25" i="14" s="1"/>
  <c r="AG25" i="14"/>
  <c r="AR25" i="14" s="1"/>
  <c r="X26" i="14"/>
  <c r="AI26" i="14" s="1"/>
  <c r="Y26" i="14"/>
  <c r="AJ26" i="14" s="1"/>
  <c r="Z26" i="14"/>
  <c r="AK26" i="14" s="1"/>
  <c r="AA26" i="14"/>
  <c r="AL26" i="14" s="1"/>
  <c r="AB26" i="14"/>
  <c r="AM26" i="14" s="1"/>
  <c r="AC26" i="14"/>
  <c r="AN26" i="14" s="1"/>
  <c r="AD26" i="14"/>
  <c r="AO26" i="14" s="1"/>
  <c r="AE26" i="14"/>
  <c r="AP26" i="14" s="1"/>
  <c r="AF26" i="14"/>
  <c r="AQ26" i="14" s="1"/>
  <c r="AG26" i="14"/>
  <c r="AR26" i="14" s="1"/>
  <c r="X27" i="14"/>
  <c r="AI27" i="14" s="1"/>
  <c r="Y27" i="14"/>
  <c r="AJ27" i="14" s="1"/>
  <c r="Z27" i="14"/>
  <c r="AK27" i="14" s="1"/>
  <c r="AA27" i="14"/>
  <c r="AL27" i="14" s="1"/>
  <c r="AB27" i="14"/>
  <c r="AM27" i="14" s="1"/>
  <c r="AC27" i="14"/>
  <c r="AN27" i="14" s="1"/>
  <c r="AD27" i="14"/>
  <c r="AO27" i="14" s="1"/>
  <c r="AE27" i="14"/>
  <c r="AP27" i="14" s="1"/>
  <c r="AF27" i="14"/>
  <c r="AQ27" i="14" s="1"/>
  <c r="AG27" i="14"/>
  <c r="AR27" i="14" s="1"/>
  <c r="X28" i="14"/>
  <c r="AI28" i="14" s="1"/>
  <c r="Y28" i="14"/>
  <c r="AJ28" i="14" s="1"/>
  <c r="Z28" i="14"/>
  <c r="AK28" i="14" s="1"/>
  <c r="AA28" i="14"/>
  <c r="AL28" i="14" s="1"/>
  <c r="AB28" i="14"/>
  <c r="AM28" i="14" s="1"/>
  <c r="AC28" i="14"/>
  <c r="AN28" i="14" s="1"/>
  <c r="AD28" i="14"/>
  <c r="AO28" i="14" s="1"/>
  <c r="AE28" i="14"/>
  <c r="AP28" i="14" s="1"/>
  <c r="AF28" i="14"/>
  <c r="AQ28" i="14" s="1"/>
  <c r="AG28" i="14"/>
  <c r="AR28" i="14" s="1"/>
  <c r="X29" i="14"/>
  <c r="AI29" i="14" s="1"/>
  <c r="Y29" i="14"/>
  <c r="AJ29" i="14" s="1"/>
  <c r="Z29" i="14"/>
  <c r="AK29" i="14" s="1"/>
  <c r="AA29" i="14"/>
  <c r="AL29" i="14" s="1"/>
  <c r="AB29" i="14"/>
  <c r="AM29" i="14" s="1"/>
  <c r="AC29" i="14"/>
  <c r="AN29" i="14" s="1"/>
  <c r="AD29" i="14"/>
  <c r="AO29" i="14" s="1"/>
  <c r="AE29" i="14"/>
  <c r="AP29" i="14" s="1"/>
  <c r="AF29" i="14"/>
  <c r="AQ29" i="14" s="1"/>
  <c r="AG29" i="14"/>
  <c r="AR29" i="14" s="1"/>
  <c r="X30" i="14"/>
  <c r="AI30" i="14" s="1"/>
  <c r="Y30" i="14"/>
  <c r="AJ30" i="14" s="1"/>
  <c r="Z30" i="14"/>
  <c r="AK30" i="14" s="1"/>
  <c r="AA30" i="14"/>
  <c r="AL30" i="14" s="1"/>
  <c r="AB30" i="14"/>
  <c r="AM30" i="14" s="1"/>
  <c r="AC30" i="14"/>
  <c r="AN30" i="14" s="1"/>
  <c r="AD30" i="14"/>
  <c r="AO30" i="14" s="1"/>
  <c r="AE30" i="14"/>
  <c r="AP30" i="14" s="1"/>
  <c r="AF30" i="14"/>
  <c r="AQ30" i="14" s="1"/>
  <c r="AG30" i="14"/>
  <c r="AR30" i="14" s="1"/>
  <c r="X31" i="14"/>
  <c r="AI31" i="14" s="1"/>
  <c r="Y31" i="14"/>
  <c r="AJ31" i="14" s="1"/>
  <c r="Z31" i="14"/>
  <c r="AK31" i="14" s="1"/>
  <c r="AA31" i="14"/>
  <c r="AL31" i="14" s="1"/>
  <c r="AB31" i="14"/>
  <c r="AM31" i="14" s="1"/>
  <c r="AC31" i="14"/>
  <c r="AN31" i="14" s="1"/>
  <c r="AD31" i="14"/>
  <c r="AO31" i="14" s="1"/>
  <c r="AE31" i="14"/>
  <c r="AP31" i="14" s="1"/>
  <c r="AF31" i="14"/>
  <c r="AQ31" i="14" s="1"/>
  <c r="AG31" i="14"/>
  <c r="AR31" i="14" s="1"/>
  <c r="X32" i="14"/>
  <c r="AI32" i="14" s="1"/>
  <c r="Y32" i="14"/>
  <c r="AJ32" i="14" s="1"/>
  <c r="Z32" i="14"/>
  <c r="AK32" i="14" s="1"/>
  <c r="AA32" i="14"/>
  <c r="AL32" i="14" s="1"/>
  <c r="AB32" i="14"/>
  <c r="AM32" i="14" s="1"/>
  <c r="AC32" i="14"/>
  <c r="AN32" i="14" s="1"/>
  <c r="AD32" i="14"/>
  <c r="AO32" i="14" s="1"/>
  <c r="AE32" i="14"/>
  <c r="AP32" i="14" s="1"/>
  <c r="AF32" i="14"/>
  <c r="AQ32" i="14" s="1"/>
  <c r="AG32" i="14"/>
  <c r="AR32" i="14" s="1"/>
  <c r="X33" i="14"/>
  <c r="AI33" i="14" s="1"/>
  <c r="Y33" i="14"/>
  <c r="AJ33" i="14" s="1"/>
  <c r="Z33" i="14"/>
  <c r="AK33" i="14" s="1"/>
  <c r="AA33" i="14"/>
  <c r="AL33" i="14" s="1"/>
  <c r="AB33" i="14"/>
  <c r="AM33" i="14" s="1"/>
  <c r="AC33" i="14"/>
  <c r="AN33" i="14" s="1"/>
  <c r="AD33" i="14"/>
  <c r="AO33" i="14" s="1"/>
  <c r="AE33" i="14"/>
  <c r="AP33" i="14" s="1"/>
  <c r="AF33" i="14"/>
  <c r="AQ33" i="14" s="1"/>
  <c r="AG33" i="14"/>
  <c r="AR33" i="14" s="1"/>
  <c r="X34" i="14"/>
  <c r="AI34" i="14" s="1"/>
  <c r="Y34" i="14"/>
  <c r="AJ34" i="14" s="1"/>
  <c r="Z34" i="14"/>
  <c r="AK34" i="14" s="1"/>
  <c r="AA34" i="14"/>
  <c r="AL34" i="14" s="1"/>
  <c r="AB34" i="14"/>
  <c r="AM34" i="14" s="1"/>
  <c r="AC34" i="14"/>
  <c r="AN34" i="14" s="1"/>
  <c r="AD34" i="14"/>
  <c r="AO34" i="14" s="1"/>
  <c r="AE34" i="14"/>
  <c r="AP34" i="14" s="1"/>
  <c r="AF34" i="14"/>
  <c r="AQ34" i="14" s="1"/>
  <c r="AG34" i="14"/>
  <c r="AR34" i="14" s="1"/>
  <c r="X35" i="14"/>
  <c r="AI35" i="14" s="1"/>
  <c r="Y35" i="14"/>
  <c r="AJ35" i="14" s="1"/>
  <c r="Z35" i="14"/>
  <c r="AK35" i="14" s="1"/>
  <c r="AA35" i="14"/>
  <c r="AL35" i="14" s="1"/>
  <c r="AB35" i="14"/>
  <c r="AM35" i="14" s="1"/>
  <c r="AC35" i="14"/>
  <c r="AN35" i="14" s="1"/>
  <c r="AD35" i="14"/>
  <c r="AO35" i="14" s="1"/>
  <c r="AE35" i="14"/>
  <c r="AP35" i="14" s="1"/>
  <c r="AF35" i="14"/>
  <c r="AQ35" i="14" s="1"/>
  <c r="AG35" i="14"/>
  <c r="AR35" i="14" s="1"/>
  <c r="X36" i="14"/>
  <c r="AI36" i="14" s="1"/>
  <c r="Y36" i="14"/>
  <c r="AJ36" i="14" s="1"/>
  <c r="Z36" i="14"/>
  <c r="AK36" i="14" s="1"/>
  <c r="AA36" i="14"/>
  <c r="AL36" i="14" s="1"/>
  <c r="AB36" i="14"/>
  <c r="AM36" i="14" s="1"/>
  <c r="AC36" i="14"/>
  <c r="AN36" i="14" s="1"/>
  <c r="AD36" i="14"/>
  <c r="AO36" i="14" s="1"/>
  <c r="AE36" i="14"/>
  <c r="AP36" i="14" s="1"/>
  <c r="AF36" i="14"/>
  <c r="AQ36" i="14" s="1"/>
  <c r="AG36" i="14"/>
  <c r="AR36" i="14" s="1"/>
  <c r="X37" i="14"/>
  <c r="AI37" i="14" s="1"/>
  <c r="Y37" i="14"/>
  <c r="AJ37" i="14" s="1"/>
  <c r="Z37" i="14"/>
  <c r="AK37" i="14" s="1"/>
  <c r="AA37" i="14"/>
  <c r="AL37" i="14" s="1"/>
  <c r="AB37" i="14"/>
  <c r="AM37" i="14" s="1"/>
  <c r="AC37" i="14"/>
  <c r="AN37" i="14" s="1"/>
  <c r="AD37" i="14"/>
  <c r="AO37" i="14" s="1"/>
  <c r="AE37" i="14"/>
  <c r="AP37" i="14" s="1"/>
  <c r="AF37" i="14"/>
  <c r="AQ37" i="14" s="1"/>
  <c r="AG37" i="14"/>
  <c r="AR37" i="14" s="1"/>
  <c r="X38" i="14"/>
  <c r="AI38" i="14" s="1"/>
  <c r="Y38" i="14"/>
  <c r="AJ38" i="14" s="1"/>
  <c r="Z38" i="14"/>
  <c r="AK38" i="14" s="1"/>
  <c r="AA38" i="14"/>
  <c r="AL38" i="14" s="1"/>
  <c r="AB38" i="14"/>
  <c r="AM38" i="14" s="1"/>
  <c r="AC38" i="14"/>
  <c r="AN38" i="14" s="1"/>
  <c r="AD38" i="14"/>
  <c r="AO38" i="14" s="1"/>
  <c r="AE38" i="14"/>
  <c r="AP38" i="14" s="1"/>
  <c r="AF38" i="14"/>
  <c r="AQ38" i="14" s="1"/>
  <c r="AG38" i="14"/>
  <c r="AR38" i="14" s="1"/>
  <c r="X39" i="14"/>
  <c r="AI39" i="14" s="1"/>
  <c r="Y39" i="14"/>
  <c r="AJ39" i="14" s="1"/>
  <c r="Z39" i="14"/>
  <c r="AK39" i="14" s="1"/>
  <c r="AA39" i="14"/>
  <c r="AL39" i="14" s="1"/>
  <c r="AB39" i="14"/>
  <c r="AM39" i="14" s="1"/>
  <c r="AC39" i="14"/>
  <c r="AN39" i="14" s="1"/>
  <c r="AD39" i="14"/>
  <c r="AO39" i="14" s="1"/>
  <c r="AE39" i="14"/>
  <c r="AP39" i="14" s="1"/>
  <c r="AF39" i="14"/>
  <c r="AQ39" i="14" s="1"/>
  <c r="AG39" i="14"/>
  <c r="AR39" i="14" s="1"/>
  <c r="X40" i="14"/>
  <c r="AI40" i="14" s="1"/>
  <c r="Y40" i="14"/>
  <c r="AJ40" i="14" s="1"/>
  <c r="Z40" i="14"/>
  <c r="AK40" i="14" s="1"/>
  <c r="AA40" i="14"/>
  <c r="AL40" i="14" s="1"/>
  <c r="AB40" i="14"/>
  <c r="AM40" i="14" s="1"/>
  <c r="AC40" i="14"/>
  <c r="AN40" i="14" s="1"/>
  <c r="AD40" i="14"/>
  <c r="AO40" i="14" s="1"/>
  <c r="AE40" i="14"/>
  <c r="AP40" i="14" s="1"/>
  <c r="AF40" i="14"/>
  <c r="AQ40" i="14" s="1"/>
  <c r="AG40" i="14"/>
  <c r="AR40" i="14" s="1"/>
  <c r="X41" i="14"/>
  <c r="AI41" i="14" s="1"/>
  <c r="Y41" i="14"/>
  <c r="AJ41" i="14" s="1"/>
  <c r="Z41" i="14"/>
  <c r="AK41" i="14" s="1"/>
  <c r="AA41" i="14"/>
  <c r="AL41" i="14" s="1"/>
  <c r="AB41" i="14"/>
  <c r="AM41" i="14" s="1"/>
  <c r="AC41" i="14"/>
  <c r="AN41" i="14" s="1"/>
  <c r="AD41" i="14"/>
  <c r="AO41" i="14" s="1"/>
  <c r="AE41" i="14"/>
  <c r="AP41" i="14" s="1"/>
  <c r="AF41" i="14"/>
  <c r="AQ41" i="14" s="1"/>
  <c r="AG41" i="14"/>
  <c r="AR41" i="14" s="1"/>
  <c r="X42" i="14"/>
  <c r="AI42" i="14" s="1"/>
  <c r="Y42" i="14"/>
  <c r="AJ42" i="14" s="1"/>
  <c r="Z42" i="14"/>
  <c r="AK42" i="14" s="1"/>
  <c r="AA42" i="14"/>
  <c r="AL42" i="14" s="1"/>
  <c r="AB42" i="14"/>
  <c r="AM42" i="14" s="1"/>
  <c r="AC42" i="14"/>
  <c r="AN42" i="14" s="1"/>
  <c r="AD42" i="14"/>
  <c r="AO42" i="14" s="1"/>
  <c r="AE42" i="14"/>
  <c r="AP42" i="14" s="1"/>
  <c r="AF42" i="14"/>
  <c r="AQ42" i="14" s="1"/>
  <c r="AG42" i="14"/>
  <c r="AR42" i="14" s="1"/>
  <c r="X43" i="14"/>
  <c r="AI43" i="14" s="1"/>
  <c r="Y43" i="14"/>
  <c r="AJ43" i="14" s="1"/>
  <c r="Z43" i="14"/>
  <c r="AK43" i="14" s="1"/>
  <c r="AA43" i="14"/>
  <c r="AL43" i="14" s="1"/>
  <c r="AB43" i="14"/>
  <c r="AM43" i="14" s="1"/>
  <c r="AC43" i="14"/>
  <c r="AN43" i="14" s="1"/>
  <c r="AD43" i="14"/>
  <c r="AO43" i="14" s="1"/>
  <c r="AE43" i="14"/>
  <c r="AP43" i="14" s="1"/>
  <c r="AF43" i="14"/>
  <c r="AQ43" i="14" s="1"/>
  <c r="AG43" i="14"/>
  <c r="AR43" i="14" s="1"/>
  <c r="X44" i="14"/>
  <c r="AI44" i="14" s="1"/>
  <c r="Y44" i="14"/>
  <c r="AJ44" i="14" s="1"/>
  <c r="Z44" i="14"/>
  <c r="AK44" i="14" s="1"/>
  <c r="AA44" i="14"/>
  <c r="AL44" i="14" s="1"/>
  <c r="AB44" i="14"/>
  <c r="AM44" i="14" s="1"/>
  <c r="AC44" i="14"/>
  <c r="AN44" i="14" s="1"/>
  <c r="AD44" i="14"/>
  <c r="AO44" i="14" s="1"/>
  <c r="AE44" i="14"/>
  <c r="AP44" i="14" s="1"/>
  <c r="AF44" i="14"/>
  <c r="AQ44" i="14" s="1"/>
  <c r="AG44" i="14"/>
  <c r="AR44" i="14" s="1"/>
  <c r="X45" i="14"/>
  <c r="AI45" i="14" s="1"/>
  <c r="Y45" i="14"/>
  <c r="AJ45" i="14" s="1"/>
  <c r="Z45" i="14"/>
  <c r="AK45" i="14" s="1"/>
  <c r="AA45" i="14"/>
  <c r="AL45" i="14" s="1"/>
  <c r="AB45" i="14"/>
  <c r="AM45" i="14" s="1"/>
  <c r="AC45" i="14"/>
  <c r="AN45" i="14" s="1"/>
  <c r="AD45" i="14"/>
  <c r="AO45" i="14" s="1"/>
  <c r="AE45" i="14"/>
  <c r="AP45" i="14" s="1"/>
  <c r="AF45" i="14"/>
  <c r="AQ45" i="14" s="1"/>
  <c r="AG45" i="14"/>
  <c r="AR45" i="14" s="1"/>
  <c r="X46" i="14"/>
  <c r="AI46" i="14" s="1"/>
  <c r="Y46" i="14"/>
  <c r="AJ46" i="14" s="1"/>
  <c r="Z46" i="14"/>
  <c r="AK46" i="14" s="1"/>
  <c r="AA46" i="14"/>
  <c r="AL46" i="14" s="1"/>
  <c r="AB46" i="14"/>
  <c r="AM46" i="14" s="1"/>
  <c r="AC46" i="14"/>
  <c r="AN46" i="14" s="1"/>
  <c r="AD46" i="14"/>
  <c r="AO46" i="14" s="1"/>
  <c r="AE46" i="14"/>
  <c r="AP46" i="14" s="1"/>
  <c r="AF46" i="14"/>
  <c r="AQ46" i="14" s="1"/>
  <c r="AG46" i="14"/>
  <c r="AR46" i="14" s="1"/>
  <c r="X47" i="14"/>
  <c r="AI47" i="14" s="1"/>
  <c r="Y47" i="14"/>
  <c r="AJ47" i="14" s="1"/>
  <c r="Z47" i="14"/>
  <c r="AK47" i="14" s="1"/>
  <c r="AA47" i="14"/>
  <c r="AL47" i="14" s="1"/>
  <c r="AB47" i="14"/>
  <c r="AM47" i="14" s="1"/>
  <c r="AC47" i="14"/>
  <c r="AN47" i="14" s="1"/>
  <c r="AD47" i="14"/>
  <c r="AO47" i="14" s="1"/>
  <c r="AE47" i="14"/>
  <c r="AP47" i="14" s="1"/>
  <c r="AF47" i="14"/>
  <c r="AQ47" i="14" s="1"/>
  <c r="AG47" i="14"/>
  <c r="AR47" i="14" s="1"/>
  <c r="X48" i="14"/>
  <c r="AI48" i="14" s="1"/>
  <c r="Y48" i="14"/>
  <c r="AJ48" i="14" s="1"/>
  <c r="Z48" i="14"/>
  <c r="AK48" i="14" s="1"/>
  <c r="AA48" i="14"/>
  <c r="AL48" i="14" s="1"/>
  <c r="AB48" i="14"/>
  <c r="AM48" i="14" s="1"/>
  <c r="AC48" i="14"/>
  <c r="AN48" i="14" s="1"/>
  <c r="AD48" i="14"/>
  <c r="AO48" i="14" s="1"/>
  <c r="AE48" i="14"/>
  <c r="AP48" i="14" s="1"/>
  <c r="AF48" i="14"/>
  <c r="AQ48" i="14" s="1"/>
  <c r="AG48" i="14"/>
  <c r="AR48" i="14" s="1"/>
  <c r="X49" i="14"/>
  <c r="AI49" i="14" s="1"/>
  <c r="Y49" i="14"/>
  <c r="AJ49" i="14" s="1"/>
  <c r="Z49" i="14"/>
  <c r="AK49" i="14" s="1"/>
  <c r="AA49" i="14"/>
  <c r="AL49" i="14" s="1"/>
  <c r="AB49" i="14"/>
  <c r="AM49" i="14" s="1"/>
  <c r="AC49" i="14"/>
  <c r="AN49" i="14" s="1"/>
  <c r="AD49" i="14"/>
  <c r="AO49" i="14" s="1"/>
  <c r="AE49" i="14"/>
  <c r="AP49" i="14" s="1"/>
  <c r="AF49" i="14"/>
  <c r="AQ49" i="14" s="1"/>
  <c r="AG49" i="14"/>
  <c r="AR49" i="14" s="1"/>
  <c r="X50" i="14"/>
  <c r="AI50" i="14" s="1"/>
  <c r="Y50" i="14"/>
  <c r="AJ50" i="14" s="1"/>
  <c r="Z50" i="14"/>
  <c r="AK50" i="14" s="1"/>
  <c r="AA50" i="14"/>
  <c r="AL50" i="14" s="1"/>
  <c r="AB50" i="14"/>
  <c r="AM50" i="14" s="1"/>
  <c r="AC50" i="14"/>
  <c r="AN50" i="14" s="1"/>
  <c r="AD50" i="14"/>
  <c r="AO50" i="14" s="1"/>
  <c r="AE50" i="14"/>
  <c r="AP50" i="14" s="1"/>
  <c r="AF50" i="14"/>
  <c r="AQ50" i="14" s="1"/>
  <c r="AG50" i="14"/>
  <c r="AR50" i="14" s="1"/>
  <c r="X51" i="14"/>
  <c r="AI51" i="14" s="1"/>
  <c r="Y51" i="14"/>
  <c r="AJ51" i="14" s="1"/>
  <c r="Z51" i="14"/>
  <c r="AK51" i="14" s="1"/>
  <c r="AA51" i="14"/>
  <c r="AL51" i="14" s="1"/>
  <c r="AB51" i="14"/>
  <c r="AM51" i="14" s="1"/>
  <c r="AC51" i="14"/>
  <c r="AN51" i="14" s="1"/>
  <c r="AD51" i="14"/>
  <c r="AO51" i="14" s="1"/>
  <c r="AE51" i="14"/>
  <c r="AP51" i="14" s="1"/>
  <c r="AF51" i="14"/>
  <c r="AQ51" i="14" s="1"/>
  <c r="AG51" i="14"/>
  <c r="AR51" i="14" s="1"/>
  <c r="X52" i="14"/>
  <c r="AI52" i="14" s="1"/>
  <c r="Y52" i="14"/>
  <c r="AJ52" i="14" s="1"/>
  <c r="Z52" i="14"/>
  <c r="AK52" i="14" s="1"/>
  <c r="AA52" i="14"/>
  <c r="AL52" i="14" s="1"/>
  <c r="AB52" i="14"/>
  <c r="AM52" i="14" s="1"/>
  <c r="AC52" i="14"/>
  <c r="AN52" i="14" s="1"/>
  <c r="AD52" i="14"/>
  <c r="AO52" i="14" s="1"/>
  <c r="AE52" i="14"/>
  <c r="AP52" i="14" s="1"/>
  <c r="AF52" i="14"/>
  <c r="AQ52" i="14" s="1"/>
  <c r="AG52" i="14"/>
  <c r="AR52" i="14" s="1"/>
  <c r="X53" i="14"/>
  <c r="AI53" i="14" s="1"/>
  <c r="Y53" i="14"/>
  <c r="AJ53" i="14" s="1"/>
  <c r="Z53" i="14"/>
  <c r="AK53" i="14" s="1"/>
  <c r="AA53" i="14"/>
  <c r="AL53" i="14" s="1"/>
  <c r="AB53" i="14"/>
  <c r="AM53" i="14" s="1"/>
  <c r="AC53" i="14"/>
  <c r="AN53" i="14" s="1"/>
  <c r="AD53" i="14"/>
  <c r="AO53" i="14" s="1"/>
  <c r="AE53" i="14"/>
  <c r="AP53" i="14" s="1"/>
  <c r="AF53" i="14"/>
  <c r="AQ53" i="14" s="1"/>
  <c r="AG53" i="14"/>
  <c r="AR53" i="14" s="1"/>
  <c r="X54" i="14"/>
  <c r="AI54" i="14" s="1"/>
  <c r="Y54" i="14"/>
  <c r="AJ54" i="14" s="1"/>
  <c r="Z54" i="14"/>
  <c r="AK54" i="14" s="1"/>
  <c r="AA54" i="14"/>
  <c r="AL54" i="14" s="1"/>
  <c r="AB54" i="14"/>
  <c r="AM54" i="14" s="1"/>
  <c r="AC54" i="14"/>
  <c r="AN54" i="14" s="1"/>
  <c r="AD54" i="14"/>
  <c r="AO54" i="14" s="1"/>
  <c r="AE54" i="14"/>
  <c r="AP54" i="14" s="1"/>
  <c r="AF54" i="14"/>
  <c r="AQ54" i="14" s="1"/>
  <c r="AG54" i="14"/>
  <c r="AR54" i="14" s="1"/>
  <c r="X55" i="14"/>
  <c r="AI55" i="14" s="1"/>
  <c r="Y55" i="14"/>
  <c r="AJ55" i="14" s="1"/>
  <c r="Z55" i="14"/>
  <c r="AK55" i="14" s="1"/>
  <c r="AA55" i="14"/>
  <c r="AL55" i="14" s="1"/>
  <c r="AB55" i="14"/>
  <c r="AM55" i="14" s="1"/>
  <c r="AC55" i="14"/>
  <c r="AN55" i="14" s="1"/>
  <c r="AD55" i="14"/>
  <c r="AO55" i="14" s="1"/>
  <c r="AE55" i="14"/>
  <c r="AP55" i="14" s="1"/>
  <c r="AF55" i="14"/>
  <c r="AQ55" i="14" s="1"/>
  <c r="AG55" i="14"/>
  <c r="AR55" i="14" s="1"/>
  <c r="X56" i="14"/>
  <c r="AI56" i="14" s="1"/>
  <c r="Y56" i="14"/>
  <c r="AJ56" i="14" s="1"/>
  <c r="Z56" i="14"/>
  <c r="AK56" i="14" s="1"/>
  <c r="AA56" i="14"/>
  <c r="AL56" i="14" s="1"/>
  <c r="AB56" i="14"/>
  <c r="AM56" i="14" s="1"/>
  <c r="AC56" i="14"/>
  <c r="AN56" i="14" s="1"/>
  <c r="AD56" i="14"/>
  <c r="AO56" i="14" s="1"/>
  <c r="AE56" i="14"/>
  <c r="AP56" i="14" s="1"/>
  <c r="AF56" i="14"/>
  <c r="AQ56" i="14" s="1"/>
  <c r="AG56" i="14"/>
  <c r="AR56" i="14" s="1"/>
  <c r="X57" i="14"/>
  <c r="AI57" i="14" s="1"/>
  <c r="Y57" i="14"/>
  <c r="AJ57" i="14" s="1"/>
  <c r="Z57" i="14"/>
  <c r="AK57" i="14" s="1"/>
  <c r="AA57" i="14"/>
  <c r="AL57" i="14" s="1"/>
  <c r="AB57" i="14"/>
  <c r="AM57" i="14" s="1"/>
  <c r="AC57" i="14"/>
  <c r="AN57" i="14" s="1"/>
  <c r="AD57" i="14"/>
  <c r="AO57" i="14" s="1"/>
  <c r="AE57" i="14"/>
  <c r="AP57" i="14" s="1"/>
  <c r="AF57" i="14"/>
  <c r="AQ57" i="14" s="1"/>
  <c r="AG57" i="14"/>
  <c r="AR57" i="14" s="1"/>
  <c r="X58" i="14"/>
  <c r="AI58" i="14" s="1"/>
  <c r="Y58" i="14"/>
  <c r="AJ58" i="14" s="1"/>
  <c r="Z58" i="14"/>
  <c r="AK58" i="14" s="1"/>
  <c r="AA58" i="14"/>
  <c r="AL58" i="14" s="1"/>
  <c r="AB58" i="14"/>
  <c r="AM58" i="14" s="1"/>
  <c r="AC58" i="14"/>
  <c r="AN58" i="14" s="1"/>
  <c r="AD58" i="14"/>
  <c r="AO58" i="14" s="1"/>
  <c r="AE58" i="14"/>
  <c r="AP58" i="14" s="1"/>
  <c r="AF58" i="14"/>
  <c r="AQ58" i="14" s="1"/>
  <c r="AG58" i="14"/>
  <c r="AR58" i="14" s="1"/>
  <c r="X59" i="14"/>
  <c r="AI59" i="14" s="1"/>
  <c r="Y59" i="14"/>
  <c r="AJ59" i="14" s="1"/>
  <c r="Z59" i="14"/>
  <c r="AK59" i="14" s="1"/>
  <c r="AA59" i="14"/>
  <c r="AL59" i="14" s="1"/>
  <c r="AB59" i="14"/>
  <c r="AM59" i="14" s="1"/>
  <c r="AC59" i="14"/>
  <c r="AN59" i="14" s="1"/>
  <c r="AD59" i="14"/>
  <c r="AO59" i="14" s="1"/>
  <c r="AE59" i="14"/>
  <c r="AP59" i="14" s="1"/>
  <c r="AF59" i="14"/>
  <c r="AQ59" i="14" s="1"/>
  <c r="AG59" i="14"/>
  <c r="AR59" i="14" s="1"/>
  <c r="X60" i="14"/>
  <c r="AI60" i="14" s="1"/>
  <c r="Y60" i="14"/>
  <c r="AJ60" i="14" s="1"/>
  <c r="Z60" i="14"/>
  <c r="AK60" i="14" s="1"/>
  <c r="AA60" i="14"/>
  <c r="AL60" i="14" s="1"/>
  <c r="AB60" i="14"/>
  <c r="AM60" i="14" s="1"/>
  <c r="AC60" i="14"/>
  <c r="AN60" i="14" s="1"/>
  <c r="AD60" i="14"/>
  <c r="AO60" i="14" s="1"/>
  <c r="AE60" i="14"/>
  <c r="AP60" i="14" s="1"/>
  <c r="AF60" i="14"/>
  <c r="AQ60" i="14" s="1"/>
  <c r="AG60" i="14"/>
  <c r="AR60" i="14" s="1"/>
  <c r="X61" i="14"/>
  <c r="AI61" i="14" s="1"/>
  <c r="Y61" i="14"/>
  <c r="AJ61" i="14" s="1"/>
  <c r="Z61" i="14"/>
  <c r="AK61" i="14" s="1"/>
  <c r="AA61" i="14"/>
  <c r="AL61" i="14" s="1"/>
  <c r="AB61" i="14"/>
  <c r="AM61" i="14" s="1"/>
  <c r="AC61" i="14"/>
  <c r="AN61" i="14" s="1"/>
  <c r="AD61" i="14"/>
  <c r="AO61" i="14" s="1"/>
  <c r="AE61" i="14"/>
  <c r="AP61" i="14" s="1"/>
  <c r="AF61" i="14"/>
  <c r="AQ61" i="14" s="1"/>
  <c r="AG61" i="14"/>
  <c r="AR61" i="14" s="1"/>
  <c r="Y3" i="14"/>
  <c r="AJ3" i="14" s="1"/>
  <c r="Z3" i="14"/>
  <c r="AK3" i="14" s="1"/>
  <c r="AA3" i="14"/>
  <c r="AL3" i="14" s="1"/>
  <c r="AB3" i="14"/>
  <c r="AM3" i="14" s="1"/>
  <c r="AC3" i="14"/>
  <c r="AN3" i="14" s="1"/>
  <c r="AD3" i="14"/>
  <c r="AO3" i="14" s="1"/>
  <c r="AE3" i="14"/>
  <c r="AP3" i="14" s="1"/>
  <c r="AF3" i="14"/>
  <c r="AQ3" i="14" s="1"/>
  <c r="AG3" i="14"/>
  <c r="AR3" i="14" s="1"/>
  <c r="X3" i="14"/>
  <c r="AI3" i="14" s="1"/>
  <c r="M4" i="14"/>
  <c r="N4" i="14"/>
  <c r="O4" i="14"/>
  <c r="P4" i="14"/>
  <c r="Q4" i="14"/>
  <c r="R4" i="14"/>
  <c r="S4" i="14"/>
  <c r="T4" i="14"/>
  <c r="U4" i="14"/>
  <c r="V4" i="14"/>
  <c r="M5" i="14"/>
  <c r="N5" i="14"/>
  <c r="O5" i="14"/>
  <c r="P5" i="14"/>
  <c r="Q5" i="14"/>
  <c r="R5" i="14"/>
  <c r="S5" i="14"/>
  <c r="T5" i="14"/>
  <c r="U5" i="14"/>
  <c r="V5" i="14"/>
  <c r="M6" i="14"/>
  <c r="N6" i="14"/>
  <c r="O6" i="14"/>
  <c r="P6" i="14"/>
  <c r="Q6" i="14"/>
  <c r="R6" i="14"/>
  <c r="S6" i="14"/>
  <c r="T6" i="14"/>
  <c r="U6" i="14"/>
  <c r="V6" i="14"/>
  <c r="M7" i="14"/>
  <c r="N7" i="14"/>
  <c r="O7" i="14"/>
  <c r="P7" i="14"/>
  <c r="Q7" i="14"/>
  <c r="R7" i="14"/>
  <c r="S7" i="14"/>
  <c r="T7" i="14"/>
  <c r="U7" i="14"/>
  <c r="V7" i="14"/>
  <c r="M8" i="14"/>
  <c r="N8" i="14"/>
  <c r="O8" i="14"/>
  <c r="P8" i="14"/>
  <c r="Q8" i="14"/>
  <c r="R8" i="14"/>
  <c r="S8" i="14"/>
  <c r="T8" i="14"/>
  <c r="U8" i="14"/>
  <c r="V8" i="14"/>
  <c r="M9" i="14"/>
  <c r="N9" i="14"/>
  <c r="O9" i="14"/>
  <c r="P9" i="14"/>
  <c r="Q9" i="14"/>
  <c r="R9" i="14"/>
  <c r="S9" i="14"/>
  <c r="T9" i="14"/>
  <c r="U9" i="14"/>
  <c r="V9" i="14"/>
  <c r="M10" i="14"/>
  <c r="N10" i="14"/>
  <c r="O10" i="14"/>
  <c r="P10" i="14"/>
  <c r="Q10" i="14"/>
  <c r="R10" i="14"/>
  <c r="S10" i="14"/>
  <c r="T10" i="14"/>
  <c r="U10" i="14"/>
  <c r="V10" i="14"/>
  <c r="M11" i="14"/>
  <c r="N11" i="14"/>
  <c r="O11" i="14"/>
  <c r="P11" i="14"/>
  <c r="Q11" i="14"/>
  <c r="R11" i="14"/>
  <c r="S11" i="14"/>
  <c r="T11" i="14"/>
  <c r="U11" i="14"/>
  <c r="V11" i="14"/>
  <c r="M12" i="14"/>
  <c r="N12" i="14"/>
  <c r="O12" i="14"/>
  <c r="P12" i="14"/>
  <c r="Q12" i="14"/>
  <c r="R12" i="14"/>
  <c r="S12" i="14"/>
  <c r="T12" i="14"/>
  <c r="U12" i="14"/>
  <c r="V12" i="14"/>
  <c r="M13" i="14"/>
  <c r="N13" i="14"/>
  <c r="O13" i="14"/>
  <c r="P13" i="14"/>
  <c r="Q13" i="14"/>
  <c r="R13" i="14"/>
  <c r="S13" i="14"/>
  <c r="T13" i="14"/>
  <c r="U13" i="14"/>
  <c r="V13" i="14"/>
  <c r="M14" i="14"/>
  <c r="N14" i="14"/>
  <c r="O14" i="14"/>
  <c r="P14" i="14"/>
  <c r="Q14" i="14"/>
  <c r="R14" i="14"/>
  <c r="S14" i="14"/>
  <c r="T14" i="14"/>
  <c r="U14" i="14"/>
  <c r="V14" i="14"/>
  <c r="M15" i="14"/>
  <c r="N15" i="14"/>
  <c r="O15" i="14"/>
  <c r="P15" i="14"/>
  <c r="Q15" i="14"/>
  <c r="R15" i="14"/>
  <c r="S15" i="14"/>
  <c r="T15" i="14"/>
  <c r="U15" i="14"/>
  <c r="V15" i="14"/>
  <c r="M16" i="14"/>
  <c r="N16" i="14"/>
  <c r="O16" i="14"/>
  <c r="P16" i="14"/>
  <c r="Q16" i="14"/>
  <c r="R16" i="14"/>
  <c r="S16" i="14"/>
  <c r="T16" i="14"/>
  <c r="U16" i="14"/>
  <c r="V16" i="14"/>
  <c r="M17" i="14"/>
  <c r="N17" i="14"/>
  <c r="O17" i="14"/>
  <c r="P17" i="14"/>
  <c r="Q17" i="14"/>
  <c r="R17" i="14"/>
  <c r="S17" i="14"/>
  <c r="T17" i="14"/>
  <c r="U17" i="14"/>
  <c r="V17" i="14"/>
  <c r="M18" i="14"/>
  <c r="N18" i="14"/>
  <c r="O18" i="14"/>
  <c r="P18" i="14"/>
  <c r="Q18" i="14"/>
  <c r="R18" i="14"/>
  <c r="S18" i="14"/>
  <c r="T18" i="14"/>
  <c r="U18" i="14"/>
  <c r="V18" i="14"/>
  <c r="M19" i="14"/>
  <c r="N19" i="14"/>
  <c r="O19" i="14"/>
  <c r="P19" i="14"/>
  <c r="Q19" i="14"/>
  <c r="R19" i="14"/>
  <c r="S19" i="14"/>
  <c r="T19" i="14"/>
  <c r="U19" i="14"/>
  <c r="V19" i="14"/>
  <c r="M20" i="14"/>
  <c r="N20" i="14"/>
  <c r="O20" i="14"/>
  <c r="P20" i="14"/>
  <c r="Q20" i="14"/>
  <c r="R20" i="14"/>
  <c r="S20" i="14"/>
  <c r="T20" i="14"/>
  <c r="U20" i="14"/>
  <c r="V20" i="14"/>
  <c r="M21" i="14"/>
  <c r="N21" i="14"/>
  <c r="O21" i="14"/>
  <c r="P21" i="14"/>
  <c r="Q21" i="14"/>
  <c r="R21" i="14"/>
  <c r="S21" i="14"/>
  <c r="T21" i="14"/>
  <c r="U21" i="14"/>
  <c r="V21" i="14"/>
  <c r="M22" i="14"/>
  <c r="N22" i="14"/>
  <c r="O22" i="14"/>
  <c r="P22" i="14"/>
  <c r="Q22" i="14"/>
  <c r="R22" i="14"/>
  <c r="S22" i="14"/>
  <c r="T22" i="14"/>
  <c r="U22" i="14"/>
  <c r="V22" i="14"/>
  <c r="M23" i="14"/>
  <c r="N23" i="14"/>
  <c r="O23" i="14"/>
  <c r="P23" i="14"/>
  <c r="Q23" i="14"/>
  <c r="R23" i="14"/>
  <c r="S23" i="14"/>
  <c r="T23" i="14"/>
  <c r="U23" i="14"/>
  <c r="V23" i="14"/>
  <c r="M24" i="14"/>
  <c r="N24" i="14"/>
  <c r="O24" i="14"/>
  <c r="P24" i="14"/>
  <c r="Q24" i="14"/>
  <c r="R24" i="14"/>
  <c r="S24" i="14"/>
  <c r="T24" i="14"/>
  <c r="U24" i="14"/>
  <c r="V24" i="14"/>
  <c r="M25" i="14"/>
  <c r="N25" i="14"/>
  <c r="O25" i="14"/>
  <c r="P25" i="14"/>
  <c r="Q25" i="14"/>
  <c r="R25" i="14"/>
  <c r="S25" i="14"/>
  <c r="T25" i="14"/>
  <c r="U25" i="14"/>
  <c r="V25" i="14"/>
  <c r="M26" i="14"/>
  <c r="N26" i="14"/>
  <c r="O26" i="14"/>
  <c r="P26" i="14"/>
  <c r="Q26" i="14"/>
  <c r="R26" i="14"/>
  <c r="S26" i="14"/>
  <c r="T26" i="14"/>
  <c r="U26" i="14"/>
  <c r="V26" i="14"/>
  <c r="M27" i="14"/>
  <c r="N27" i="14"/>
  <c r="O27" i="14"/>
  <c r="P27" i="14"/>
  <c r="Q27" i="14"/>
  <c r="R27" i="14"/>
  <c r="S27" i="14"/>
  <c r="T27" i="14"/>
  <c r="U27" i="14"/>
  <c r="V27" i="14"/>
  <c r="M28" i="14"/>
  <c r="N28" i="14"/>
  <c r="O28" i="14"/>
  <c r="P28" i="14"/>
  <c r="Q28" i="14"/>
  <c r="R28" i="14"/>
  <c r="S28" i="14"/>
  <c r="T28" i="14"/>
  <c r="U28" i="14"/>
  <c r="V28" i="14"/>
  <c r="M29" i="14"/>
  <c r="N29" i="14"/>
  <c r="O29" i="14"/>
  <c r="P29" i="14"/>
  <c r="Q29" i="14"/>
  <c r="R29" i="14"/>
  <c r="S29" i="14"/>
  <c r="T29" i="14"/>
  <c r="U29" i="14"/>
  <c r="V29" i="14"/>
  <c r="M30" i="14"/>
  <c r="N30" i="14"/>
  <c r="O30" i="14"/>
  <c r="P30" i="14"/>
  <c r="Q30" i="14"/>
  <c r="R30" i="14"/>
  <c r="S30" i="14"/>
  <c r="T30" i="14"/>
  <c r="U30" i="14"/>
  <c r="V30" i="14"/>
  <c r="M31" i="14"/>
  <c r="N31" i="14"/>
  <c r="O31" i="14"/>
  <c r="P31" i="14"/>
  <c r="Q31" i="14"/>
  <c r="R31" i="14"/>
  <c r="S31" i="14"/>
  <c r="T31" i="14"/>
  <c r="U31" i="14"/>
  <c r="V31" i="14"/>
  <c r="M32" i="14"/>
  <c r="N32" i="14"/>
  <c r="O32" i="14"/>
  <c r="P32" i="14"/>
  <c r="Q32" i="14"/>
  <c r="R32" i="14"/>
  <c r="S32" i="14"/>
  <c r="T32" i="14"/>
  <c r="U32" i="14"/>
  <c r="V32" i="14"/>
  <c r="M33" i="14"/>
  <c r="N33" i="14"/>
  <c r="O33" i="14"/>
  <c r="P33" i="14"/>
  <c r="Q33" i="14"/>
  <c r="R33" i="14"/>
  <c r="S33" i="14"/>
  <c r="T33" i="14"/>
  <c r="U33" i="14"/>
  <c r="V33" i="14"/>
  <c r="M34" i="14"/>
  <c r="N34" i="14"/>
  <c r="O34" i="14"/>
  <c r="P34" i="14"/>
  <c r="Q34" i="14"/>
  <c r="R34" i="14"/>
  <c r="S34" i="14"/>
  <c r="T34" i="14"/>
  <c r="U34" i="14"/>
  <c r="V34" i="14"/>
  <c r="M35" i="14"/>
  <c r="N35" i="14"/>
  <c r="O35" i="14"/>
  <c r="P35" i="14"/>
  <c r="Q35" i="14"/>
  <c r="R35" i="14"/>
  <c r="S35" i="14"/>
  <c r="T35" i="14"/>
  <c r="U35" i="14"/>
  <c r="V35" i="14"/>
  <c r="M36" i="14"/>
  <c r="N36" i="14"/>
  <c r="O36" i="14"/>
  <c r="P36" i="14"/>
  <c r="Q36" i="14"/>
  <c r="R36" i="14"/>
  <c r="S36" i="14"/>
  <c r="T36" i="14"/>
  <c r="U36" i="14"/>
  <c r="V36" i="14"/>
  <c r="M37" i="14"/>
  <c r="N37" i="14"/>
  <c r="O37" i="14"/>
  <c r="P37" i="14"/>
  <c r="Q37" i="14"/>
  <c r="R37" i="14"/>
  <c r="S37" i="14"/>
  <c r="T37" i="14"/>
  <c r="U37" i="14"/>
  <c r="V37" i="14"/>
  <c r="M38" i="14"/>
  <c r="N38" i="14"/>
  <c r="O38" i="14"/>
  <c r="P38" i="14"/>
  <c r="Q38" i="14"/>
  <c r="R38" i="14"/>
  <c r="S38" i="14"/>
  <c r="T38" i="14"/>
  <c r="U38" i="14"/>
  <c r="V38" i="14"/>
  <c r="M39" i="14"/>
  <c r="N39" i="14"/>
  <c r="O39" i="14"/>
  <c r="P39" i="14"/>
  <c r="Q39" i="14"/>
  <c r="R39" i="14"/>
  <c r="S39" i="14"/>
  <c r="T39" i="14"/>
  <c r="U39" i="14"/>
  <c r="V39" i="14"/>
  <c r="M40" i="14"/>
  <c r="N40" i="14"/>
  <c r="O40" i="14"/>
  <c r="P40" i="14"/>
  <c r="Q40" i="14"/>
  <c r="R40" i="14"/>
  <c r="S40" i="14"/>
  <c r="T40" i="14"/>
  <c r="U40" i="14"/>
  <c r="V40" i="14"/>
  <c r="M41" i="14"/>
  <c r="N41" i="14"/>
  <c r="O41" i="14"/>
  <c r="P41" i="14"/>
  <c r="Q41" i="14"/>
  <c r="R41" i="14"/>
  <c r="S41" i="14"/>
  <c r="T41" i="14"/>
  <c r="U41" i="14"/>
  <c r="V41" i="14"/>
  <c r="M42" i="14"/>
  <c r="N42" i="14"/>
  <c r="O42" i="14"/>
  <c r="P42" i="14"/>
  <c r="Q42" i="14"/>
  <c r="R42" i="14"/>
  <c r="S42" i="14"/>
  <c r="T42" i="14"/>
  <c r="U42" i="14"/>
  <c r="V42" i="14"/>
  <c r="M43" i="14"/>
  <c r="N43" i="14"/>
  <c r="O43" i="14"/>
  <c r="P43" i="14"/>
  <c r="Q43" i="14"/>
  <c r="R43" i="14"/>
  <c r="S43" i="14"/>
  <c r="T43" i="14"/>
  <c r="U43" i="14"/>
  <c r="V43" i="14"/>
  <c r="M44" i="14"/>
  <c r="N44" i="14"/>
  <c r="O44" i="14"/>
  <c r="P44" i="14"/>
  <c r="Q44" i="14"/>
  <c r="R44" i="14"/>
  <c r="S44" i="14"/>
  <c r="T44" i="14"/>
  <c r="U44" i="14"/>
  <c r="V44" i="14"/>
  <c r="M45" i="14"/>
  <c r="N45" i="14"/>
  <c r="O45" i="14"/>
  <c r="P45" i="14"/>
  <c r="Q45" i="14"/>
  <c r="R45" i="14"/>
  <c r="S45" i="14"/>
  <c r="T45" i="14"/>
  <c r="U45" i="14"/>
  <c r="V45" i="14"/>
  <c r="M46" i="14"/>
  <c r="N46" i="14"/>
  <c r="O46" i="14"/>
  <c r="P46" i="14"/>
  <c r="Q46" i="14"/>
  <c r="R46" i="14"/>
  <c r="S46" i="14"/>
  <c r="T46" i="14"/>
  <c r="U46" i="14"/>
  <c r="V46" i="14"/>
  <c r="M47" i="14"/>
  <c r="N47" i="14"/>
  <c r="O47" i="14"/>
  <c r="P47" i="14"/>
  <c r="Q47" i="14"/>
  <c r="R47" i="14"/>
  <c r="S47" i="14"/>
  <c r="T47" i="14"/>
  <c r="U47" i="14"/>
  <c r="V47" i="14"/>
  <c r="M48" i="14"/>
  <c r="N48" i="14"/>
  <c r="O48" i="14"/>
  <c r="P48" i="14"/>
  <c r="Q48" i="14"/>
  <c r="R48" i="14"/>
  <c r="S48" i="14"/>
  <c r="T48" i="14"/>
  <c r="U48" i="14"/>
  <c r="V48" i="14"/>
  <c r="M49" i="14"/>
  <c r="N49" i="14"/>
  <c r="O49" i="14"/>
  <c r="P49" i="14"/>
  <c r="Q49" i="14"/>
  <c r="R49" i="14"/>
  <c r="S49" i="14"/>
  <c r="T49" i="14"/>
  <c r="U49" i="14"/>
  <c r="V49" i="14"/>
  <c r="M50" i="14"/>
  <c r="N50" i="14"/>
  <c r="O50" i="14"/>
  <c r="P50" i="14"/>
  <c r="Q50" i="14"/>
  <c r="R50" i="14"/>
  <c r="S50" i="14"/>
  <c r="T50" i="14"/>
  <c r="U50" i="14"/>
  <c r="V50" i="14"/>
  <c r="M51" i="14"/>
  <c r="N51" i="14"/>
  <c r="O51" i="14"/>
  <c r="P51" i="14"/>
  <c r="Q51" i="14"/>
  <c r="R51" i="14"/>
  <c r="S51" i="14"/>
  <c r="T51" i="14"/>
  <c r="U51" i="14"/>
  <c r="V51" i="14"/>
  <c r="M52" i="14"/>
  <c r="N52" i="14"/>
  <c r="O52" i="14"/>
  <c r="P52" i="14"/>
  <c r="Q52" i="14"/>
  <c r="R52" i="14"/>
  <c r="S52" i="14"/>
  <c r="T52" i="14"/>
  <c r="U52" i="14"/>
  <c r="V52" i="14"/>
  <c r="M53" i="14"/>
  <c r="N53" i="14"/>
  <c r="O53" i="14"/>
  <c r="P53" i="14"/>
  <c r="Q53" i="14"/>
  <c r="R53" i="14"/>
  <c r="S53" i="14"/>
  <c r="T53" i="14"/>
  <c r="U53" i="14"/>
  <c r="V53" i="14"/>
  <c r="M54" i="14"/>
  <c r="N54" i="14"/>
  <c r="O54" i="14"/>
  <c r="P54" i="14"/>
  <c r="Q54" i="14"/>
  <c r="R54" i="14"/>
  <c r="S54" i="14"/>
  <c r="T54" i="14"/>
  <c r="U54" i="14"/>
  <c r="V54" i="14"/>
  <c r="M55" i="14"/>
  <c r="N55" i="14"/>
  <c r="O55" i="14"/>
  <c r="P55" i="14"/>
  <c r="Q55" i="14"/>
  <c r="R55" i="14"/>
  <c r="S55" i="14"/>
  <c r="T55" i="14"/>
  <c r="U55" i="14"/>
  <c r="V55" i="14"/>
  <c r="M56" i="14"/>
  <c r="N56" i="14"/>
  <c r="O56" i="14"/>
  <c r="P56" i="14"/>
  <c r="Q56" i="14"/>
  <c r="R56" i="14"/>
  <c r="S56" i="14"/>
  <c r="T56" i="14"/>
  <c r="U56" i="14"/>
  <c r="V56" i="14"/>
  <c r="M57" i="14"/>
  <c r="N57" i="14"/>
  <c r="O57" i="14"/>
  <c r="P57" i="14"/>
  <c r="Q57" i="14"/>
  <c r="R57" i="14"/>
  <c r="S57" i="14"/>
  <c r="T57" i="14"/>
  <c r="U57" i="14"/>
  <c r="V57" i="14"/>
  <c r="M58" i="14"/>
  <c r="N58" i="14"/>
  <c r="O58" i="14"/>
  <c r="P58" i="14"/>
  <c r="Q58" i="14"/>
  <c r="R58" i="14"/>
  <c r="S58" i="14"/>
  <c r="T58" i="14"/>
  <c r="U58" i="14"/>
  <c r="V58" i="14"/>
  <c r="M59" i="14"/>
  <c r="N59" i="14"/>
  <c r="O59" i="14"/>
  <c r="P59" i="14"/>
  <c r="Q59" i="14"/>
  <c r="R59" i="14"/>
  <c r="S59" i="14"/>
  <c r="T59" i="14"/>
  <c r="U59" i="14"/>
  <c r="V59" i="14"/>
  <c r="M60" i="14"/>
  <c r="N60" i="14"/>
  <c r="O60" i="14"/>
  <c r="P60" i="14"/>
  <c r="Q60" i="14"/>
  <c r="R60" i="14"/>
  <c r="S60" i="14"/>
  <c r="T60" i="14"/>
  <c r="U60" i="14"/>
  <c r="V60" i="14"/>
  <c r="M61" i="14"/>
  <c r="N61" i="14"/>
  <c r="O61" i="14"/>
  <c r="P61" i="14"/>
  <c r="Q61" i="14"/>
  <c r="R61" i="14"/>
  <c r="S61" i="14"/>
  <c r="T61" i="14"/>
  <c r="U61" i="14"/>
  <c r="V61" i="14"/>
  <c r="M3" i="14"/>
  <c r="O3" i="14"/>
  <c r="P3" i="14"/>
  <c r="Q3" i="14"/>
  <c r="R3" i="14"/>
  <c r="S3" i="14"/>
  <c r="T3" i="14"/>
  <c r="U3" i="14"/>
  <c r="V3" i="14"/>
  <c r="N3" i="14"/>
  <c r="G61" i="13"/>
  <c r="C61" i="13"/>
  <c r="G60" i="13"/>
  <c r="C60" i="13"/>
  <c r="F60" i="13" s="1"/>
  <c r="G59" i="13"/>
  <c r="C59" i="13"/>
  <c r="F59" i="13" s="1"/>
  <c r="G58" i="13"/>
  <c r="C58" i="13"/>
  <c r="F58" i="13" s="1"/>
  <c r="H58" i="13" s="1"/>
  <c r="G57" i="13"/>
  <c r="C57" i="13"/>
  <c r="F57" i="13" s="1"/>
  <c r="H57" i="13" s="1"/>
  <c r="G56" i="13"/>
  <c r="C56" i="13"/>
  <c r="E56" i="13" s="1"/>
  <c r="G55" i="13"/>
  <c r="C55" i="13"/>
  <c r="F55" i="13" s="1"/>
  <c r="G54" i="13"/>
  <c r="C54" i="13"/>
  <c r="G53" i="13"/>
  <c r="C53" i="13"/>
  <c r="F53" i="13" s="1"/>
  <c r="H53" i="13" s="1"/>
  <c r="O52" i="13"/>
  <c r="R52" i="13" s="1"/>
  <c r="T52" i="13" s="1"/>
  <c r="U52" i="13" s="1"/>
  <c r="G52" i="13"/>
  <c r="C52" i="13"/>
  <c r="E52" i="13" s="1"/>
  <c r="O51" i="13"/>
  <c r="R51" i="13" s="1"/>
  <c r="T51" i="13" s="1"/>
  <c r="U51" i="13" s="1"/>
  <c r="G51" i="13"/>
  <c r="C51" i="13"/>
  <c r="E51" i="13" s="1"/>
  <c r="T50" i="13"/>
  <c r="U50" i="13" s="1"/>
  <c r="R50" i="13"/>
  <c r="O50" i="13"/>
  <c r="G50" i="13"/>
  <c r="C50" i="13"/>
  <c r="O49" i="13"/>
  <c r="R49" i="13" s="1"/>
  <c r="T49" i="13" s="1"/>
  <c r="U49" i="13" s="1"/>
  <c r="G49" i="13"/>
  <c r="C49" i="13"/>
  <c r="F49" i="13" s="1"/>
  <c r="H49" i="13" s="1"/>
  <c r="O48" i="13"/>
  <c r="R48" i="13" s="1"/>
  <c r="T48" i="13" s="1"/>
  <c r="U48" i="13" s="1"/>
  <c r="G48" i="13"/>
  <c r="C48" i="13"/>
  <c r="F48" i="13" s="1"/>
  <c r="O47" i="13"/>
  <c r="R47" i="13" s="1"/>
  <c r="T47" i="13" s="1"/>
  <c r="U47" i="13" s="1"/>
  <c r="C47" i="13"/>
  <c r="E47" i="13" s="1"/>
  <c r="O46" i="13"/>
  <c r="R46" i="13" s="1"/>
  <c r="T46" i="13" s="1"/>
  <c r="U46" i="13" s="1"/>
  <c r="G46" i="13"/>
  <c r="C46" i="13"/>
  <c r="E46" i="13" s="1"/>
  <c r="O45" i="13"/>
  <c r="R45" i="13" s="1"/>
  <c r="T45" i="13" s="1"/>
  <c r="U45" i="13" s="1"/>
  <c r="G45" i="13"/>
  <c r="C45" i="13"/>
  <c r="F45" i="13" s="1"/>
  <c r="O44" i="13"/>
  <c r="R44" i="13" s="1"/>
  <c r="T44" i="13" s="1"/>
  <c r="U44" i="13" s="1"/>
  <c r="G44" i="13"/>
  <c r="C44" i="13"/>
  <c r="E44" i="13" s="1"/>
  <c r="G43" i="13"/>
  <c r="C43" i="13"/>
  <c r="E43" i="13" s="1"/>
  <c r="G42" i="13"/>
  <c r="C42" i="13"/>
  <c r="G41" i="13"/>
  <c r="C41" i="13"/>
  <c r="F41" i="13" s="1"/>
  <c r="G40" i="13"/>
  <c r="C40" i="13"/>
  <c r="G39" i="13"/>
  <c r="C39" i="13"/>
  <c r="F39" i="13" s="1"/>
  <c r="H39" i="13" s="1"/>
  <c r="G38" i="13"/>
  <c r="C38" i="13"/>
  <c r="E38" i="13" s="1"/>
  <c r="G37" i="13"/>
  <c r="C37" i="13"/>
  <c r="E37" i="13" s="1"/>
  <c r="G36" i="13"/>
  <c r="C36" i="13"/>
  <c r="F36" i="13" s="1"/>
  <c r="G35" i="13"/>
  <c r="C35" i="13"/>
  <c r="F35" i="13" s="1"/>
  <c r="G34" i="13"/>
  <c r="C34" i="13"/>
  <c r="G33" i="13"/>
  <c r="C33" i="13"/>
  <c r="F33" i="13" s="1"/>
  <c r="G32" i="13"/>
  <c r="C32" i="13"/>
  <c r="F32" i="13" s="1"/>
  <c r="G31" i="13"/>
  <c r="C31" i="13"/>
  <c r="G30" i="13"/>
  <c r="C30" i="13"/>
  <c r="E30" i="13" s="1"/>
  <c r="G29" i="13"/>
  <c r="C29" i="13"/>
  <c r="F29" i="13" s="1"/>
  <c r="C28" i="13"/>
  <c r="F28" i="13" s="1"/>
  <c r="G27" i="13"/>
  <c r="C27" i="13"/>
  <c r="F27" i="13" s="1"/>
  <c r="G26" i="13"/>
  <c r="C26" i="13"/>
  <c r="G25" i="13"/>
  <c r="C25" i="13"/>
  <c r="F25" i="13" s="1"/>
  <c r="G24" i="13"/>
  <c r="C24" i="13"/>
  <c r="E24" i="13" s="1"/>
  <c r="G23" i="13"/>
  <c r="C23" i="13"/>
  <c r="F23" i="13" s="1"/>
  <c r="H23" i="13" s="1"/>
  <c r="C22" i="13"/>
  <c r="E22" i="13" s="1"/>
  <c r="G21" i="13"/>
  <c r="C21" i="13"/>
  <c r="F21" i="13" s="1"/>
  <c r="G20" i="13"/>
  <c r="C20" i="13"/>
  <c r="F20" i="13" s="1"/>
  <c r="C19" i="13"/>
  <c r="F19" i="13" s="1"/>
  <c r="G18" i="13"/>
  <c r="C18" i="13"/>
  <c r="G17" i="13"/>
  <c r="C17" i="13"/>
  <c r="F17" i="13" s="1"/>
  <c r="G16" i="13"/>
  <c r="C16" i="13"/>
  <c r="F16" i="13" s="1"/>
  <c r="H16" i="13" s="1"/>
  <c r="G15" i="13"/>
  <c r="C15" i="13"/>
  <c r="F15" i="13" s="1"/>
  <c r="H15" i="13" s="1"/>
  <c r="G14" i="13"/>
  <c r="C14" i="13"/>
  <c r="E14" i="13" s="1"/>
  <c r="G13" i="13"/>
  <c r="C13" i="13"/>
  <c r="F13" i="13" s="1"/>
  <c r="G12" i="13"/>
  <c r="C12" i="13"/>
  <c r="F12" i="13" s="1"/>
  <c r="G11" i="13"/>
  <c r="C11" i="13"/>
  <c r="D7" i="13"/>
  <c r="D6" i="13"/>
  <c r="E4" i="13"/>
  <c r="F11" i="13" l="1"/>
  <c r="E11" i="13"/>
  <c r="F47" i="13"/>
  <c r="F14" i="13"/>
  <c r="H14" i="13" s="1"/>
  <c r="E19" i="13"/>
  <c r="H17" i="13"/>
  <c r="H25" i="13"/>
  <c r="H60" i="13"/>
  <c r="H21" i="13"/>
  <c r="H36" i="13"/>
  <c r="F30" i="13"/>
  <c r="H30" i="13" s="1"/>
  <c r="E55" i="13"/>
  <c r="E27" i="13"/>
  <c r="E32" i="13"/>
  <c r="E35" i="13"/>
  <c r="E49" i="13"/>
  <c r="F22" i="13"/>
  <c r="F38" i="13"/>
  <c r="H38" i="13" s="1"/>
  <c r="H20" i="13"/>
  <c r="F24" i="13"/>
  <c r="H24" i="13" s="1"/>
  <c r="F46" i="13"/>
  <c r="H46" i="13" s="1"/>
  <c r="E59" i="13"/>
  <c r="H12" i="13"/>
  <c r="H32" i="13"/>
  <c r="H35" i="13"/>
  <c r="H45" i="13"/>
  <c r="G47" i="13"/>
  <c r="H47" i="13" s="1"/>
  <c r="H27" i="13"/>
  <c r="H59" i="13"/>
  <c r="H33" i="13"/>
  <c r="H13" i="13"/>
  <c r="G19" i="13"/>
  <c r="H19" i="13" s="1"/>
  <c r="G22" i="13"/>
  <c r="G28" i="13"/>
  <c r="H28" i="13" s="1"/>
  <c r="F31" i="13"/>
  <c r="H31" i="13" s="1"/>
  <c r="F37" i="13"/>
  <c r="H37" i="13" s="1"/>
  <c r="F40" i="13"/>
  <c r="H40" i="13" s="1"/>
  <c r="F43" i="13"/>
  <c r="E58" i="13"/>
  <c r="F61" i="13"/>
  <c r="H61" i="13" s="1"/>
  <c r="H29" i="13"/>
  <c r="H41" i="13"/>
  <c r="H48" i="13"/>
  <c r="F18" i="13"/>
  <c r="H18" i="13" s="1"/>
  <c r="E18" i="13"/>
  <c r="F50" i="13"/>
  <c r="H50" i="13" s="1"/>
  <c r="E50" i="13"/>
  <c r="E13" i="13"/>
  <c r="F26" i="13"/>
  <c r="H26" i="13" s="1"/>
  <c r="E26" i="13"/>
  <c r="E40" i="13"/>
  <c r="E48" i="13"/>
  <c r="E57" i="13"/>
  <c r="H43" i="13"/>
  <c r="H55" i="13"/>
  <c r="E60" i="13"/>
  <c r="E16" i="13"/>
  <c r="E21" i="13"/>
  <c r="F34" i="13"/>
  <c r="H34" i="13" s="1"/>
  <c r="E34" i="13"/>
  <c r="H11" i="13"/>
  <c r="E29" i="13"/>
  <c r="F42" i="13"/>
  <c r="H42" i="13" s="1"/>
  <c r="E42" i="13"/>
  <c r="F54" i="13"/>
  <c r="H54" i="13" s="1"/>
  <c r="E54" i="13"/>
  <c r="E23" i="13"/>
  <c r="F51" i="13"/>
  <c r="H51" i="13" s="1"/>
  <c r="F44" i="13"/>
  <c r="H44" i="13" s="1"/>
  <c r="E45" i="13"/>
  <c r="F52" i="13"/>
  <c r="H52" i="13" s="1"/>
  <c r="E53" i="13"/>
  <c r="F56" i="13"/>
  <c r="H56" i="13" s="1"/>
  <c r="E61" i="13"/>
  <c r="E15" i="13"/>
  <c r="E31" i="13"/>
  <c r="E39" i="13"/>
  <c r="E12" i="13"/>
  <c r="E20" i="13"/>
  <c r="E28" i="13"/>
  <c r="E36" i="13"/>
  <c r="E17" i="13"/>
  <c r="E25" i="13"/>
  <c r="E33" i="13"/>
  <c r="E41" i="13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91" i="4"/>
  <c r="R591" i="4" s="1"/>
  <c r="P591" i="4"/>
  <c r="E591" i="4"/>
  <c r="Q590" i="4"/>
  <c r="R590" i="4" s="1"/>
  <c r="S590" i="4" s="1"/>
  <c r="T590" i="4" s="1"/>
  <c r="P590" i="4"/>
  <c r="E590" i="4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Q582" i="4"/>
  <c r="E582" i="4"/>
  <c r="R581" i="4"/>
  <c r="S581" i="4" s="1"/>
  <c r="T581" i="4" s="1"/>
  <c r="P581" i="4"/>
  <c r="O581" i="4"/>
  <c r="E581" i="4"/>
  <c r="Q581" i="4" s="1"/>
  <c r="E580" i="4"/>
  <c r="Q580" i="4" s="1"/>
  <c r="P579" i="4"/>
  <c r="E579" i="4"/>
  <c r="Q579" i="4" s="1"/>
  <c r="R579" i="4" s="1"/>
  <c r="Q578" i="4"/>
  <c r="E578" i="4"/>
  <c r="E577" i="4"/>
  <c r="Q577" i="4" s="1"/>
  <c r="Q576" i="4"/>
  <c r="E576" i="4"/>
  <c r="Q575" i="4"/>
  <c r="R575" i="4" s="1"/>
  <c r="P575" i="4"/>
  <c r="E575" i="4"/>
  <c r="S574" i="4"/>
  <c r="T574" i="4" s="1"/>
  <c r="Q574" i="4"/>
  <c r="R574" i="4" s="1"/>
  <c r="O574" i="4"/>
  <c r="E574" i="4"/>
  <c r="R573" i="4"/>
  <c r="S573" i="4" s="1"/>
  <c r="T573" i="4" s="1"/>
  <c r="P573" i="4"/>
  <c r="O573" i="4"/>
  <c r="E573" i="4"/>
  <c r="Q573" i="4" s="1"/>
  <c r="S572" i="4"/>
  <c r="T572" i="4" s="1"/>
  <c r="R572" i="4"/>
  <c r="O572" i="4" s="1"/>
  <c r="E572" i="4"/>
  <c r="Q572" i="4" s="1"/>
  <c r="P572" i="4" s="1"/>
  <c r="E571" i="4"/>
  <c r="Q571" i="4" s="1"/>
  <c r="Q570" i="4"/>
  <c r="E570" i="4"/>
  <c r="R569" i="4"/>
  <c r="O569" i="4" s="1"/>
  <c r="E569" i="4"/>
  <c r="Q569" i="4" s="1"/>
  <c r="P569" i="4" s="1"/>
  <c r="E568" i="4"/>
  <c r="Q568" i="4" s="1"/>
  <c r="Q567" i="4"/>
  <c r="E567" i="4"/>
  <c r="Q566" i="4"/>
  <c r="E566" i="4"/>
  <c r="R565" i="4"/>
  <c r="P565" i="4"/>
  <c r="E565" i="4"/>
  <c r="Q565" i="4" s="1"/>
  <c r="Q564" i="4"/>
  <c r="E564" i="4"/>
  <c r="R563" i="4"/>
  <c r="E563" i="4"/>
  <c r="Q563" i="4" s="1"/>
  <c r="P563" i="4" s="1"/>
  <c r="T562" i="4"/>
  <c r="Q562" i="4"/>
  <c r="R562" i="4" s="1"/>
  <c r="S562" i="4" s="1"/>
  <c r="P562" i="4"/>
  <c r="O562" i="4"/>
  <c r="E562" i="4"/>
  <c r="E561" i="4"/>
  <c r="Q561" i="4" s="1"/>
  <c r="P561" i="4" s="1"/>
  <c r="E560" i="4"/>
  <c r="Q560" i="4" s="1"/>
  <c r="Q559" i="4"/>
  <c r="R559" i="4" s="1"/>
  <c r="P559" i="4"/>
  <c r="E559" i="4"/>
  <c r="Q558" i="4"/>
  <c r="E558" i="4"/>
  <c r="R557" i="4"/>
  <c r="S557" i="4" s="1"/>
  <c r="T557" i="4" s="1"/>
  <c r="P557" i="4"/>
  <c r="O557" i="4"/>
  <c r="E557" i="4"/>
  <c r="Q557" i="4" s="1"/>
  <c r="R556" i="4"/>
  <c r="O556" i="4" s="1"/>
  <c r="E556" i="4"/>
  <c r="Q556" i="4" s="1"/>
  <c r="P556" i="4" s="1"/>
  <c r="E555" i="4"/>
  <c r="Q555" i="4" s="1"/>
  <c r="R555" i="4" s="1"/>
  <c r="Q554" i="4"/>
  <c r="E554" i="4"/>
  <c r="S553" i="4"/>
  <c r="T553" i="4" s="1"/>
  <c r="R553" i="4"/>
  <c r="O553" i="4" s="1"/>
  <c r="E553" i="4"/>
  <c r="Q553" i="4" s="1"/>
  <c r="P553" i="4" s="1"/>
  <c r="E552" i="4"/>
  <c r="Q552" i="4" s="1"/>
  <c r="Q551" i="4"/>
  <c r="R551" i="4" s="1"/>
  <c r="P551" i="4"/>
  <c r="E551" i="4"/>
  <c r="Q550" i="4"/>
  <c r="E550" i="4"/>
  <c r="R549" i="4"/>
  <c r="P549" i="4"/>
  <c r="E549" i="4"/>
  <c r="Q549" i="4" s="1"/>
  <c r="E548" i="4"/>
  <c r="Q548" i="4" s="1"/>
  <c r="R547" i="4"/>
  <c r="E547" i="4"/>
  <c r="Q547" i="4" s="1"/>
  <c r="P547" i="4" s="1"/>
  <c r="T546" i="4"/>
  <c r="Q546" i="4"/>
  <c r="R546" i="4" s="1"/>
  <c r="S546" i="4" s="1"/>
  <c r="P546" i="4"/>
  <c r="O546" i="4"/>
  <c r="E546" i="4"/>
  <c r="E545" i="4"/>
  <c r="Q545" i="4" s="1"/>
  <c r="P545" i="4" s="1"/>
  <c r="Q544" i="4"/>
  <c r="E544" i="4"/>
  <c r="Q543" i="4"/>
  <c r="R543" i="4" s="1"/>
  <c r="P543" i="4"/>
  <c r="E543" i="4"/>
  <c r="Q542" i="4"/>
  <c r="E542" i="4"/>
  <c r="R541" i="4"/>
  <c r="P541" i="4"/>
  <c r="E541" i="4"/>
  <c r="Q541" i="4" s="1"/>
  <c r="E540" i="4"/>
  <c r="Q540" i="4" s="1"/>
  <c r="P539" i="4"/>
  <c r="E539" i="4"/>
  <c r="Q539" i="4" s="1"/>
  <c r="R539" i="4" s="1"/>
  <c r="Q538" i="4"/>
  <c r="E538" i="4"/>
  <c r="E537" i="4"/>
  <c r="Q537" i="4" s="1"/>
  <c r="E536" i="4"/>
  <c r="Q536" i="4" s="1"/>
  <c r="R535" i="4"/>
  <c r="Q535" i="4"/>
  <c r="P535" i="4"/>
  <c r="E535" i="4"/>
  <c r="Q534" i="4"/>
  <c r="E534" i="4"/>
  <c r="R533" i="4"/>
  <c r="P533" i="4"/>
  <c r="E533" i="4"/>
  <c r="Q533" i="4" s="1"/>
  <c r="E532" i="4"/>
  <c r="Q532" i="4" s="1"/>
  <c r="R531" i="4"/>
  <c r="E531" i="4"/>
  <c r="Q531" i="4" s="1"/>
  <c r="P531" i="4" s="1"/>
  <c r="T530" i="4"/>
  <c r="Q530" i="4"/>
  <c r="R530" i="4" s="1"/>
  <c r="S530" i="4" s="1"/>
  <c r="P530" i="4"/>
  <c r="O530" i="4"/>
  <c r="E530" i="4"/>
  <c r="E529" i="4"/>
  <c r="Q529" i="4" s="1"/>
  <c r="P529" i="4" s="1"/>
  <c r="E528" i="4"/>
  <c r="Q528" i="4" s="1"/>
  <c r="Q527" i="4"/>
  <c r="R527" i="4" s="1"/>
  <c r="P527" i="4"/>
  <c r="E527" i="4"/>
  <c r="Q526" i="4"/>
  <c r="E526" i="4"/>
  <c r="R525" i="4"/>
  <c r="P525" i="4"/>
  <c r="E525" i="4"/>
  <c r="Q525" i="4" s="1"/>
  <c r="E524" i="4"/>
  <c r="Q524" i="4" s="1"/>
  <c r="E523" i="4"/>
  <c r="Q523" i="4" s="1"/>
  <c r="R523" i="4" s="1"/>
  <c r="Q522" i="4"/>
  <c r="E522" i="4"/>
  <c r="E521" i="4"/>
  <c r="Q521" i="4" s="1"/>
  <c r="P521" i="4" s="1"/>
  <c r="E520" i="4"/>
  <c r="Q520" i="4" s="1"/>
  <c r="Q519" i="4"/>
  <c r="E519" i="4"/>
  <c r="Q518" i="4"/>
  <c r="E518" i="4"/>
  <c r="R517" i="4"/>
  <c r="P517" i="4"/>
  <c r="E517" i="4"/>
  <c r="Q517" i="4" s="1"/>
  <c r="E516" i="4"/>
  <c r="Q516" i="4" s="1"/>
  <c r="R515" i="4"/>
  <c r="E515" i="4"/>
  <c r="Q515" i="4" s="1"/>
  <c r="P515" i="4" s="1"/>
  <c r="T514" i="4"/>
  <c r="Q514" i="4"/>
  <c r="R514" i="4" s="1"/>
  <c r="S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/>
  <c r="Q503" i="4" s="1"/>
  <c r="E503" i="4"/>
  <c r="AA502" i="4"/>
  <c r="Y502" i="4"/>
  <c r="AC502" i="4" s="1"/>
  <c r="AD502" i="4" s="1"/>
  <c r="E502" i="4"/>
  <c r="V501" i="4"/>
  <c r="E501" i="4"/>
  <c r="E500" i="4"/>
  <c r="V499" i="4"/>
  <c r="E499" i="4"/>
  <c r="V498" i="4"/>
  <c r="U498" i="4"/>
  <c r="Q498" i="4" s="1"/>
  <c r="E498" i="4"/>
  <c r="V497" i="4"/>
  <c r="E497" i="4"/>
  <c r="V496" i="4"/>
  <c r="E496" i="4"/>
  <c r="AH495" i="4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Q489" i="4"/>
  <c r="E489" i="4"/>
  <c r="R488" i="4"/>
  <c r="E488" i="4"/>
  <c r="Q488" i="4" s="1"/>
  <c r="P488" i="4" s="1"/>
  <c r="E487" i="4"/>
  <c r="Q487" i="4" s="1"/>
  <c r="E486" i="4"/>
  <c r="Q486" i="4" s="1"/>
  <c r="Q485" i="4"/>
  <c r="R485" i="4" s="1"/>
  <c r="S485" i="4" s="1"/>
  <c r="T485" i="4" s="1"/>
  <c r="P485" i="4"/>
  <c r="O485" i="4"/>
  <c r="E485" i="4"/>
  <c r="E484" i="4"/>
  <c r="Q484" i="4" s="1"/>
  <c r="E483" i="4"/>
  <c r="Q483" i="4" s="1"/>
  <c r="P483" i="4" s="1"/>
  <c r="E482" i="4"/>
  <c r="Q482" i="4" s="1"/>
  <c r="AA481" i="4"/>
  <c r="E481" i="4"/>
  <c r="U480" i="4"/>
  <c r="Q480" i="4" s="1"/>
  <c r="E480" i="4"/>
  <c r="E479" i="4"/>
  <c r="E478" i="4"/>
  <c r="E477" i="4"/>
  <c r="AA476" i="4"/>
  <c r="Z476" i="4"/>
  <c r="U476" i="4"/>
  <c r="Q476" i="4"/>
  <c r="E476" i="4"/>
  <c r="AA475" i="4"/>
  <c r="E475" i="4"/>
  <c r="U474" i="4"/>
  <c r="E474" i="4"/>
  <c r="AC473" i="4"/>
  <c r="AA473" i="4"/>
  <c r="Z473" i="4"/>
  <c r="Y473" i="4"/>
  <c r="E473" i="4"/>
  <c r="AA472" i="4"/>
  <c r="Z472" i="4"/>
  <c r="Y472" i="4"/>
  <c r="E472" i="4"/>
  <c r="E471" i="4"/>
  <c r="Q471" i="4" s="1"/>
  <c r="P470" i="4"/>
  <c r="E470" i="4"/>
  <c r="Q470" i="4" s="1"/>
  <c r="R470" i="4" s="1"/>
  <c r="S469" i="4"/>
  <c r="T469" i="4" s="1"/>
  <c r="Q469" i="4"/>
  <c r="R469" i="4" s="1"/>
  <c r="O469" i="4" s="1"/>
  <c r="P469" i="4"/>
  <c r="E469" i="4"/>
  <c r="T468" i="4"/>
  <c r="S468" i="4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Q461" i="4"/>
  <c r="E461" i="4"/>
  <c r="E460" i="4"/>
  <c r="Q460" i="4" s="1"/>
  <c r="Q459" i="4"/>
  <c r="E459" i="4"/>
  <c r="E458" i="4"/>
  <c r="Q458" i="4" s="1"/>
  <c r="T457" i="4"/>
  <c r="Q457" i="4"/>
  <c r="R457" i="4" s="1"/>
  <c r="S457" i="4" s="1"/>
  <c r="P457" i="4"/>
  <c r="O457" i="4"/>
  <c r="E457" i="4"/>
  <c r="S456" i="4"/>
  <c r="T456" i="4" s="1"/>
  <c r="P456" i="4"/>
  <c r="O456" i="4"/>
  <c r="E456" i="4"/>
  <c r="Q456" i="4" s="1"/>
  <c r="R456" i="4" s="1"/>
  <c r="R455" i="4"/>
  <c r="E455" i="4"/>
  <c r="Q455" i="4" s="1"/>
  <c r="P455" i="4" s="1"/>
  <c r="Q454" i="4"/>
  <c r="E454" i="4"/>
  <c r="E453" i="4"/>
  <c r="Q453" i="4" s="1"/>
  <c r="O452" i="4"/>
  <c r="E452" i="4"/>
  <c r="Q452" i="4" s="1"/>
  <c r="R452" i="4" s="1"/>
  <c r="S452" i="4" s="1"/>
  <c r="T452" i="4" s="1"/>
  <c r="E451" i="4"/>
  <c r="Q451" i="4" s="1"/>
  <c r="P451" i="4" s="1"/>
  <c r="R450" i="4"/>
  <c r="Q450" i="4"/>
  <c r="P450" i="4"/>
  <c r="E450" i="4"/>
  <c r="R449" i="4"/>
  <c r="Q449" i="4"/>
  <c r="P449" i="4"/>
  <c r="E449" i="4"/>
  <c r="R448" i="4"/>
  <c r="Q448" i="4"/>
  <c r="P448" i="4"/>
  <c r="E448" i="4"/>
  <c r="E447" i="4"/>
  <c r="Q447" i="4" s="1"/>
  <c r="Q446" i="4"/>
  <c r="P446" i="4" s="1"/>
  <c r="E446" i="4"/>
  <c r="S445" i="4"/>
  <c r="T445" i="4" s="1"/>
  <c r="Q445" i="4"/>
  <c r="R445" i="4" s="1"/>
  <c r="P445" i="4"/>
  <c r="O445" i="4"/>
  <c r="E445" i="4"/>
  <c r="E444" i="4"/>
  <c r="Q444" i="4" s="1"/>
  <c r="R444" i="4" s="1"/>
  <c r="T443" i="4"/>
  <c r="Q443" i="4"/>
  <c r="R443" i="4" s="1"/>
  <c r="S443" i="4" s="1"/>
  <c r="P443" i="4"/>
  <c r="O443" i="4"/>
  <c r="E443" i="4"/>
  <c r="E442" i="4"/>
  <c r="Q442" i="4" s="1"/>
  <c r="E441" i="4"/>
  <c r="Q441" i="4" s="1"/>
  <c r="E440" i="4"/>
  <c r="Q440" i="4" s="1"/>
  <c r="R439" i="4"/>
  <c r="Q439" i="4"/>
  <c r="P439" i="4"/>
  <c r="E439" i="4"/>
  <c r="Q438" i="4"/>
  <c r="R438" i="4" s="1"/>
  <c r="P438" i="4"/>
  <c r="E438" i="4"/>
  <c r="E437" i="4"/>
  <c r="Q437" i="4" s="1"/>
  <c r="P436" i="4"/>
  <c r="E436" i="4"/>
  <c r="Q436" i="4" s="1"/>
  <c r="R436" i="4" s="1"/>
  <c r="S436" i="4" s="1"/>
  <c r="T436" i="4" s="1"/>
  <c r="P435" i="4"/>
  <c r="E435" i="4"/>
  <c r="Q435" i="4" s="1"/>
  <c r="R435" i="4" s="1"/>
  <c r="S434" i="4"/>
  <c r="T434" i="4" s="1"/>
  <c r="P434" i="4"/>
  <c r="E434" i="4"/>
  <c r="Q434" i="4" s="1"/>
  <c r="R434" i="4" s="1"/>
  <c r="O434" i="4" s="1"/>
  <c r="T433" i="4"/>
  <c r="R433" i="4"/>
  <c r="S433" i="4" s="1"/>
  <c r="O433" i="4"/>
  <c r="E433" i="4"/>
  <c r="Q433" i="4" s="1"/>
  <c r="P433" i="4" s="1"/>
  <c r="Q432" i="4"/>
  <c r="E432" i="4"/>
  <c r="W431" i="4"/>
  <c r="V431" i="4"/>
  <c r="U431" i="4"/>
  <c r="Q431" i="4" s="1"/>
  <c r="N431" i="4"/>
  <c r="K431" i="4"/>
  <c r="I431" i="4"/>
  <c r="J431" i="4" s="1"/>
  <c r="H431" i="4"/>
  <c r="E431" i="4"/>
  <c r="W430" i="4"/>
  <c r="H430" i="4"/>
  <c r="E430" i="4"/>
  <c r="N429" i="4"/>
  <c r="K429" i="4"/>
  <c r="J429" i="4"/>
  <c r="I429" i="4"/>
  <c r="H429" i="4"/>
  <c r="E429" i="4"/>
  <c r="I428" i="4"/>
  <c r="H428" i="4"/>
  <c r="N428" i="4" s="1"/>
  <c r="E428" i="4"/>
  <c r="W427" i="4"/>
  <c r="J427" i="4"/>
  <c r="I427" i="4"/>
  <c r="K427" i="4" s="1"/>
  <c r="H427" i="4"/>
  <c r="N427" i="4" s="1"/>
  <c r="E427" i="4"/>
  <c r="AH426" i="4"/>
  <c r="W426" i="4"/>
  <c r="H426" i="4"/>
  <c r="E426" i="4"/>
  <c r="AH425" i="4"/>
  <c r="W425" i="4"/>
  <c r="U425" i="4"/>
  <c r="I425" i="4"/>
  <c r="H425" i="4"/>
  <c r="N425" i="4" s="1"/>
  <c r="E425" i="4"/>
  <c r="AH424" i="4"/>
  <c r="W424" i="4"/>
  <c r="U424" i="4"/>
  <c r="I424" i="4"/>
  <c r="K424" i="4" s="1"/>
  <c r="H424" i="4"/>
  <c r="N424" i="4" s="1"/>
  <c r="E424" i="4"/>
  <c r="AH423" i="4"/>
  <c r="W423" i="4"/>
  <c r="U423" i="4"/>
  <c r="H423" i="4"/>
  <c r="E423" i="4"/>
  <c r="W422" i="4"/>
  <c r="N422" i="4"/>
  <c r="H422" i="4"/>
  <c r="I422" i="4" s="1"/>
  <c r="K422" i="4" s="1"/>
  <c r="E422" i="4"/>
  <c r="R421" i="4"/>
  <c r="S421" i="4" s="1"/>
  <c r="T421" i="4" s="1"/>
  <c r="P421" i="4"/>
  <c r="O421" i="4"/>
  <c r="E421" i="4"/>
  <c r="Q421" i="4" s="1"/>
  <c r="E420" i="4"/>
  <c r="Q420" i="4" s="1"/>
  <c r="E419" i="4"/>
  <c r="Q419" i="4" s="1"/>
  <c r="T418" i="4"/>
  <c r="R418" i="4"/>
  <c r="S418" i="4" s="1"/>
  <c r="Q418" i="4"/>
  <c r="P418" i="4"/>
  <c r="O418" i="4"/>
  <c r="E418" i="4"/>
  <c r="E417" i="4"/>
  <c r="Q417" i="4" s="1"/>
  <c r="Q416" i="4"/>
  <c r="R416" i="4" s="1"/>
  <c r="S416" i="4" s="1"/>
  <c r="T416" i="4" s="1"/>
  <c r="P416" i="4"/>
  <c r="O416" i="4"/>
  <c r="E416" i="4"/>
  <c r="O415" i="4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Q412" i="4"/>
  <c r="E412" i="4"/>
  <c r="E411" i="4"/>
  <c r="U410" i="4"/>
  <c r="E410" i="4"/>
  <c r="U409" i="4"/>
  <c r="E409" i="4"/>
  <c r="U408" i="4"/>
  <c r="E408" i="4"/>
  <c r="E407" i="4"/>
  <c r="E406" i="4"/>
  <c r="AH405" i="4"/>
  <c r="V406" i="4" s="1"/>
  <c r="V405" i="4"/>
  <c r="U405" i="4"/>
  <c r="Q405" i="4"/>
  <c r="E405" i="4"/>
  <c r="AH404" i="4"/>
  <c r="V404" i="4"/>
  <c r="U404" i="4"/>
  <c r="Q404" i="4"/>
  <c r="E404" i="4"/>
  <c r="AH403" i="4"/>
  <c r="V403" i="4"/>
  <c r="U403" i="4"/>
  <c r="E403" i="4"/>
  <c r="V402" i="4"/>
  <c r="E402" i="4"/>
  <c r="R401" i="4"/>
  <c r="O401" i="4" s="1"/>
  <c r="Q401" i="4"/>
  <c r="P401" i="4"/>
  <c r="E401" i="4"/>
  <c r="E400" i="4"/>
  <c r="Q400" i="4" s="1"/>
  <c r="Q399" i="4"/>
  <c r="E399" i="4"/>
  <c r="E398" i="4"/>
  <c r="Q398" i="4" s="1"/>
  <c r="Q397" i="4"/>
  <c r="E397" i="4"/>
  <c r="Q396" i="4"/>
  <c r="E396" i="4"/>
  <c r="R395" i="4"/>
  <c r="S395" i="4" s="1"/>
  <c r="T395" i="4" s="1"/>
  <c r="Q395" i="4"/>
  <c r="P395" i="4"/>
  <c r="O395" i="4"/>
  <c r="E395" i="4"/>
  <c r="E394" i="4"/>
  <c r="Q394" i="4" s="1"/>
  <c r="E393" i="4"/>
  <c r="Q393" i="4" s="1"/>
  <c r="Q392" i="4"/>
  <c r="E392" i="4"/>
  <c r="E391" i="4"/>
  <c r="Q391" i="4" s="1"/>
  <c r="Q390" i="4"/>
  <c r="R390" i="4" s="1"/>
  <c r="P390" i="4"/>
  <c r="E390" i="4"/>
  <c r="P389" i="4"/>
  <c r="E389" i="4"/>
  <c r="Q389" i="4" s="1"/>
  <c r="R389" i="4" s="1"/>
  <c r="T388" i="4"/>
  <c r="P388" i="4"/>
  <c r="E388" i="4"/>
  <c r="Q388" i="4" s="1"/>
  <c r="R388" i="4" s="1"/>
  <c r="S388" i="4" s="1"/>
  <c r="Y387" i="4"/>
  <c r="E387" i="4"/>
  <c r="Q387" i="4" s="1"/>
  <c r="AD386" i="4"/>
  <c r="AB386" i="4"/>
  <c r="R386" i="4"/>
  <c r="E386" i="4"/>
  <c r="Q386" i="4" s="1"/>
  <c r="P386" i="4" s="1"/>
  <c r="Q385" i="4"/>
  <c r="R385" i="4" s="1"/>
  <c r="S385" i="4" s="1"/>
  <c r="T385" i="4" s="1"/>
  <c r="P385" i="4"/>
  <c r="O385" i="4"/>
  <c r="E385" i="4"/>
  <c r="T384" i="4"/>
  <c r="S384" i="4"/>
  <c r="P384" i="4"/>
  <c r="E384" i="4"/>
  <c r="Q384" i="4" s="1"/>
  <c r="R384" i="4" s="1"/>
  <c r="O384" i="4" s="1"/>
  <c r="E383" i="4"/>
  <c r="Q383" i="4" s="1"/>
  <c r="AE382" i="4"/>
  <c r="AE386" i="4" s="1"/>
  <c r="AD382" i="4"/>
  <c r="AC382" i="4"/>
  <c r="AC386" i="4" s="1"/>
  <c r="AB382" i="4"/>
  <c r="AA382" i="4"/>
  <c r="AA386" i="4" s="1"/>
  <c r="AG386" i="4" s="1"/>
  <c r="Y388" i="4" s="1"/>
  <c r="Z382" i="4"/>
  <c r="R382" i="4"/>
  <c r="P382" i="4"/>
  <c r="E382" i="4"/>
  <c r="Q382" i="4" s="1"/>
  <c r="E381" i="4"/>
  <c r="Q381" i="4" s="1"/>
  <c r="AH380" i="4"/>
  <c r="E380" i="4"/>
  <c r="Q380" i="4" s="1"/>
  <c r="Q379" i="4"/>
  <c r="P379" i="4" s="1"/>
  <c r="E379" i="4"/>
  <c r="Q378" i="4"/>
  <c r="E378" i="4"/>
  <c r="E377" i="4"/>
  <c r="Q377" i="4" s="1"/>
  <c r="E376" i="4"/>
  <c r="Q376" i="4" s="1"/>
  <c r="E375" i="4"/>
  <c r="Q375" i="4" s="1"/>
  <c r="P375" i="4" s="1"/>
  <c r="Q374" i="4"/>
  <c r="E374" i="4"/>
  <c r="Q373" i="4"/>
  <c r="E373" i="4"/>
  <c r="Q372" i="4"/>
  <c r="E372" i="4"/>
  <c r="E371" i="4"/>
  <c r="E370" i="4"/>
  <c r="E369" i="4"/>
  <c r="E368" i="4"/>
  <c r="Y367" i="4"/>
  <c r="U367" i="4"/>
  <c r="Q367" i="4"/>
  <c r="P367" i="4" s="1"/>
  <c r="E367" i="4"/>
  <c r="Y366" i="4"/>
  <c r="U366" i="4"/>
  <c r="R366" i="4"/>
  <c r="Q366" i="4"/>
  <c r="P366" i="4" s="1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E363" i="4"/>
  <c r="Y362" i="4"/>
  <c r="Z362" i="4" s="1"/>
  <c r="U362" i="4"/>
  <c r="R362" i="4"/>
  <c r="Q362" i="4"/>
  <c r="P362" i="4" s="1"/>
  <c r="E362" i="4"/>
  <c r="Q361" i="4"/>
  <c r="E361" i="4"/>
  <c r="R360" i="4"/>
  <c r="Q360" i="4"/>
  <c r="P360" i="4"/>
  <c r="E360" i="4"/>
  <c r="R359" i="4"/>
  <c r="Q359" i="4"/>
  <c r="P359" i="4"/>
  <c r="E359" i="4"/>
  <c r="R358" i="4"/>
  <c r="P358" i="4"/>
  <c r="E358" i="4"/>
  <c r="Q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S352" i="4"/>
  <c r="T352" i="4" s="1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U345" i="4"/>
  <c r="Q345" i="4" s="1"/>
  <c r="E345" i="4"/>
  <c r="AC344" i="4"/>
  <c r="AB344" i="4"/>
  <c r="AA344" i="4"/>
  <c r="Z344" i="4"/>
  <c r="Y344" i="4"/>
  <c r="AE344" i="4" s="1"/>
  <c r="E344" i="4"/>
  <c r="AC343" i="4"/>
  <c r="AB343" i="4"/>
  <c r="AA343" i="4"/>
  <c r="Z343" i="4"/>
  <c r="Y343" i="4"/>
  <c r="AE343" i="4" s="1"/>
  <c r="E343" i="4"/>
  <c r="U342" i="4"/>
  <c r="Q342" i="4" s="1"/>
  <c r="E342" i="4"/>
  <c r="S341" i="4"/>
  <c r="T341" i="4" s="1"/>
  <c r="O341" i="4"/>
  <c r="E341" i="4"/>
  <c r="Q341" i="4" s="1"/>
  <c r="R341" i="4" s="1"/>
  <c r="Q340" i="4"/>
  <c r="E340" i="4"/>
  <c r="Q339" i="4"/>
  <c r="R339" i="4" s="1"/>
  <c r="P339" i="4"/>
  <c r="E339" i="4"/>
  <c r="R338" i="4"/>
  <c r="S338" i="4" s="1"/>
  <c r="T338" i="4" s="1"/>
  <c r="Q338" i="4"/>
  <c r="P338" i="4"/>
  <c r="O338" i="4"/>
  <c r="E338" i="4"/>
  <c r="Q337" i="4"/>
  <c r="E337" i="4"/>
  <c r="E336" i="4"/>
  <c r="Q336" i="4" s="1"/>
  <c r="R335" i="4"/>
  <c r="Q335" i="4"/>
  <c r="P335" i="4"/>
  <c r="E335" i="4"/>
  <c r="E334" i="4"/>
  <c r="Q334" i="4" s="1"/>
  <c r="E333" i="4"/>
  <c r="Q333" i="4" s="1"/>
  <c r="E332" i="4"/>
  <c r="Q332" i="4" s="1"/>
  <c r="V331" i="4"/>
  <c r="E331" i="4"/>
  <c r="V330" i="4"/>
  <c r="U330" i="4"/>
  <c r="E330" i="4"/>
  <c r="U329" i="4"/>
  <c r="E329" i="4"/>
  <c r="U328" i="4"/>
  <c r="E328" i="4"/>
  <c r="V327" i="4"/>
  <c r="E327" i="4"/>
  <c r="U326" i="4"/>
  <c r="Q326" i="4" s="1"/>
  <c r="E326" i="4"/>
  <c r="AK325" i="4"/>
  <c r="V326" i="4" s="1"/>
  <c r="V325" i="4"/>
  <c r="Q325" i="4" s="1"/>
  <c r="U325" i="4"/>
  <c r="E325" i="4"/>
  <c r="AK324" i="4"/>
  <c r="V324" i="4"/>
  <c r="U324" i="4"/>
  <c r="Q324" i="4"/>
  <c r="E324" i="4"/>
  <c r="AK323" i="4"/>
  <c r="E323" i="4"/>
  <c r="V322" i="4"/>
  <c r="E322" i="4"/>
  <c r="E321" i="4"/>
  <c r="Q321" i="4" s="1"/>
  <c r="Q320" i="4"/>
  <c r="E320" i="4"/>
  <c r="Q319" i="4"/>
  <c r="E319" i="4"/>
  <c r="S318" i="4"/>
  <c r="T318" i="4" s="1"/>
  <c r="P318" i="4"/>
  <c r="O318" i="4"/>
  <c r="E318" i="4"/>
  <c r="Q318" i="4" s="1"/>
  <c r="R318" i="4" s="1"/>
  <c r="E317" i="4"/>
  <c r="Q317" i="4" s="1"/>
  <c r="R316" i="4"/>
  <c r="E316" i="4"/>
  <c r="Q316" i="4" s="1"/>
  <c r="P316" i="4" s="1"/>
  <c r="Q315" i="4"/>
  <c r="E315" i="4"/>
  <c r="S314" i="4"/>
  <c r="T314" i="4" s="1"/>
  <c r="R314" i="4"/>
  <c r="Q314" i="4"/>
  <c r="P314" i="4"/>
  <c r="O314" i="4"/>
  <c r="E314" i="4"/>
  <c r="Q313" i="4"/>
  <c r="R313" i="4" s="1"/>
  <c r="P313" i="4"/>
  <c r="E313" i="4"/>
  <c r="E312" i="4"/>
  <c r="Q312" i="4" s="1"/>
  <c r="R312" i="4" s="1"/>
  <c r="Q311" i="4"/>
  <c r="E311" i="4"/>
  <c r="S310" i="4"/>
  <c r="T310" i="4" s="1"/>
  <c r="R310" i="4"/>
  <c r="P310" i="4"/>
  <c r="O310" i="4"/>
  <c r="E310" i="4"/>
  <c r="Q310" i="4" s="1"/>
  <c r="E309" i="4"/>
  <c r="Q309" i="4" s="1"/>
  <c r="E308" i="4"/>
  <c r="Q308" i="4" s="1"/>
  <c r="R308" i="4" s="1"/>
  <c r="R307" i="4"/>
  <c r="Q307" i="4"/>
  <c r="P307" i="4"/>
  <c r="E307" i="4"/>
  <c r="Q306" i="4"/>
  <c r="E306" i="4"/>
  <c r="Q305" i="4"/>
  <c r="R305" i="4" s="1"/>
  <c r="O305" i="4" s="1"/>
  <c r="P305" i="4"/>
  <c r="E305" i="4"/>
  <c r="E304" i="4"/>
  <c r="Q304" i="4" s="1"/>
  <c r="E303" i="4"/>
  <c r="Q303" i="4" s="1"/>
  <c r="E302" i="4"/>
  <c r="Q302" i="4" s="1"/>
  <c r="Q301" i="4"/>
  <c r="E301" i="4"/>
  <c r="Q300" i="4"/>
  <c r="E300" i="4"/>
  <c r="T299" i="4"/>
  <c r="Q299" i="4"/>
  <c r="R299" i="4" s="1"/>
  <c r="S299" i="4" s="1"/>
  <c r="P299" i="4"/>
  <c r="O299" i="4"/>
  <c r="E299" i="4"/>
  <c r="O298" i="4"/>
  <c r="E298" i="4"/>
  <c r="Q298" i="4" s="1"/>
  <c r="R298" i="4" s="1"/>
  <c r="S298" i="4" s="1"/>
  <c r="T298" i="4" s="1"/>
  <c r="Q297" i="4"/>
  <c r="P297" i="4" s="1"/>
  <c r="E297" i="4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Q292" i="4"/>
  <c r="R292" i="4" s="1"/>
  <c r="E292" i="4"/>
  <c r="Z291" i="4"/>
  <c r="Y291" i="4"/>
  <c r="E291" i="4"/>
  <c r="E290" i="4"/>
  <c r="E289" i="4"/>
  <c r="E288" i="4"/>
  <c r="E287" i="4"/>
  <c r="E286" i="4"/>
  <c r="Z285" i="4"/>
  <c r="Y285" i="4"/>
  <c r="U285" i="4"/>
  <c r="Q285" i="4" s="1"/>
  <c r="E285" i="4"/>
  <c r="U284" i="4"/>
  <c r="Q284" i="4" s="1"/>
  <c r="R284" i="4" s="1"/>
  <c r="P284" i="4"/>
  <c r="E284" i="4"/>
  <c r="AB283" i="4"/>
  <c r="AC283" i="4" s="1"/>
  <c r="AA283" i="4"/>
  <c r="Z283" i="4"/>
  <c r="Y283" i="4"/>
  <c r="U283" i="4"/>
  <c r="Q283" i="4" s="1"/>
  <c r="E283" i="4"/>
  <c r="AB282" i="4"/>
  <c r="AA282" i="4"/>
  <c r="Z282" i="4"/>
  <c r="Y282" i="4"/>
  <c r="E282" i="4"/>
  <c r="R281" i="4"/>
  <c r="E281" i="4"/>
  <c r="Q281" i="4" s="1"/>
  <c r="P281" i="4" s="1"/>
  <c r="Q280" i="4"/>
  <c r="R280" i="4" s="1"/>
  <c r="S280" i="4" s="1"/>
  <c r="T280" i="4" s="1"/>
  <c r="P280" i="4"/>
  <c r="O280" i="4"/>
  <c r="E280" i="4"/>
  <c r="E279" i="4"/>
  <c r="Q279" i="4" s="1"/>
  <c r="R278" i="4"/>
  <c r="P278" i="4"/>
  <c r="E278" i="4"/>
  <c r="Q278" i="4" s="1"/>
  <c r="E277" i="4"/>
  <c r="Q277" i="4" s="1"/>
  <c r="Q276" i="4"/>
  <c r="E276" i="4"/>
  <c r="T275" i="4"/>
  <c r="S275" i="4"/>
  <c r="R275" i="4"/>
  <c r="Q275" i="4"/>
  <c r="P275" i="4"/>
  <c r="O275" i="4"/>
  <c r="E275" i="4"/>
  <c r="R274" i="4"/>
  <c r="O274" i="4" s="1"/>
  <c r="Q274" i="4"/>
  <c r="P274" i="4" s="1"/>
  <c r="E274" i="4"/>
  <c r="E273" i="4"/>
  <c r="Q273" i="4" s="1"/>
  <c r="E272" i="4"/>
  <c r="Q272" i="4" s="1"/>
  <c r="S271" i="4"/>
  <c r="T271" i="4" s="1"/>
  <c r="Q271" i="4"/>
  <c r="R271" i="4" s="1"/>
  <c r="O271" i="4" s="1"/>
  <c r="P271" i="4"/>
  <c r="E271" i="4"/>
  <c r="E270" i="4"/>
  <c r="Q270" i="4" s="1"/>
  <c r="E269" i="4"/>
  <c r="Q269" i="4" s="1"/>
  <c r="S268" i="4"/>
  <c r="T268" i="4" s="1"/>
  <c r="R268" i="4"/>
  <c r="O268" i="4" s="1"/>
  <c r="E268" i="4"/>
  <c r="Q268" i="4" s="1"/>
  <c r="P268" i="4" s="1"/>
  <c r="R267" i="4"/>
  <c r="Q267" i="4"/>
  <c r="P267" i="4"/>
  <c r="E267" i="4"/>
  <c r="R266" i="4"/>
  <c r="Q266" i="4"/>
  <c r="P266" i="4"/>
  <c r="E266" i="4"/>
  <c r="P265" i="4"/>
  <c r="E265" i="4"/>
  <c r="Q265" i="4" s="1"/>
  <c r="R265" i="4" s="1"/>
  <c r="Q264" i="4"/>
  <c r="E264" i="4"/>
  <c r="E263" i="4"/>
  <c r="Q263" i="4" s="1"/>
  <c r="T262" i="4"/>
  <c r="R262" i="4"/>
  <c r="S262" i="4" s="1"/>
  <c r="P262" i="4"/>
  <c r="O262" i="4"/>
  <c r="E262" i="4"/>
  <c r="Q262" i="4" s="1"/>
  <c r="W261" i="4"/>
  <c r="V261" i="4"/>
  <c r="U261" i="4"/>
  <c r="Q261" i="4"/>
  <c r="H261" i="4"/>
  <c r="E261" i="4"/>
  <c r="W260" i="4"/>
  <c r="V260" i="4"/>
  <c r="U260" i="4"/>
  <c r="H260" i="4"/>
  <c r="E260" i="4"/>
  <c r="W259" i="4"/>
  <c r="Q259" i="4" s="1"/>
  <c r="V259" i="4"/>
  <c r="U259" i="4"/>
  <c r="H259" i="4"/>
  <c r="I259" i="4" s="1"/>
  <c r="E259" i="4"/>
  <c r="W258" i="4"/>
  <c r="V258" i="4"/>
  <c r="U258" i="4"/>
  <c r="N258" i="4"/>
  <c r="K258" i="4"/>
  <c r="H258" i="4"/>
  <c r="I258" i="4" s="1"/>
  <c r="J258" i="4" s="1"/>
  <c r="E258" i="4"/>
  <c r="W257" i="4"/>
  <c r="V257" i="4"/>
  <c r="Q257" i="4" s="1"/>
  <c r="U257" i="4"/>
  <c r="N257" i="4"/>
  <c r="I257" i="4"/>
  <c r="H257" i="4"/>
  <c r="E257" i="4"/>
  <c r="W256" i="4"/>
  <c r="V256" i="4"/>
  <c r="U256" i="4"/>
  <c r="N256" i="4"/>
  <c r="I256" i="4"/>
  <c r="H256" i="4"/>
  <c r="E256" i="4"/>
  <c r="W255" i="4"/>
  <c r="V255" i="4"/>
  <c r="U255" i="4"/>
  <c r="Q255" i="4" s="1"/>
  <c r="P255" i="4" s="1"/>
  <c r="N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R253" i="4"/>
  <c r="Q253" i="4"/>
  <c r="P253" i="4" s="1"/>
  <c r="I253" i="4"/>
  <c r="J253" i="4" s="1"/>
  <c r="H253" i="4"/>
  <c r="N253" i="4" s="1"/>
  <c r="E253" i="4"/>
  <c r="W252" i="4"/>
  <c r="V252" i="4"/>
  <c r="U252" i="4"/>
  <c r="I252" i="4"/>
  <c r="H252" i="4"/>
  <c r="N252" i="4" s="1"/>
  <c r="E252" i="4"/>
  <c r="S251" i="4"/>
  <c r="T251" i="4" s="1"/>
  <c r="R251" i="4"/>
  <c r="O251" i="4" s="1"/>
  <c r="E251" i="4"/>
  <c r="Q251" i="4" s="1"/>
  <c r="P251" i="4" s="1"/>
  <c r="R250" i="4"/>
  <c r="S250" i="4" s="1"/>
  <c r="T250" i="4" s="1"/>
  <c r="Q250" i="4"/>
  <c r="P250" i="4" s="1"/>
  <c r="O250" i="4"/>
  <c r="E250" i="4"/>
  <c r="Q249" i="4"/>
  <c r="E249" i="4"/>
  <c r="Q248" i="4"/>
  <c r="E248" i="4"/>
  <c r="S247" i="4"/>
  <c r="T247" i="4" s="1"/>
  <c r="E247" i="4"/>
  <c r="Q247" i="4" s="1"/>
  <c r="R247" i="4" s="1"/>
  <c r="O247" i="4" s="1"/>
  <c r="E246" i="4"/>
  <c r="Q246" i="4" s="1"/>
  <c r="Q245" i="4"/>
  <c r="E245" i="4"/>
  <c r="P244" i="4"/>
  <c r="O244" i="4"/>
  <c r="E244" i="4"/>
  <c r="Q244" i="4" s="1"/>
  <c r="R244" i="4" s="1"/>
  <c r="S244" i="4" s="1"/>
  <c r="T244" i="4" s="1"/>
  <c r="E243" i="4"/>
  <c r="Q243" i="4" s="1"/>
  <c r="R243" i="4" s="1"/>
  <c r="E242" i="4"/>
  <c r="Q242" i="4" s="1"/>
  <c r="P242" i="4" s="1"/>
  <c r="R241" i="4"/>
  <c r="O241" i="4" s="1"/>
  <c r="Q241" i="4"/>
  <c r="P241" i="4"/>
  <c r="E241" i="4"/>
  <c r="Q240" i="4"/>
  <c r="R240" i="4" s="1"/>
  <c r="S240" i="4" s="1"/>
  <c r="T240" i="4" s="1"/>
  <c r="P240" i="4"/>
  <c r="O240" i="4"/>
  <c r="E240" i="4"/>
  <c r="O239" i="4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O235" i="4"/>
  <c r="E235" i="4"/>
  <c r="Q235" i="4" s="1"/>
  <c r="R235" i="4" s="1"/>
  <c r="S235" i="4" s="1"/>
  <c r="T235" i="4" s="1"/>
  <c r="E234" i="4"/>
  <c r="Q234" i="4" s="1"/>
  <c r="E233" i="4"/>
  <c r="Q233" i="4" s="1"/>
  <c r="Q232" i="4"/>
  <c r="R232" i="4" s="1"/>
  <c r="E232" i="4"/>
  <c r="Q231" i="4"/>
  <c r="E231" i="4"/>
  <c r="R230" i="4"/>
  <c r="P230" i="4"/>
  <c r="E230" i="4"/>
  <c r="Q230" i="4" s="1"/>
  <c r="E229" i="4"/>
  <c r="Q229" i="4" s="1"/>
  <c r="Q228" i="4"/>
  <c r="E228" i="4"/>
  <c r="R227" i="4"/>
  <c r="S227" i="4" s="1"/>
  <c r="T227" i="4" s="1"/>
  <c r="P227" i="4"/>
  <c r="O227" i="4"/>
  <c r="E227" i="4"/>
  <c r="Q227" i="4" s="1"/>
  <c r="Q226" i="4"/>
  <c r="E226" i="4"/>
  <c r="E225" i="4"/>
  <c r="Q225" i="4" s="1"/>
  <c r="R224" i="4"/>
  <c r="S224" i="4" s="1"/>
  <c r="T224" i="4" s="1"/>
  <c r="Q224" i="4"/>
  <c r="P224" i="4"/>
  <c r="O224" i="4"/>
  <c r="E224" i="4"/>
  <c r="Q223" i="4"/>
  <c r="E223" i="4"/>
  <c r="Q222" i="4"/>
  <c r="E222" i="4"/>
  <c r="R221" i="4"/>
  <c r="P221" i="4"/>
  <c r="E221" i="4"/>
  <c r="Q221" i="4" s="1"/>
  <c r="E220" i="4"/>
  <c r="Q220" i="4" s="1"/>
  <c r="S219" i="4"/>
  <c r="T219" i="4" s="1"/>
  <c r="R219" i="4"/>
  <c r="O219" i="4" s="1"/>
  <c r="E219" i="4"/>
  <c r="Q219" i="4" s="1"/>
  <c r="P219" i="4" s="1"/>
  <c r="R218" i="4"/>
  <c r="S218" i="4" s="1"/>
  <c r="T218" i="4" s="1"/>
  <c r="Q218" i="4"/>
  <c r="P218" i="4" s="1"/>
  <c r="O218" i="4"/>
  <c r="E218" i="4"/>
  <c r="Q217" i="4"/>
  <c r="E217" i="4"/>
  <c r="Q216" i="4"/>
  <c r="E216" i="4"/>
  <c r="S215" i="4"/>
  <c r="T215" i="4" s="1"/>
  <c r="E215" i="4"/>
  <c r="Q215" i="4" s="1"/>
  <c r="R215" i="4" s="1"/>
  <c r="O215" i="4" s="1"/>
  <c r="E214" i="4"/>
  <c r="Q214" i="4" s="1"/>
  <c r="Q213" i="4"/>
  <c r="E213" i="4"/>
  <c r="P212" i="4"/>
  <c r="O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S209" i="4"/>
  <c r="T209" i="4" s="1"/>
  <c r="R209" i="4"/>
  <c r="O209" i="4" s="1"/>
  <c r="Q209" i="4"/>
  <c r="P209" i="4"/>
  <c r="E209" i="4"/>
  <c r="Q208" i="4"/>
  <c r="R208" i="4" s="1"/>
  <c r="S208" i="4" s="1"/>
  <c r="T208" i="4" s="1"/>
  <c r="P208" i="4"/>
  <c r="O208" i="4"/>
  <c r="E208" i="4"/>
  <c r="O207" i="4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O203" i="4"/>
  <c r="E203" i="4"/>
  <c r="Q203" i="4" s="1"/>
  <c r="R203" i="4" s="1"/>
  <c r="S203" i="4" s="1"/>
  <c r="T203" i="4" s="1"/>
  <c r="Q202" i="4"/>
  <c r="E202" i="4"/>
  <c r="E201" i="4"/>
  <c r="Q201" i="4" s="1"/>
  <c r="Q200" i="4"/>
  <c r="R200" i="4" s="1"/>
  <c r="E200" i="4"/>
  <c r="Q199" i="4"/>
  <c r="E199" i="4"/>
  <c r="R198" i="4"/>
  <c r="P198" i="4"/>
  <c r="E198" i="4"/>
  <c r="Q198" i="4" s="1"/>
  <c r="E197" i="4"/>
  <c r="Q197" i="4" s="1"/>
  <c r="E196" i="4"/>
  <c r="Q196" i="4" s="1"/>
  <c r="R195" i="4"/>
  <c r="S195" i="4" s="1"/>
  <c r="T195" i="4" s="1"/>
  <c r="P195" i="4"/>
  <c r="O195" i="4"/>
  <c r="E195" i="4"/>
  <c r="Q195" i="4" s="1"/>
  <c r="E194" i="4"/>
  <c r="Q194" i="4" s="1"/>
  <c r="Q193" i="4"/>
  <c r="R193" i="4" s="1"/>
  <c r="P193" i="4"/>
  <c r="E193" i="4"/>
  <c r="S192" i="4"/>
  <c r="T192" i="4" s="1"/>
  <c r="R192" i="4"/>
  <c r="Q192" i="4"/>
  <c r="P192" i="4"/>
  <c r="O192" i="4"/>
  <c r="E192" i="4"/>
  <c r="R191" i="4"/>
  <c r="E191" i="4"/>
  <c r="Q191" i="4" s="1"/>
  <c r="P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R186" i="4"/>
  <c r="S186" i="4" s="1"/>
  <c r="T186" i="4" s="1"/>
  <c r="Q186" i="4"/>
  <c r="P186" i="4" s="1"/>
  <c r="O186" i="4"/>
  <c r="E186" i="4"/>
  <c r="S185" i="4"/>
  <c r="T185" i="4" s="1"/>
  <c r="R185" i="4"/>
  <c r="O185" i="4" s="1"/>
  <c r="E185" i="4"/>
  <c r="Q185" i="4" s="1"/>
  <c r="P185" i="4" s="1"/>
  <c r="Q184" i="4"/>
  <c r="R184" i="4" s="1"/>
  <c r="S184" i="4" s="1"/>
  <c r="T184" i="4" s="1"/>
  <c r="P184" i="4"/>
  <c r="O184" i="4"/>
  <c r="E184" i="4"/>
  <c r="E183" i="4"/>
  <c r="Q183" i="4" s="1"/>
  <c r="R183" i="4" s="1"/>
  <c r="Q182" i="4"/>
  <c r="P182" i="4" s="1"/>
  <c r="E182" i="4"/>
  <c r="R181" i="4"/>
  <c r="S181" i="4" s="1"/>
  <c r="T181" i="4" s="1"/>
  <c r="Q181" i="4"/>
  <c r="P181" i="4"/>
  <c r="O181" i="4"/>
  <c r="E181" i="4"/>
  <c r="E180" i="4"/>
  <c r="Q180" i="4" s="1"/>
  <c r="O179" i="4"/>
  <c r="E179" i="4"/>
  <c r="Q179" i="4" s="1"/>
  <c r="R179" i="4" s="1"/>
  <c r="S179" i="4" s="1"/>
  <c r="T179" i="4" s="1"/>
  <c r="R178" i="4"/>
  <c r="E178" i="4"/>
  <c r="Q178" i="4" s="1"/>
  <c r="P178" i="4" s="1"/>
  <c r="Q177" i="4"/>
  <c r="E177" i="4"/>
  <c r="Q176" i="4"/>
  <c r="E176" i="4"/>
  <c r="E175" i="4"/>
  <c r="Q175" i="4" s="1"/>
  <c r="S174" i="4"/>
  <c r="T174" i="4" s="1"/>
  <c r="P174" i="4"/>
  <c r="O174" i="4"/>
  <c r="E174" i="4"/>
  <c r="Q174" i="4" s="1"/>
  <c r="R174" i="4" s="1"/>
  <c r="E173" i="4"/>
  <c r="Q173" i="4" s="1"/>
  <c r="P173" i="4" s="1"/>
  <c r="Q172" i="4"/>
  <c r="E172" i="4"/>
  <c r="R171" i="4"/>
  <c r="E171" i="4"/>
  <c r="Q171" i="4" s="1"/>
  <c r="P171" i="4" s="1"/>
  <c r="E170" i="4"/>
  <c r="Q170" i="4" s="1"/>
  <c r="R169" i="4"/>
  <c r="O169" i="4" s="1"/>
  <c r="E169" i="4"/>
  <c r="Q169" i="4" s="1"/>
  <c r="P169" i="4" s="1"/>
  <c r="R168" i="4"/>
  <c r="Q168" i="4"/>
  <c r="P168" i="4"/>
  <c r="E168" i="4"/>
  <c r="Q167" i="4"/>
  <c r="R167" i="4" s="1"/>
  <c r="O167" i="4" s="1"/>
  <c r="P167" i="4"/>
  <c r="E167" i="4"/>
  <c r="R166" i="4"/>
  <c r="Q166" i="4"/>
  <c r="P166" i="4"/>
  <c r="E166" i="4"/>
  <c r="E165" i="4"/>
  <c r="Q165" i="4" s="1"/>
  <c r="E164" i="4"/>
  <c r="Q164" i="4" s="1"/>
  <c r="Q163" i="4"/>
  <c r="R163" i="4" s="1"/>
  <c r="P163" i="4"/>
  <c r="E163" i="4"/>
  <c r="R162" i="4"/>
  <c r="S162" i="4" s="1"/>
  <c r="T162" i="4" s="1"/>
  <c r="Q162" i="4"/>
  <c r="P162" i="4"/>
  <c r="O162" i="4"/>
  <c r="E162" i="4"/>
  <c r="W161" i="4"/>
  <c r="V161" i="4"/>
  <c r="U161" i="4"/>
  <c r="R161" i="4"/>
  <c r="Q161" i="4"/>
  <c r="P161" i="4" s="1"/>
  <c r="H161" i="4"/>
  <c r="I161" i="4" s="1"/>
  <c r="J161" i="4" s="1"/>
  <c r="E161" i="4"/>
  <c r="W160" i="4"/>
  <c r="V160" i="4"/>
  <c r="U160" i="4"/>
  <c r="Q160" i="4"/>
  <c r="I160" i="4"/>
  <c r="J160" i="4" s="1"/>
  <c r="H160" i="4"/>
  <c r="N160" i="4" s="1"/>
  <c r="E160" i="4"/>
  <c r="W159" i="4"/>
  <c r="V159" i="4"/>
  <c r="U159" i="4"/>
  <c r="H159" i="4"/>
  <c r="E159" i="4"/>
  <c r="Q159" i="4" s="1"/>
  <c r="P159" i="4" s="1"/>
  <c r="W158" i="4"/>
  <c r="V158" i="4"/>
  <c r="Q158" i="4" s="1"/>
  <c r="P158" i="4" s="1"/>
  <c r="U158" i="4"/>
  <c r="R158" i="4"/>
  <c r="N158" i="4"/>
  <c r="I158" i="4"/>
  <c r="H158" i="4"/>
  <c r="E158" i="4"/>
  <c r="W157" i="4"/>
  <c r="V157" i="4"/>
  <c r="U157" i="4"/>
  <c r="K157" i="4"/>
  <c r="H157" i="4"/>
  <c r="I157" i="4" s="1"/>
  <c r="J157" i="4" s="1"/>
  <c r="E157" i="4"/>
  <c r="Q157" i="4" s="1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J155" i="4"/>
  <c r="I155" i="4"/>
  <c r="K155" i="4" s="1"/>
  <c r="H155" i="4"/>
  <c r="E155" i="4"/>
  <c r="W154" i="4"/>
  <c r="V154" i="4"/>
  <c r="U154" i="4"/>
  <c r="N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/>
  <c r="R152" i="4" s="1"/>
  <c r="P152" i="4"/>
  <c r="I152" i="4"/>
  <c r="H152" i="4"/>
  <c r="N152" i="4" s="1"/>
  <c r="E152" i="4"/>
  <c r="V151" i="4"/>
  <c r="Q151" i="4" s="1"/>
  <c r="R151" i="4" s="1"/>
  <c r="O151" i="4" s="1"/>
  <c r="U151" i="4"/>
  <c r="S151" i="4"/>
  <c r="T151" i="4" s="1"/>
  <c r="P151" i="4"/>
  <c r="N151" i="4"/>
  <c r="I151" i="4"/>
  <c r="H151" i="4"/>
  <c r="E151" i="4"/>
  <c r="V150" i="4"/>
  <c r="U150" i="4"/>
  <c r="T150" i="4"/>
  <c r="P150" i="4"/>
  <c r="O150" i="4"/>
  <c r="N150" i="4"/>
  <c r="K150" i="4"/>
  <c r="H150" i="4"/>
  <c r="I150" i="4" s="1"/>
  <c r="J150" i="4" s="1"/>
  <c r="E150" i="4"/>
  <c r="Q150" i="4" s="1"/>
  <c r="R150" i="4" s="1"/>
  <c r="S150" i="4" s="1"/>
  <c r="V149" i="4"/>
  <c r="U149" i="4"/>
  <c r="Q149" i="4" s="1"/>
  <c r="P149" i="4" s="1"/>
  <c r="R149" i="4"/>
  <c r="O149" i="4" s="1"/>
  <c r="H149" i="4"/>
  <c r="N149" i="4" s="1"/>
  <c r="E149" i="4"/>
  <c r="V148" i="4"/>
  <c r="U148" i="4"/>
  <c r="H148" i="4"/>
  <c r="N148" i="4" s="1"/>
  <c r="E148" i="4"/>
  <c r="Q148" i="4" s="1"/>
  <c r="V147" i="4"/>
  <c r="U147" i="4"/>
  <c r="N147" i="4"/>
  <c r="H147" i="4"/>
  <c r="I147" i="4" s="1"/>
  <c r="E147" i="4"/>
  <c r="Q147" i="4" s="1"/>
  <c r="V146" i="4"/>
  <c r="U146" i="4"/>
  <c r="Q146" i="4" s="1"/>
  <c r="R146" i="4" s="1"/>
  <c r="P146" i="4"/>
  <c r="N146" i="4"/>
  <c r="J146" i="4"/>
  <c r="H146" i="4"/>
  <c r="I146" i="4" s="1"/>
  <c r="K146" i="4" s="1"/>
  <c r="E146" i="4"/>
  <c r="V145" i="4"/>
  <c r="U145" i="4"/>
  <c r="Q145" i="4" s="1"/>
  <c r="N145" i="4"/>
  <c r="I145" i="4"/>
  <c r="H145" i="4"/>
  <c r="E145" i="4"/>
  <c r="V144" i="4"/>
  <c r="U144" i="4"/>
  <c r="Q144" i="4" s="1"/>
  <c r="H144" i="4"/>
  <c r="N144" i="4" s="1"/>
  <c r="E144" i="4"/>
  <c r="V143" i="4"/>
  <c r="U143" i="4"/>
  <c r="H143" i="4"/>
  <c r="E143" i="4"/>
  <c r="Q143" i="4" s="1"/>
  <c r="R143" i="4" s="1"/>
  <c r="V142" i="4"/>
  <c r="U142" i="4"/>
  <c r="Q142" i="4"/>
  <c r="N142" i="4"/>
  <c r="K142" i="4"/>
  <c r="J142" i="4"/>
  <c r="H142" i="4"/>
  <c r="I142" i="4" s="1"/>
  <c r="E142" i="4"/>
  <c r="K141" i="4"/>
  <c r="I141" i="4"/>
  <c r="J141" i="4" s="1"/>
  <c r="H141" i="4"/>
  <c r="N141" i="4" s="1"/>
  <c r="E141" i="4"/>
  <c r="N140" i="4"/>
  <c r="K140" i="4"/>
  <c r="H140" i="4"/>
  <c r="I140" i="4" s="1"/>
  <c r="J140" i="4" s="1"/>
  <c r="E140" i="4"/>
  <c r="H139" i="4"/>
  <c r="N139" i="4" s="1"/>
  <c r="E139" i="4"/>
  <c r="N138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N132" i="4"/>
  <c r="K132" i="4"/>
  <c r="J132" i="4"/>
  <c r="I132" i="4"/>
  <c r="H132" i="4"/>
  <c r="E132" i="4"/>
  <c r="V131" i="4"/>
  <c r="E131" i="4"/>
  <c r="V130" i="4"/>
  <c r="E130" i="4"/>
  <c r="V129" i="4"/>
  <c r="E129" i="4"/>
  <c r="V128" i="4"/>
  <c r="E128" i="4"/>
  <c r="V127" i="4"/>
  <c r="E127" i="4"/>
  <c r="V126" i="4"/>
  <c r="R126" i="4"/>
  <c r="O126" i="4" s="1"/>
  <c r="Q126" i="4"/>
  <c r="P126" i="4"/>
  <c r="E126" i="4"/>
  <c r="AM125" i="4"/>
  <c r="V125" i="4"/>
  <c r="U125" i="4"/>
  <c r="E125" i="4"/>
  <c r="AM124" i="4"/>
  <c r="U126" i="4" s="1"/>
  <c r="V124" i="4"/>
  <c r="U124" i="4"/>
  <c r="Q124" i="4" s="1"/>
  <c r="E124" i="4"/>
  <c r="AM123" i="4"/>
  <c r="V123" i="4"/>
  <c r="U123" i="4"/>
  <c r="Q123" i="4" s="1"/>
  <c r="E123" i="4"/>
  <c r="V122" i="4"/>
  <c r="U122" i="4"/>
  <c r="E122" i="4"/>
  <c r="V121" i="4"/>
  <c r="E121" i="4"/>
  <c r="U120" i="4"/>
  <c r="E120" i="4"/>
  <c r="U119" i="4"/>
  <c r="Q119" i="4"/>
  <c r="E119" i="4"/>
  <c r="U118" i="4"/>
  <c r="E118" i="4"/>
  <c r="U117" i="4"/>
  <c r="E117" i="4"/>
  <c r="E116" i="4"/>
  <c r="AC115" i="4"/>
  <c r="V115" i="4"/>
  <c r="U115" i="4"/>
  <c r="E115" i="4"/>
  <c r="AC114" i="4"/>
  <c r="U114" i="4"/>
  <c r="E114" i="4"/>
  <c r="AC113" i="4"/>
  <c r="E113" i="4"/>
  <c r="Q113" i="4" s="1"/>
  <c r="E112" i="4"/>
  <c r="E111" i="4"/>
  <c r="Q111" i="4" s="1"/>
  <c r="P111" i="4" s="1"/>
  <c r="E110" i="4"/>
  <c r="Q110" i="4" s="1"/>
  <c r="R110" i="4" s="1"/>
  <c r="O110" i="4" s="1"/>
  <c r="R109" i="4"/>
  <c r="O109" i="4" s="1"/>
  <c r="Q109" i="4"/>
  <c r="P109" i="4" s="1"/>
  <c r="E109" i="4"/>
  <c r="Q108" i="4"/>
  <c r="R108" i="4" s="1"/>
  <c r="E108" i="4"/>
  <c r="Q107" i="4"/>
  <c r="R107" i="4" s="1"/>
  <c r="O107" i="4" s="1"/>
  <c r="P107" i="4"/>
  <c r="E107" i="4"/>
  <c r="E106" i="4"/>
  <c r="Q106" i="4" s="1"/>
  <c r="E105" i="4"/>
  <c r="Q105" i="4" s="1"/>
  <c r="S104" i="4"/>
  <c r="T104" i="4" s="1"/>
  <c r="R104" i="4"/>
  <c r="O104" i="4" s="1"/>
  <c r="P104" i="4"/>
  <c r="E104" i="4"/>
  <c r="Q104" i="4" s="1"/>
  <c r="E103" i="4"/>
  <c r="Q103" i="4" s="1"/>
  <c r="P103" i="4" s="1"/>
  <c r="E102" i="4"/>
  <c r="Q102" i="4" s="1"/>
  <c r="R102" i="4" s="1"/>
  <c r="S101" i="4"/>
  <c r="T101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Q98" i="4"/>
  <c r="R98" i="4" s="1"/>
  <c r="P98" i="4"/>
  <c r="E98" i="4"/>
  <c r="E97" i="4"/>
  <c r="Q97" i="4" s="1"/>
  <c r="S96" i="4"/>
  <c r="T96" i="4" s="1"/>
  <c r="O96" i="4"/>
  <c r="E96" i="4"/>
  <c r="Q96" i="4" s="1"/>
  <c r="R96" i="4" s="1"/>
  <c r="Q95" i="4"/>
  <c r="E95" i="4"/>
  <c r="E94" i="4"/>
  <c r="Q94" i="4" s="1"/>
  <c r="P94" i="4" s="1"/>
  <c r="R93" i="4"/>
  <c r="S93" i="4" s="1"/>
  <c r="T93" i="4" s="1"/>
  <c r="Q93" i="4"/>
  <c r="P93" i="4"/>
  <c r="O93" i="4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D86" i="4" s="1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R79" i="4"/>
  <c r="O79" i="4" s="1"/>
  <c r="Q79" i="4"/>
  <c r="P79" i="4"/>
  <c r="E79" i="4"/>
  <c r="Q78" i="4"/>
  <c r="R78" i="4" s="1"/>
  <c r="O78" i="4" s="1"/>
  <c r="P78" i="4"/>
  <c r="E78" i="4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R74" i="4" s="1"/>
  <c r="O74" i="4" s="1"/>
  <c r="P74" i="4"/>
  <c r="E74" i="4"/>
  <c r="E73" i="4"/>
  <c r="Q73" i="4" s="1"/>
  <c r="R73" i="4" s="1"/>
  <c r="S73" i="4" s="1"/>
  <c r="T73" i="4" s="1"/>
  <c r="Q72" i="4"/>
  <c r="E72" i="4"/>
  <c r="E71" i="4"/>
  <c r="Q71" i="4" s="1"/>
  <c r="P71" i="4" s="1"/>
  <c r="Q70" i="4"/>
  <c r="P70" i="4" s="1"/>
  <c r="E70" i="4"/>
  <c r="Q69" i="4"/>
  <c r="R69" i="4" s="1"/>
  <c r="P69" i="4"/>
  <c r="E69" i="4"/>
  <c r="E68" i="4"/>
  <c r="Q68" i="4" s="1"/>
  <c r="P67" i="4"/>
  <c r="E67" i="4"/>
  <c r="Q67" i="4" s="1"/>
  <c r="R67" i="4" s="1"/>
  <c r="Q66" i="4"/>
  <c r="E66" i="4"/>
  <c r="R65" i="4"/>
  <c r="S65" i="4" s="1"/>
  <c r="T65" i="4" s="1"/>
  <c r="P65" i="4"/>
  <c r="O65" i="4"/>
  <c r="E65" i="4"/>
  <c r="Q65" i="4" s="1"/>
  <c r="E64" i="4"/>
  <c r="Q64" i="4" s="1"/>
  <c r="E63" i="4"/>
  <c r="Q63" i="4" s="1"/>
  <c r="R62" i="4"/>
  <c r="S62" i="4" s="1"/>
  <c r="T62" i="4" s="1"/>
  <c r="Q62" i="4"/>
  <c r="P62" i="4"/>
  <c r="O62" i="4"/>
  <c r="E62" i="4"/>
  <c r="V61" i="4"/>
  <c r="I61" i="4"/>
  <c r="J61" i="4" s="1"/>
  <c r="H61" i="4"/>
  <c r="N61" i="4" s="1"/>
  <c r="E61" i="4"/>
  <c r="V60" i="4"/>
  <c r="I60" i="4"/>
  <c r="H60" i="4"/>
  <c r="N60" i="4" s="1"/>
  <c r="E60" i="4"/>
  <c r="V59" i="4"/>
  <c r="N59" i="4"/>
  <c r="K59" i="4"/>
  <c r="J59" i="4"/>
  <c r="H59" i="4"/>
  <c r="I59" i="4" s="1"/>
  <c r="E59" i="4"/>
  <c r="V58" i="4"/>
  <c r="I58" i="4"/>
  <c r="K58" i="4" s="1"/>
  <c r="H58" i="4"/>
  <c r="N58" i="4" s="1"/>
  <c r="E58" i="4"/>
  <c r="V57" i="4"/>
  <c r="Q57" i="4"/>
  <c r="P57" i="4" s="1"/>
  <c r="N57" i="4"/>
  <c r="J57" i="4"/>
  <c r="H57" i="4"/>
  <c r="I57" i="4" s="1"/>
  <c r="K57" i="4" s="1"/>
  <c r="E57" i="4"/>
  <c r="AR56" i="4"/>
  <c r="I56" i="4"/>
  <c r="J56" i="4" s="1"/>
  <c r="H56" i="4"/>
  <c r="N56" i="4" s="1"/>
  <c r="E56" i="4"/>
  <c r="AR55" i="4"/>
  <c r="V56" i="4" s="1"/>
  <c r="V55" i="4"/>
  <c r="Q55" i="4"/>
  <c r="P55" i="4" s="1"/>
  <c r="I55" i="4"/>
  <c r="H55" i="4"/>
  <c r="N55" i="4" s="1"/>
  <c r="E55" i="4"/>
  <c r="AR54" i="4"/>
  <c r="V54" i="4"/>
  <c r="U54" i="4"/>
  <c r="Q54" i="4"/>
  <c r="N54" i="4"/>
  <c r="I54" i="4"/>
  <c r="J54" i="4" s="1"/>
  <c r="H54" i="4"/>
  <c r="E54" i="4"/>
  <c r="AR53" i="4"/>
  <c r="V53" i="4"/>
  <c r="N53" i="4"/>
  <c r="K53" i="4"/>
  <c r="J53" i="4"/>
  <c r="H53" i="4"/>
  <c r="I53" i="4" s="1"/>
  <c r="E53" i="4"/>
  <c r="V52" i="4"/>
  <c r="N52" i="4"/>
  <c r="H52" i="4"/>
  <c r="I52" i="4" s="1"/>
  <c r="J52" i="4" s="1"/>
  <c r="Q51" i="4"/>
  <c r="R51" i="4" s="1"/>
  <c r="P51" i="4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R47" i="4"/>
  <c r="O47" i="4" s="1"/>
  <c r="Q47" i="4"/>
  <c r="P47" i="4" s="1"/>
  <c r="E47" i="4"/>
  <c r="E46" i="4"/>
  <c r="Q46" i="4" s="1"/>
  <c r="Q45" i="4"/>
  <c r="R45" i="4" s="1"/>
  <c r="S45" i="4" s="1"/>
  <c r="T45" i="4" s="1"/>
  <c r="O45" i="4"/>
  <c r="E45" i="4"/>
  <c r="T44" i="4"/>
  <c r="S44" i="4"/>
  <c r="P44" i="4"/>
  <c r="E44" i="4"/>
  <c r="Q44" i="4" s="1"/>
  <c r="R44" i="4" s="1"/>
  <c r="O44" i="4" s="1"/>
  <c r="E43" i="4"/>
  <c r="Q43" i="4" s="1"/>
  <c r="R42" i="4"/>
  <c r="Q42" i="4"/>
  <c r="P42" i="4"/>
  <c r="E42" i="4"/>
  <c r="Q41" i="4"/>
  <c r="R41" i="4" s="1"/>
  <c r="S41" i="4" s="1"/>
  <c r="T41" i="4" s="1"/>
  <c r="P41" i="4"/>
  <c r="O41" i="4"/>
  <c r="E41" i="4"/>
  <c r="E40" i="4"/>
  <c r="Q40" i="4" s="1"/>
  <c r="R39" i="4"/>
  <c r="O39" i="4" s="1"/>
  <c r="E39" i="4"/>
  <c r="Q39" i="4" s="1"/>
  <c r="P39" i="4" s="1"/>
  <c r="Q38" i="4"/>
  <c r="P38" i="4" s="1"/>
  <c r="E38" i="4"/>
  <c r="Q37" i="4"/>
  <c r="R37" i="4" s="1"/>
  <c r="S37" i="4" s="1"/>
  <c r="T37" i="4" s="1"/>
  <c r="O37" i="4"/>
  <c r="E37" i="4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Q33" i="4"/>
  <c r="R33" i="4" s="1"/>
  <c r="S33" i="4" s="1"/>
  <c r="T33" i="4" s="1"/>
  <c r="P33" i="4"/>
  <c r="O33" i="4"/>
  <c r="E33" i="4"/>
  <c r="E32" i="4"/>
  <c r="Q32" i="4" s="1"/>
  <c r="Q31" i="4"/>
  <c r="E31" i="4"/>
  <c r="E30" i="4"/>
  <c r="Q30" i="4" s="1"/>
  <c r="P30" i="4" s="1"/>
  <c r="R29" i="4"/>
  <c r="O29" i="4" s="1"/>
  <c r="Q29" i="4"/>
  <c r="P29" i="4"/>
  <c r="E29" i="4"/>
  <c r="Q28" i="4"/>
  <c r="R28" i="4" s="1"/>
  <c r="P28" i="4"/>
  <c r="E28" i="4"/>
  <c r="E27" i="4"/>
  <c r="Q27" i="4" s="1"/>
  <c r="T26" i="4"/>
  <c r="O26" i="4"/>
  <c r="E26" i="4"/>
  <c r="Q26" i="4" s="1"/>
  <c r="R26" i="4" s="1"/>
  <c r="S26" i="4" s="1"/>
  <c r="E25" i="4"/>
  <c r="Q25" i="4" s="1"/>
  <c r="R24" i="4"/>
  <c r="S24" i="4" s="1"/>
  <c r="T24" i="4" s="1"/>
  <c r="P24" i="4"/>
  <c r="O24" i="4"/>
  <c r="E24" i="4"/>
  <c r="Q24" i="4" s="1"/>
  <c r="Q23" i="4"/>
  <c r="P23" i="4" s="1"/>
  <c r="E23" i="4"/>
  <c r="E22" i="4"/>
  <c r="Q22" i="4" s="1"/>
  <c r="S21" i="4"/>
  <c r="T21" i="4" s="1"/>
  <c r="R21" i="4"/>
  <c r="Q21" i="4"/>
  <c r="P21" i="4"/>
  <c r="O21" i="4"/>
  <c r="E21" i="4"/>
  <c r="E20" i="4"/>
  <c r="Q20" i="4" s="1"/>
  <c r="P20" i="4" s="1"/>
  <c r="Q19" i="4"/>
  <c r="R19" i="4" s="1"/>
  <c r="P19" i="4"/>
  <c r="E19" i="4"/>
  <c r="E18" i="4"/>
  <c r="Q18" i="4" s="1"/>
  <c r="T17" i="4"/>
  <c r="P17" i="4"/>
  <c r="O17" i="4"/>
  <c r="E17" i="4"/>
  <c r="Q17" i="4" s="1"/>
  <c r="R17" i="4" s="1"/>
  <c r="S17" i="4" s="1"/>
  <c r="E16" i="4"/>
  <c r="Q16" i="4" s="1"/>
  <c r="P16" i="4" s="1"/>
  <c r="R15" i="4"/>
  <c r="O15" i="4" s="1"/>
  <c r="Q15" i="4"/>
  <c r="P15" i="4" s="1"/>
  <c r="E15" i="4"/>
  <c r="Q14" i="4"/>
  <c r="P14" i="4" s="1"/>
  <c r="E14" i="4"/>
  <c r="Q13" i="4"/>
  <c r="R13" i="4" s="1"/>
  <c r="S13" i="4" s="1"/>
  <c r="T13" i="4" s="1"/>
  <c r="O13" i="4"/>
  <c r="E13" i="4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Q9" i="4"/>
  <c r="P9" i="4" s="1"/>
  <c r="E9" i="4"/>
  <c r="Q8" i="4"/>
  <c r="R8" i="4" s="1"/>
  <c r="P8" i="4"/>
  <c r="E8" i="4"/>
  <c r="E7" i="4"/>
  <c r="Q7" i="4" s="1"/>
  <c r="E6" i="4"/>
  <c r="Q6" i="4" s="1"/>
  <c r="P6" i="4" s="1"/>
  <c r="Q5" i="4"/>
  <c r="R5" i="4" s="1"/>
  <c r="S5" i="4" s="1"/>
  <c r="T5" i="4" s="1"/>
  <c r="P5" i="4"/>
  <c r="O5" i="4"/>
  <c r="E5" i="4"/>
  <c r="E4" i="4"/>
  <c r="Q4" i="4" s="1"/>
  <c r="R4" i="4" s="1"/>
  <c r="S4" i="4" s="1"/>
  <c r="T4" i="4" s="1"/>
  <c r="E3" i="4"/>
  <c r="Q3" i="4" s="1"/>
  <c r="P3" i="4" s="1"/>
  <c r="E2" i="4"/>
  <c r="Q2" i="4" s="1"/>
  <c r="H22" i="13" l="1"/>
  <c r="O163" i="4"/>
  <c r="S163" i="4"/>
  <c r="T163" i="4" s="1"/>
  <c r="O152" i="4"/>
  <c r="S152" i="4"/>
  <c r="T152" i="4" s="1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R124" i="4"/>
  <c r="P124" i="4"/>
  <c r="I134" i="4"/>
  <c r="Q135" i="4"/>
  <c r="N143" i="4"/>
  <c r="I143" i="4"/>
  <c r="R144" i="4"/>
  <c r="P144" i="4"/>
  <c r="P147" i="4"/>
  <c r="R147" i="4"/>
  <c r="J156" i="4"/>
  <c r="S158" i="4"/>
  <c r="T158" i="4" s="1"/>
  <c r="O158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S556" i="4"/>
  <c r="T556" i="4" s="1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R57" i="4"/>
  <c r="P73" i="4"/>
  <c r="S107" i="4"/>
  <c r="T107" i="4" s="1"/>
  <c r="P145" i="4"/>
  <c r="R145" i="4"/>
  <c r="U56" i="4"/>
  <c r="P95" i="4"/>
  <c r="R95" i="4"/>
  <c r="R103" i="4"/>
  <c r="V135" i="4"/>
  <c r="V138" i="4"/>
  <c r="V136" i="4"/>
  <c r="Q136" i="4" s="1"/>
  <c r="V133" i="4"/>
  <c r="Q133" i="4" s="1"/>
  <c r="V132" i="4"/>
  <c r="V141" i="4"/>
  <c r="V140" i="4"/>
  <c r="V139" i="4"/>
  <c r="V137" i="4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283" i="4"/>
  <c r="R283" i="4"/>
  <c r="S284" i="4"/>
  <c r="T284" i="4" s="1"/>
  <c r="O284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AA362" i="4"/>
  <c r="O362" i="4"/>
  <c r="S362" i="4"/>
  <c r="T362" i="4" s="1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274" i="4"/>
  <c r="T274" i="4" s="1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R157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S149" i="4"/>
  <c r="T149" i="4" s="1"/>
  <c r="I153" i="4"/>
  <c r="K161" i="4"/>
  <c r="O178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S74" i="4"/>
  <c r="T74" i="4" s="1"/>
  <c r="P77" i="4"/>
  <c r="R106" i="4"/>
  <c r="P106" i="4"/>
  <c r="S167" i="4"/>
  <c r="T167" i="4" s="1"/>
  <c r="S169" i="4"/>
  <c r="T169" i="4" s="1"/>
  <c r="P205" i="4"/>
  <c r="R205" i="4"/>
  <c r="R210" i="4"/>
  <c r="R220" i="4"/>
  <c r="P220" i="4"/>
  <c r="R228" i="4"/>
  <c r="P228" i="4"/>
  <c r="O253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Q137" i="4"/>
  <c r="K145" i="4"/>
  <c r="J145" i="4"/>
  <c r="K147" i="4"/>
  <c r="J147" i="4"/>
  <c r="K158" i="4"/>
  <c r="J158" i="4"/>
  <c r="R164" i="4"/>
  <c r="P164" i="4"/>
  <c r="P200" i="4"/>
  <c r="P232" i="4"/>
  <c r="K252" i="4"/>
  <c r="J252" i="4"/>
  <c r="O265" i="4"/>
  <c r="S265" i="4"/>
  <c r="T265" i="4" s="1"/>
  <c r="R276" i="4"/>
  <c r="P276" i="4"/>
  <c r="P292" i="4"/>
  <c r="R319" i="4"/>
  <c r="P319" i="4"/>
  <c r="P326" i="4"/>
  <c r="R326" i="4"/>
  <c r="P332" i="4"/>
  <c r="R332" i="4"/>
  <c r="R342" i="4"/>
  <c r="P342" i="4"/>
  <c r="R348" i="4"/>
  <c r="P348" i="4"/>
  <c r="S358" i="4"/>
  <c r="T358" i="4" s="1"/>
  <c r="O358" i="4"/>
  <c r="S360" i="4"/>
  <c r="T360" i="4" s="1"/>
  <c r="O360" i="4"/>
  <c r="O366" i="4"/>
  <c r="S366" i="4"/>
  <c r="T366" i="4" s="1"/>
  <c r="P377" i="4"/>
  <c r="R377" i="4"/>
  <c r="P381" i="4"/>
  <c r="R381" i="4"/>
  <c r="P405" i="4"/>
  <c r="R405" i="4"/>
  <c r="P440" i="4"/>
  <c r="R440" i="4"/>
  <c r="S525" i="4"/>
  <c r="T525" i="4" s="1"/>
  <c r="O525" i="4"/>
  <c r="O535" i="4"/>
  <c r="S535" i="4"/>
  <c r="T535" i="4" s="1"/>
  <c r="P540" i="4"/>
  <c r="R540" i="4"/>
  <c r="O339" i="4"/>
  <c r="S339" i="4"/>
  <c r="T339" i="4" s="1"/>
  <c r="P412" i="4"/>
  <c r="R412" i="4"/>
  <c r="R431" i="4"/>
  <c r="P431" i="4"/>
  <c r="O439" i="4"/>
  <c r="S439" i="4"/>
  <c r="T439" i="4" s="1"/>
  <c r="K55" i="4"/>
  <c r="J55" i="4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R285" i="4"/>
  <c r="P285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J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S126" i="4"/>
  <c r="T126" i="4" s="1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57" i="4"/>
  <c r="P257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Q12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S230" i="4"/>
  <c r="T230" i="4" s="1"/>
  <c r="O230" i="4"/>
  <c r="P233" i="4"/>
  <c r="R233" i="4"/>
  <c r="I254" i="4"/>
  <c r="K256" i="4"/>
  <c r="J256" i="4"/>
  <c r="U282" i="4"/>
  <c r="Q282" i="4" s="1"/>
  <c r="U288" i="4"/>
  <c r="Q288" i="4" s="1"/>
  <c r="U289" i="4"/>
  <c r="Q289" i="4" s="1"/>
  <c r="U286" i="4"/>
  <c r="Q286" i="4" s="1"/>
  <c r="U290" i="4"/>
  <c r="Q290" i="4" s="1"/>
  <c r="U291" i="4"/>
  <c r="Q291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R404" i="4"/>
  <c r="P404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Q129" i="4" s="1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Q330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Q138" i="4" s="1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Q424" i="4"/>
  <c r="P432" i="4"/>
  <c r="R432" i="4"/>
  <c r="R461" i="4"/>
  <c r="P461" i="4"/>
  <c r="P476" i="4"/>
  <c r="R476" i="4"/>
  <c r="P489" i="4"/>
  <c r="R489" i="4"/>
  <c r="P528" i="4"/>
  <c r="R528" i="4"/>
  <c r="Q256" i="4"/>
  <c r="P298" i="4"/>
  <c r="U327" i="4"/>
  <c r="Q327" i="4" s="1"/>
  <c r="U322" i="4"/>
  <c r="Q322" i="4" s="1"/>
  <c r="U323" i="4"/>
  <c r="Q323" i="4" s="1"/>
  <c r="V328" i="4"/>
  <c r="Q328" i="4" s="1"/>
  <c r="U422" i="4"/>
  <c r="Q422" i="4" s="1"/>
  <c r="U427" i="4"/>
  <c r="U426" i="4"/>
  <c r="U430" i="4"/>
  <c r="U429" i="4"/>
  <c r="U428" i="4"/>
  <c r="Q428" i="4" s="1"/>
  <c r="Q474" i="4"/>
  <c r="U501" i="4"/>
  <c r="Q501" i="4" s="1"/>
  <c r="U494" i="4"/>
  <c r="Q494" i="4" s="1"/>
  <c r="U497" i="4"/>
  <c r="Q497" i="4" s="1"/>
  <c r="U496" i="4"/>
  <c r="Q496" i="4" s="1"/>
  <c r="U493" i="4"/>
  <c r="U499" i="4"/>
  <c r="Q499" i="4" s="1"/>
  <c r="U500" i="4"/>
  <c r="Q500" i="4" s="1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V423" i="4"/>
  <c r="Q423" i="4" s="1"/>
  <c r="V428" i="4"/>
  <c r="V430" i="4"/>
  <c r="V429" i="4"/>
  <c r="V422" i="4"/>
  <c r="O436" i="4"/>
  <c r="O455" i="4"/>
  <c r="S455" i="4"/>
  <c r="T455" i="4" s="1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S569" i="4"/>
  <c r="T569" i="4" s="1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Q403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O543" i="4"/>
  <c r="S543" i="4"/>
  <c r="T543" i="4" s="1"/>
  <c r="R571" i="4"/>
  <c r="P571" i="4"/>
  <c r="O388" i="4"/>
  <c r="U407" i="4"/>
  <c r="Q407" i="4" s="1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S591" i="4"/>
  <c r="T591" i="4" s="1"/>
  <c r="V407" i="4"/>
  <c r="V408" i="4"/>
  <c r="Q408" i="4" s="1"/>
  <c r="V409" i="4"/>
  <c r="Q409" i="4" s="1"/>
  <c r="V410" i="4"/>
  <c r="Q410" i="4" s="1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O547" i="4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R492" i="4" l="1"/>
  <c r="P492" i="4"/>
  <c r="R410" i="4"/>
  <c r="P410" i="4"/>
  <c r="P328" i="4"/>
  <c r="R328" i="4"/>
  <c r="R407" i="4"/>
  <c r="P407" i="4"/>
  <c r="P494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S285" i="4"/>
  <c r="T285" i="4" s="1"/>
  <c r="O285" i="4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P327" i="4"/>
  <c r="R327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R422" i="4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R138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O326" i="4"/>
  <c r="S326" i="4"/>
  <c r="T326" i="4" s="1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83" i="4"/>
  <c r="T283" i="4" s="1"/>
  <c r="O283" i="4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R426" i="4" l="1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S327" i="4"/>
  <c r="T327" i="4" s="1"/>
  <c r="O327" i="4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88" i="4" l="1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<sst xmlns="http://schemas.openxmlformats.org/spreadsheetml/2006/main" count="5786" uniqueCount="1037">
  <si>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</si>
  <si>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</si>
  <si>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</si>
  <si>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</si>
  <si>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</si>
  <si>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</si>
  <si>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</si>
  <si>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</si>
  <si>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</si>
  <si>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</si>
  <si>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</si>
  <si>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</si>
  <si>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</si>
  <si>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</si>
  <si>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</si>
  <si>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</si>
  <si>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</si>
  <si>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</si>
  <si>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</si>
  <si>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</si>
  <si>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</si>
  <si>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</si>
  <si>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</si>
  <si>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</si>
  <si>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</si>
  <si>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</si>
  <si>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</si>
  <si>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</si>
  <si>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</si>
  <si>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</si>
  <si>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</si>
  <si>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</si>
  <si>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</si>
  <si>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</si>
  <si>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</si>
  <si>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</si>
  <si>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</si>
  <si>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</si>
  <si>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</si>
  <si>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</si>
  <si>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</si>
  <si>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</si>
  <si>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</si>
  <si>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</si>
  <si>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</si>
  <si>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</si>
  <si>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</si>
  <si>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</si>
  <si>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</si>
  <si>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</si>
  <si>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</si>
  <si>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</si>
  <si>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</si>
  <si>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</si>
  <si>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</si>
  <si>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</si>
  <si>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</si>
  <si>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</si>
  <si>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</si>
  <si>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</si>
  <si>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</si>
  <si>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</si>
  <si>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</si>
  <si>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</si>
  <si>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</si>
  <si>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</si>
  <si>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</si>
  <si>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</si>
  <si>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</si>
  <si>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</si>
  <si>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</si>
  <si>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</si>
  <si>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</si>
  <si>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</si>
  <si>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</si>
  <si>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</si>
  <si>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</si>
  <si>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</si>
  <si>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</si>
  <si>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</si>
  <si>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</si>
  <si>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</si>
  <si>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</si>
  <si>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</si>
  <si>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</si>
  <si>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</si>
  <si>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</si>
  <si>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</si>
  <si>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</si>
  <si>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</si>
  <si>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</si>
  <si>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</si>
  <si>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</si>
  <si>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</si>
  <si>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</si>
  <si>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</si>
  <si>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</si>
  <si>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</si>
  <si>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</si>
  <si>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</si>
  <si>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</si>
  <si>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</si>
  <si>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</si>
  <si>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</si>
  <si>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</si>
  <si>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</si>
  <si>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</si>
  <si>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</si>
  <si>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</si>
  <si>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</si>
  <si>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</si>
  <si>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</si>
  <si>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</si>
  <si>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</si>
  <si>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</si>
  <si>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</si>
  <si>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</si>
  <si>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</si>
  <si>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</si>
  <si>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</si>
  <si>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</si>
  <si>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</si>
  <si>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</si>
  <si>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</si>
  <si>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</si>
  <si>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</si>
  <si>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</si>
  <si>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</si>
  <si>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</si>
  <si>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</si>
  <si>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</si>
  <si>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</si>
  <si>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</si>
  <si>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</si>
  <si>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</si>
  <si>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</si>
  <si>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</si>
  <si>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</si>
  <si>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</si>
  <si>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</si>
  <si>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</si>
  <si>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</si>
  <si>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</si>
  <si>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</si>
  <si>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</si>
  <si>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</si>
  <si>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</si>
  <si>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</si>
  <si>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</si>
  <si>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</si>
  <si>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</si>
  <si>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</si>
  <si>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</si>
  <si>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</si>
  <si>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</si>
  <si>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</si>
  <si>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</si>
  <si>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</si>
  <si>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</si>
  <si>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</si>
  <si>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</si>
  <si>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</si>
  <si>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</si>
  <si>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</si>
  <si>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</si>
  <si>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</si>
  <si>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</si>
  <si>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</si>
  <si>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</si>
  <si>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</si>
  <si>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</si>
  <si>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</si>
  <si>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</si>
  <si>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</si>
  <si>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</si>
  <si>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</si>
  <si>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</si>
  <si>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</si>
  <si>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</si>
  <si>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</si>
  <si>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</si>
  <si>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</si>
  <si>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</si>
  <si>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</si>
  <si>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</si>
  <si>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</si>
  <si>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</si>
  <si>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</si>
  <si>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</si>
  <si>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</si>
  <si>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</si>
  <si>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</si>
  <si>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</si>
  <si>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</si>
  <si>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</si>
  <si>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</si>
  <si>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</si>
  <si>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</si>
  <si>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</si>
  <si>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</si>
  <si>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</si>
  <si>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</si>
  <si>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</si>
  <si>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</si>
  <si>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</si>
  <si>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</si>
  <si>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</si>
  <si>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</si>
  <si>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</si>
  <si>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</si>
  <si>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</si>
  <si>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</si>
  <si>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</si>
  <si>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</si>
  <si>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</si>
  <si>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</si>
  <si>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</si>
  <si>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</si>
  <si>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</si>
  <si>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</si>
  <si>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</si>
  <si>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</si>
  <si>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</si>
  <si>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</si>
  <si>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</si>
  <si>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</si>
  <si>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</si>
  <si>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</si>
  <si>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</si>
  <si>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</si>
  <si>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</si>
  <si>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</si>
  <si>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</si>
  <si>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</si>
  <si>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</si>
  <si>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</si>
  <si>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</si>
  <si>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</si>
  <si>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</si>
  <si>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</si>
  <si>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</si>
  <si>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</si>
  <si>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</si>
  <si>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</si>
  <si>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</si>
  <si>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</si>
  <si>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</si>
  <si>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</si>
  <si>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</si>
  <si>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</si>
  <si>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</si>
  <si>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</si>
  <si>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</si>
  <si>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</si>
  <si>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</si>
  <si>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</si>
  <si>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</si>
  <si>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</si>
  <si>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</si>
  <si>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</si>
  <si>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</si>
  <si>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</si>
  <si>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</si>
  <si>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</si>
  <si>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</si>
  <si>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</si>
  <si>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</si>
  <si>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</si>
  <si>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</si>
  <si>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</si>
  <si>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</si>
  <si>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</si>
  <si>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</si>
  <si>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</si>
  <si>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</si>
  <si>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</si>
  <si>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</si>
  <si>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</si>
  <si>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</si>
  <si>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</si>
  <si>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</si>
  <si>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</si>
  <si>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</si>
  <si>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</si>
  <si>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</si>
  <si>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</si>
  <si>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</si>
  <si>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</si>
  <si>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</si>
  <si>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</si>
  <si>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</si>
  <si>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</si>
  <si>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</si>
  <si>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</si>
  <si>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</si>
  <si>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</si>
  <si>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</si>
  <si>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</si>
  <si>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</si>
  <si>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</si>
  <si>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</si>
  <si>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</si>
  <si>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</si>
  <si>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</si>
  <si>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</si>
  <si>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</si>
  <si>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</si>
  <si>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</si>
  <si>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</si>
  <si>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</si>
  <si>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</si>
  <si>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</si>
  <si>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</si>
  <si>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</si>
  <si>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</si>
  <si>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</si>
  <si>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</si>
  <si>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</si>
  <si>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</si>
  <si>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</si>
  <si>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</si>
  <si>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</si>
  <si>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</si>
  <si>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</si>
  <si>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</si>
  <si>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</si>
  <si>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</si>
  <si>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</si>
  <si>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</si>
  <si>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</si>
  <si>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</si>
  <si>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</si>
  <si>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</si>
  <si>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</si>
  <si>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</si>
  <si>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</si>
  <si>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</si>
  <si>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</si>
  <si>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</si>
  <si>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</si>
  <si>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</si>
  <si>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</si>
  <si>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</si>
  <si>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</si>
  <si>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</si>
  <si>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</si>
  <si>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</si>
  <si>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</si>
  <si>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</si>
  <si>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</si>
  <si>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</si>
  <si>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</si>
  <si>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</si>
  <si>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</si>
  <si>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</si>
  <si>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</si>
  <si>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</si>
  <si>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</si>
  <si>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</si>
  <si>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</si>
  <si>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</si>
  <si>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</si>
  <si>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</si>
  <si>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</si>
  <si>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</si>
  <si>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</si>
  <si>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</si>
  <si>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</si>
  <si>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</si>
  <si>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</si>
  <si>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</si>
  <si>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</si>
  <si>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</si>
  <si>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</si>
  <si>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</si>
  <si>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</si>
  <si>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</si>
  <si>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</si>
  <si>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</si>
  <si>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</si>
  <si>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</si>
  <si>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</si>
  <si>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</si>
  <si>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</si>
  <si>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</si>
  <si>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</si>
  <si>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</si>
  <si>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</si>
  <si>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</si>
  <si>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</si>
  <si>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</si>
  <si>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</si>
  <si>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</si>
  <si>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</si>
  <si>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</si>
  <si>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</si>
  <si>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</si>
  <si>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</si>
  <si>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</si>
  <si>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</si>
  <si>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</si>
  <si>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</si>
  <si>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</si>
  <si>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</si>
  <si>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</si>
  <si>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</si>
  <si>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</si>
  <si>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</si>
  <si>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</si>
  <si>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</si>
  <si>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</si>
  <si>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</si>
  <si>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</si>
  <si>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</si>
  <si>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</si>
  <si>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</si>
  <si>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</si>
  <si>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</si>
  <si>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</si>
  <si>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</si>
  <si>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</si>
  <si>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</si>
  <si>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</si>
  <si>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</si>
  <si>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</si>
  <si>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</si>
  <si>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</si>
  <si>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</si>
  <si>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</si>
  <si>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</si>
  <si>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</si>
  <si>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</si>
  <si>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</si>
  <si>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</si>
  <si>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</si>
  <si>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</si>
  <si>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</si>
  <si>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</si>
  <si>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</si>
  <si>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</si>
  <si>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</si>
  <si>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</si>
  <si>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</si>
  <si>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</si>
  <si>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</si>
  <si>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</si>
  <si>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</si>
  <si>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</si>
  <si>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</si>
  <si>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</si>
  <si>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</si>
  <si>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</si>
  <si>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</si>
  <si>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</si>
  <si>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</si>
  <si>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</si>
  <si>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</si>
  <si>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</si>
  <si>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</si>
  <si>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</si>
  <si>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</si>
  <si>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</si>
  <si>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</si>
  <si>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</si>
  <si>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</si>
  <si>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</si>
  <si>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</si>
  <si>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</si>
  <si>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</si>
  <si>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</si>
  <si>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</si>
  <si>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</si>
  <si>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</si>
  <si>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</si>
  <si>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</si>
  <si>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</si>
  <si>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</si>
  <si>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</si>
  <si>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</si>
  <si>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</si>
  <si>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</si>
  <si>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</si>
  <si>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</si>
  <si>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</si>
  <si>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</si>
  <si>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</si>
  <si>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</si>
  <si>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</si>
  <si>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</si>
  <si>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</si>
  <si>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</si>
  <si>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</si>
  <si>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</si>
  <si>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</si>
  <si>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</si>
  <si>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</si>
  <si>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</si>
  <si>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</si>
  <si>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</si>
  <si>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</si>
  <si>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</si>
  <si>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</si>
  <si>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</si>
  <si>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</si>
  <si>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</si>
  <si>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</si>
  <si>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</si>
  <si>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</si>
  <si>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</si>
  <si>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</si>
  <si>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</si>
  <si>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</si>
  <si>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</si>
  <si>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</si>
  <si>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</si>
  <si>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</si>
  <si>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</si>
  <si>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</si>
  <si>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</si>
  <si>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</si>
  <si>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</si>
  <si>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</si>
  <si>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</si>
  <si>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</si>
  <si>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</si>
  <si>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</si>
  <si>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</si>
  <si>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</si>
  <si>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</si>
  <si>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</si>
  <si>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</si>
  <si>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</si>
  <si>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</si>
  <si>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</si>
  <si>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</si>
  <si>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</si>
  <si>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</si>
  <si>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</si>
  <si>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</si>
  <si>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</si>
  <si>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</si>
  <si>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</si>
  <si>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</si>
  <si>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</si>
  <si>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</si>
  <si>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</si>
  <si>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</si>
  <si>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</si>
  <si>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</si>
  <si>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</si>
  <si>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</si>
  <si>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</si>
  <si>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</si>
  <si>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</si>
  <si>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</si>
  <si>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</si>
  <si>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</si>
  <si>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</si>
  <si>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</si>
  <si>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</si>
  <si>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</si>
  <si>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</si>
  <si>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</si>
  <si>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</si>
  <si>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</si>
  <si>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</si>
  <si>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</si>
  <si>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</si>
  <si>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</si>
  <si>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</si>
  <si>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</si>
  <si>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</si>
  <si>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</si>
  <si>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</si>
  <si>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</si>
  <si>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</si>
  <si>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</si>
  <si>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</si>
  <si>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</si>
  <si>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</si>
  <si>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</si>
  <si>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</si>
  <si>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</si>
  <si>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</si>
  <si>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</si>
  <si>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</si>
  <si>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</si>
  <si>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</si>
  <si>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</si>
  <si>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</si>
  <si>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</si>
  <si>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</si>
  <si>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</si>
  <si>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</si>
  <si>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</si>
  <si>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</si>
  <si>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</si>
  <si>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</si>
  <si>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</si>
  <si>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</si>
  <si>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</si>
  <si>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</si>
  <si>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</si>
  <si>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</si>
  <si>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</si>
  <si>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</si>
  <si>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</si>
  <si>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</si>
  <si>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</si>
  <si>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</si>
  <si>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</si>
  <si>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</si>
  <si>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</si>
  <si>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</si>
  <si>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</si>
  <si>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</si>
  <si>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</si>
  <si>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</si>
  <si>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</si>
  <si>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</si>
  <si>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</si>
  <si>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</si>
  <si>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</si>
  <si>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</si>
  <si>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</si>
  <si>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</si>
  <si>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</si>
  <si>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</si>
  <si>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</si>
  <si>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</si>
  <si>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</si>
  <si>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</si>
  <si>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</si>
  <si>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</si>
  <si>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</si>
  <si>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</si>
  <si>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</si>
  <si>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</si>
  <si>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</si>
  <si>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</si>
  <si>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</si>
  <si>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</si>
  <si>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</si>
  <si>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</si>
  <si>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</si>
  <si>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</si>
  <si>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</si>
  <si>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</si>
  <si>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</si>
  <si>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</si>
  <si>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</si>
  <si>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</si>
  <si>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</si>
  <si>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</si>
  <si>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</si>
  <si>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</si>
  <si>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</si>
  <si>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</si>
  <si>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</si>
  <si>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</si>
  <si>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</si>
  <si>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</si>
  <si>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</si>
  <si>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</si>
  <si>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</si>
  <si>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</si>
  <si>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</si>
  <si>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</si>
  <si>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</si>
  <si>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</si>
  <si>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</si>
  <si>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</si>
  <si>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</si>
  <si>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</si>
  <si>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</si>
  <si>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</si>
  <si>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</si>
  <si>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</si>
  <si>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</si>
  <si>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</si>
  <si>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</si>
  <si>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</si>
  <si>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</si>
  <si>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</si>
  <si>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</si>
  <si>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</si>
  <si>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</si>
  <si>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</si>
  <si>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</si>
  <si>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</si>
  <si>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</si>
  <si>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</si>
  <si>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</si>
  <si>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</si>
  <si>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</si>
  <si>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</si>
  <si>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</si>
  <si>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</si>
  <si>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</si>
  <si>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</si>
  <si>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</si>
  <si>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</si>
  <si>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</si>
  <si>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</si>
  <si>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</si>
  <si>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</si>
  <si>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</si>
  <si>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</si>
  <si>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</si>
  <si>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</si>
  <si>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</si>
  <si>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</si>
  <si>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</si>
  <si>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</si>
  <si>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</si>
  <si>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</si>
  <si>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</si>
  <si>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</si>
  <si>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</si>
  <si>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</si>
  <si>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</si>
  <si>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</si>
  <si>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</si>
  <si>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</si>
  <si>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</si>
  <si>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</si>
  <si>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</si>
  <si>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</si>
  <si>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</si>
  <si>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</si>
  <si>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</si>
  <si>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</si>
  <si>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</si>
  <si>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</si>
  <si>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</si>
  <si>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</si>
  <si>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</si>
  <si>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</si>
  <si>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</si>
  <si>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</si>
  <si>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</si>
  <si>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</si>
  <si>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</si>
  <si>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</si>
  <si>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</si>
  <si>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</si>
  <si>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</si>
  <si>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</si>
  <si>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</si>
  <si>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</si>
  <si>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</si>
  <si>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</si>
  <si>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</si>
  <si>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</si>
  <si>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</si>
  <si>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</si>
  <si>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</si>
  <si>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</si>
  <si>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</si>
  <si>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</si>
  <si>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</si>
  <si>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</si>
  <si>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</si>
  <si>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</si>
  <si>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</si>
  <si>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</si>
  <si>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</si>
  <si>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</si>
  <si>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</si>
  <si>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</si>
  <si>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</si>
  <si>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</si>
  <si>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</si>
  <si>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</si>
  <si>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</si>
  <si>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</si>
  <si>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</si>
  <si>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</si>
  <si>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</si>
  <si>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</si>
  <si>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</si>
  <si>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</si>
  <si>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</si>
  <si>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</si>
  <si>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</si>
  <si>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</si>
  <si>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</si>
  <si>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</si>
  <si>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</si>
  <si>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</si>
  <si>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</si>
  <si>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</si>
  <si>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</si>
  <si>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</si>
  <si>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</si>
  <si>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</si>
  <si>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</si>
  <si>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</si>
  <si>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</si>
  <si>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</si>
  <si>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</si>
  <si>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</si>
  <si>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</si>
  <si>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</si>
  <si>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</si>
  <si>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</si>
  <si>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</si>
  <si>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</si>
  <si>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</si>
  <si>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</si>
  <si>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</si>
  <si>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</si>
  <si>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</si>
  <si>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</si>
  <si>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</si>
  <si>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</si>
  <si>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</si>
  <si>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</si>
  <si>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</si>
  <si>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</si>
  <si>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</si>
  <si>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</si>
  <si>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</si>
  <si>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</si>
  <si>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</si>
  <si>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</si>
  <si>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</si>
  <si>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</si>
  <si>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</si>
  <si>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</si>
  <si>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</si>
  <si>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</si>
  <si>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</si>
  <si>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</si>
  <si>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</si>
  <si>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</si>
  <si>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</si>
  <si>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</si>
  <si>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</si>
  <si>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</si>
  <si>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</si>
  <si>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</si>
  <si>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</si>
  <si>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</si>
  <si>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</si>
  <si>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</si>
  <si>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</si>
  <si>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</si>
  <si>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</si>
  <si>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</si>
  <si>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</si>
  <si>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</si>
  <si>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</si>
  <si>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</si>
  <si>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</si>
  <si>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</si>
  <si>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</si>
  <si>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</si>
  <si>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</si>
  <si>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</si>
  <si>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</si>
  <si>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</si>
  <si>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</si>
  <si>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</si>
  <si>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</si>
  <si>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</si>
  <si>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</si>
  <si>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</si>
  <si>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</si>
  <si>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</si>
  <si>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</si>
  <si>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</si>
  <si>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</si>
  <si>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</si>
  <si>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</si>
  <si>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</si>
  <si>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</si>
  <si>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</si>
  <si>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</si>
  <si>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</si>
  <si>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</si>
  <si>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</si>
  <si>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</si>
  <si>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</si>
  <si>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</si>
  <si>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</si>
  <si>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</si>
  <si>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</si>
  <si>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</si>
  <si>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</si>
  <si>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</si>
  <si>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</si>
  <si>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</si>
  <si>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</si>
  <si>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</si>
  <si>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</si>
  <si>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</si>
  <si>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</si>
  <si>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</si>
  <si>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</si>
  <si>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</si>
  <si>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</si>
  <si>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</si>
  <si>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</si>
  <si>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</si>
  <si>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</si>
  <si>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</si>
  <si>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</si>
  <si>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</si>
  <si>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</si>
  <si>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</si>
  <si>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</si>
  <si>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</si>
  <si>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</si>
  <si>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</si>
  <si>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</si>
  <si>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</si>
  <si>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</si>
  <si>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</si>
  <si>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</si>
  <si>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</si>
  <si>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</si>
  <si>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</si>
  <si>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</si>
  <si>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</si>
  <si>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</si>
  <si>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</si>
  <si>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</si>
  <si>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</si>
  <si>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</si>
  <si>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</si>
  <si>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</si>
  <si>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</si>
  <si>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NEUSorder</t>
  </si>
  <si>
    <t>AlphabeticalOrder</t>
  </si>
  <si>
    <t>orderWithSpaces</t>
  </si>
  <si>
    <t>Original values 20180730</t>
  </si>
  <si>
    <t>MODIFIED VALUES 20180730</t>
  </si>
  <si>
    <t>NAME</t>
  </si>
  <si>
    <t>Alphabetical1</t>
  </si>
  <si>
    <t>Alphabetical2</t>
  </si>
  <si>
    <t>COHORT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</si>
  <si>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</si>
  <si>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</si>
  <si>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</si>
  <si>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</si>
  <si>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</si>
  <si>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C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</si>
  <si>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</si>
  <si>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</si>
  <si>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</si>
  <si>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</si>
  <si>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</si>
  <si>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</si>
  <si>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</si>
  <si>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</si>
  <si>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</si>
  <si>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</si>
  <si>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</si>
  <si>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</si>
  <si>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</si>
  <si>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</si>
  <si>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</si>
  <si>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</si>
  <si>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</si>
  <si>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</si>
  <si>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</si>
  <si>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</si>
  <si>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mum</t>
  </si>
  <si>
    <t>consumption : b * ((RN+SN)age - (RN+SN)age-1)  [used in Icelandic model]</t>
  </si>
  <si>
    <t>consumption: a * (RN+SN)^0.7 [used in CalCurrent model]</t>
  </si>
  <si>
    <t>sum(RN+SN) at age</t>
  </si>
  <si>
    <t xml:space="preserve">Consumption / biomass* </t>
  </si>
  <si>
    <t>a:</t>
  </si>
  <si>
    <t>b:</t>
  </si>
  <si>
    <t>(mg)</t>
  </si>
  <si>
    <t>LSQ_sn</t>
  </si>
  <si>
    <t>jLSQ_sn</t>
  </si>
  <si>
    <t>ISQ_sn</t>
  </si>
  <si>
    <t>jISQ_sn</t>
  </si>
  <si>
    <t>LOB_sn</t>
  </si>
  <si>
    <t>RCB_sn</t>
  </si>
  <si>
    <t>BMS_sn</t>
  </si>
  <si>
    <t>NSH_sn</t>
  </si>
  <si>
    <t>jNSH_sn</t>
  </si>
  <si>
    <t>OSH_sn</t>
  </si>
  <si>
    <t>jOSH_sn</t>
  </si>
  <si>
    <t>ZG_sn</t>
  </si>
  <si>
    <t>#</t>
  </si>
  <si>
    <t>Following</t>
  </si>
  <si>
    <t>parameters</t>
  </si>
  <si>
    <t>required</t>
  </si>
  <si>
    <t>for</t>
  </si>
  <si>
    <t>read-in,</t>
  </si>
  <si>
    <t>but</t>
  </si>
  <si>
    <t>as</t>
  </si>
  <si>
    <t>these</t>
  </si>
  <si>
    <t>species</t>
  </si>
  <si>
    <t>don't</t>
  </si>
  <si>
    <t>eat</t>
  </si>
  <si>
    <t>age-structured</t>
  </si>
  <si>
    <t>groups,</t>
  </si>
  <si>
    <t>not</t>
  </si>
  <si>
    <t>used</t>
  </si>
  <si>
    <t>yet</t>
  </si>
  <si>
    <t>ZL_sn</t>
  </si>
  <si>
    <t>Ref.</t>
  </si>
  <si>
    <t>AFDW</t>
  </si>
  <si>
    <t>large</t>
  </si>
  <si>
    <t>zooplankton</t>
  </si>
  <si>
    <t>so</t>
  </si>
  <si>
    <t>can</t>
  </si>
  <si>
    <t>determine</t>
  </si>
  <si>
    <t>avail</t>
  </si>
  <si>
    <t>fish</t>
  </si>
  <si>
    <t>groups</t>
  </si>
  <si>
    <t>(=10cm</t>
  </si>
  <si>
    <t>prawn)</t>
  </si>
  <si>
    <t>ZM_sn</t>
  </si>
  <si>
    <t>mesozooplankton</t>
  </si>
  <si>
    <t>ZS_sn</t>
  </si>
  <si>
    <t>small</t>
  </si>
  <si>
    <t>DF_sn</t>
  </si>
  <si>
    <t>dinoflagellates</t>
  </si>
  <si>
    <t>BFF_sn</t>
  </si>
  <si>
    <t>other</t>
  </si>
  <si>
    <t>filter</t>
  </si>
  <si>
    <t>feeders</t>
  </si>
  <si>
    <t>BG_sn</t>
  </si>
  <si>
    <t>benthic</t>
  </si>
  <si>
    <t>grazers</t>
  </si>
  <si>
    <t>BO_sn</t>
  </si>
  <si>
    <t>meiobenthos</t>
  </si>
  <si>
    <t>BD_sn</t>
  </si>
  <si>
    <t>deposit</t>
  </si>
  <si>
    <t>BC_sn</t>
  </si>
  <si>
    <t>canrivores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</si>
</sst>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2" fillId="0" borderId="0" applyBorder="0" applyProtection="0"/>
    <xf numFmtId="0" fontId="6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3"/>
    <xf numFmtId="0" fontId="7" fillId="0" borderId="0" xfId="3" applyFont="1"/>
    <xf numFmtId="0" fontId="7" fillId="4" borderId="0" xfId="3" applyFont="1" applyFill="1"/>
    <xf numFmtId="0" fontId="6" fillId="4" borderId="0" xfId="3" applyFill="1"/>
    <xf numFmtId="0" fontId="6" fillId="5" borderId="0" xfId="3" applyFont="1" applyFill="1"/>
    <xf numFmtId="0" fontId="6" fillId="5" borderId="0" xfId="3" applyFill="1"/>
    <xf numFmtId="0" fontId="6" fillId="6" borderId="0" xfId="3" applyFill="1"/>
    <xf numFmtId="0" fontId="7" fillId="0" borderId="0" xfId="3" applyFont="1" applyFill="1"/>
    <xf numFmtId="0" fontId="6" fillId="0" borderId="0" xfId="3" applyFill="1"/>
  </cellXfs>
  <cellStyles count="4">
    <cellStyle name="Explanatory Text" xfId="2" builtinId="53" customBuiltin="1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F-48A5-A99D-9B4D044D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9504"/>
        <c:axId val="1"/>
      </c:scatterChart>
      <c:valAx>
        <c:axId val="2116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9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3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G9" sqref="G9"/>
    </sheetView>
  </sheetViews>
  <sheetFormatPr defaultRowHeight="15" x14ac:dyDescent="0.25"/>
  <sheetData>
    <row r="1" spans="1:18" x14ac:dyDescent="0.25">
      <c r="A1" t="s">
        <v>976</v>
      </c>
      <c r="B1">
        <v>2375</v>
      </c>
    </row>
    <row r="2" spans="1:18" x14ac:dyDescent="0.25">
      <c r="A2" t="s">
        <v>977</v>
      </c>
      <c r="B2">
        <v>355</v>
      </c>
    </row>
    <row r="3" spans="1:18" x14ac:dyDescent="0.25">
      <c r="A3" t="s">
        <v>978</v>
      </c>
      <c r="B3">
        <v>2375</v>
      </c>
    </row>
    <row r="4" spans="1:18" x14ac:dyDescent="0.25">
      <c r="A4" t="s">
        <v>979</v>
      </c>
      <c r="B4">
        <v>355</v>
      </c>
    </row>
    <row r="5" spans="1:18" x14ac:dyDescent="0.25">
      <c r="A5" t="s">
        <v>980</v>
      </c>
      <c r="B5">
        <v>20263</v>
      </c>
    </row>
    <row r="6" spans="1:18" x14ac:dyDescent="0.25">
      <c r="A6" t="s">
        <v>981</v>
      </c>
      <c r="B6">
        <v>3290</v>
      </c>
    </row>
    <row r="7" spans="1:18" x14ac:dyDescent="0.25">
      <c r="A7" t="s">
        <v>982</v>
      </c>
      <c r="B7">
        <v>3290</v>
      </c>
    </row>
    <row r="8" spans="1:18" x14ac:dyDescent="0.25">
      <c r="A8" t="s">
        <v>983</v>
      </c>
      <c r="B8">
        <v>90</v>
      </c>
    </row>
    <row r="9" spans="1:18" x14ac:dyDescent="0.25">
      <c r="A9" t="s">
        <v>984</v>
      </c>
      <c r="B9">
        <v>10</v>
      </c>
    </row>
    <row r="10" spans="1:18" x14ac:dyDescent="0.25">
      <c r="A10" t="s">
        <v>985</v>
      </c>
      <c r="B10">
        <v>90</v>
      </c>
    </row>
    <row r="11" spans="1:18" x14ac:dyDescent="0.25">
      <c r="A11" t="s">
        <v>986</v>
      </c>
      <c r="B11">
        <v>10</v>
      </c>
    </row>
    <row r="12" spans="1:18" x14ac:dyDescent="0.25">
      <c r="A12" t="s">
        <v>987</v>
      </c>
      <c r="B12">
        <v>2375</v>
      </c>
    </row>
    <row r="14" spans="1:18" x14ac:dyDescent="0.25">
      <c r="A14" t="s">
        <v>988</v>
      </c>
      <c r="B14" t="s">
        <v>989</v>
      </c>
      <c r="C14" t="s">
        <v>990</v>
      </c>
      <c r="D14" t="s">
        <v>991</v>
      </c>
      <c r="E14" t="s">
        <v>992</v>
      </c>
      <c r="F14" t="s">
        <v>993</v>
      </c>
      <c r="G14" t="s">
        <v>994</v>
      </c>
      <c r="H14" t="s">
        <v>995</v>
      </c>
      <c r="I14" t="s">
        <v>996</v>
      </c>
      <c r="J14" t="s">
        <v>997</v>
      </c>
      <c r="K14" t="s">
        <v>998</v>
      </c>
      <c r="L14" t="s">
        <v>999</v>
      </c>
      <c r="M14" t="s">
        <v>1000</v>
      </c>
      <c r="N14" t="s">
        <v>1001</v>
      </c>
      <c r="O14" t="s">
        <v>1002</v>
      </c>
      <c r="P14" t="s">
        <v>1003</v>
      </c>
      <c r="Q14" t="s">
        <v>995</v>
      </c>
      <c r="R14" t="s">
        <v>1004</v>
      </c>
    </row>
    <row r="15" spans="1:18" x14ac:dyDescent="0.25">
      <c r="A15" t="s">
        <v>1005</v>
      </c>
      <c r="B15">
        <v>1</v>
      </c>
      <c r="C15" t="s">
        <v>1006</v>
      </c>
      <c r="D15" t="s">
        <v>1007</v>
      </c>
      <c r="E15" t="s">
        <v>992</v>
      </c>
      <c r="F15" t="s">
        <v>1008</v>
      </c>
      <c r="G15" t="s">
        <v>1009</v>
      </c>
      <c r="H15" t="s">
        <v>1010</v>
      </c>
      <c r="I15" t="s">
        <v>1011</v>
      </c>
      <c r="J15" t="s">
        <v>1012</v>
      </c>
      <c r="K15" t="s">
        <v>1013</v>
      </c>
      <c r="L15" t="s">
        <v>1014</v>
      </c>
      <c r="M15" t="s">
        <v>1015</v>
      </c>
      <c r="N15" t="s">
        <v>1016</v>
      </c>
      <c r="O15" t="s">
        <v>1017</v>
      </c>
    </row>
    <row r="16" spans="1:18" x14ac:dyDescent="0.25">
      <c r="A16" t="s">
        <v>1018</v>
      </c>
      <c r="B16">
        <v>1</v>
      </c>
      <c r="C16" t="s">
        <v>1006</v>
      </c>
      <c r="D16" t="s">
        <v>1007</v>
      </c>
      <c r="E16" t="s">
        <v>992</v>
      </c>
      <c r="F16" t="s">
        <v>1019</v>
      </c>
      <c r="G16" t="s">
        <v>1010</v>
      </c>
      <c r="H16" t="s">
        <v>1011</v>
      </c>
      <c r="I16" t="s">
        <v>1012</v>
      </c>
      <c r="J16" t="s">
        <v>1013</v>
      </c>
      <c r="K16" t="s">
        <v>1014</v>
      </c>
      <c r="L16" t="s">
        <v>1015</v>
      </c>
      <c r="M16" t="s">
        <v>1016</v>
      </c>
      <c r="N16" t="s">
        <v>1017</v>
      </c>
    </row>
    <row r="17" spans="1:16" x14ac:dyDescent="0.25">
      <c r="A17" t="s">
        <v>1020</v>
      </c>
      <c r="B17">
        <v>1</v>
      </c>
      <c r="C17" t="s">
        <v>1006</v>
      </c>
      <c r="D17" t="s">
        <v>1007</v>
      </c>
      <c r="E17" t="s">
        <v>992</v>
      </c>
      <c r="F17" t="s">
        <v>1021</v>
      </c>
      <c r="G17" t="s">
        <v>1009</v>
      </c>
      <c r="H17" t="s">
        <v>1010</v>
      </c>
      <c r="I17" t="s">
        <v>1011</v>
      </c>
      <c r="J17" t="s">
        <v>1012</v>
      </c>
      <c r="K17" t="s">
        <v>1013</v>
      </c>
      <c r="L17" t="s">
        <v>1014</v>
      </c>
      <c r="M17" t="s">
        <v>1015</v>
      </c>
      <c r="N17" t="s">
        <v>1016</v>
      </c>
      <c r="O17" t="s">
        <v>1017</v>
      </c>
    </row>
    <row r="18" spans="1:16" x14ac:dyDescent="0.25">
      <c r="A18" t="s">
        <v>1022</v>
      </c>
      <c r="B18">
        <v>1</v>
      </c>
      <c r="C18" t="s">
        <v>1006</v>
      </c>
      <c r="D18" t="s">
        <v>1007</v>
      </c>
      <c r="E18" t="s">
        <v>992</v>
      </c>
      <c r="F18" t="s">
        <v>1023</v>
      </c>
      <c r="G18" t="s">
        <v>1010</v>
      </c>
      <c r="H18" t="s">
        <v>1011</v>
      </c>
      <c r="I18" t="s">
        <v>1012</v>
      </c>
      <c r="J18" t="s">
        <v>1013</v>
      </c>
      <c r="K18" t="s">
        <v>1014</v>
      </c>
      <c r="L18" t="s">
        <v>1015</v>
      </c>
      <c r="M18" t="s">
        <v>1016</v>
      </c>
      <c r="N18" t="s">
        <v>1017</v>
      </c>
    </row>
    <row r="19" spans="1:16" x14ac:dyDescent="0.25">
      <c r="A19" t="s">
        <v>1024</v>
      </c>
      <c r="B19">
        <v>90</v>
      </c>
      <c r="C19" t="s">
        <v>1006</v>
      </c>
      <c r="D19" t="s">
        <v>1007</v>
      </c>
      <c r="E19" t="s">
        <v>992</v>
      </c>
      <c r="F19" t="s">
        <v>1025</v>
      </c>
      <c r="G19" t="s">
        <v>1026</v>
      </c>
      <c r="H19" t="s">
        <v>1027</v>
      </c>
      <c r="I19" t="s">
        <v>1010</v>
      </c>
      <c r="J19" t="s">
        <v>1011</v>
      </c>
      <c r="K19" t="s">
        <v>1012</v>
      </c>
      <c r="L19" t="s">
        <v>1013</v>
      </c>
      <c r="M19" t="s">
        <v>1014</v>
      </c>
      <c r="N19" t="s">
        <v>1015</v>
      </c>
      <c r="O19" t="s">
        <v>1016</v>
      </c>
      <c r="P19" t="s">
        <v>1017</v>
      </c>
    </row>
    <row r="20" spans="1:16" x14ac:dyDescent="0.25">
      <c r="A20" t="s">
        <v>1028</v>
      </c>
      <c r="B20">
        <v>50</v>
      </c>
      <c r="C20" t="s">
        <v>1006</v>
      </c>
      <c r="D20" t="s">
        <v>1007</v>
      </c>
      <c r="E20" t="s">
        <v>992</v>
      </c>
      <c r="F20" t="s">
        <v>1029</v>
      </c>
      <c r="G20" t="s">
        <v>1030</v>
      </c>
      <c r="H20" t="s">
        <v>1010</v>
      </c>
      <c r="I20" t="s">
        <v>1011</v>
      </c>
      <c r="J20" t="s">
        <v>1012</v>
      </c>
      <c r="K20" t="s">
        <v>1013</v>
      </c>
      <c r="L20" t="s">
        <v>1014</v>
      </c>
      <c r="M20" t="s">
        <v>1015</v>
      </c>
      <c r="N20" t="s">
        <v>1016</v>
      </c>
      <c r="O20" t="s">
        <v>1017</v>
      </c>
    </row>
    <row r="21" spans="1:16" x14ac:dyDescent="0.25">
      <c r="A21" t="s">
        <v>1031</v>
      </c>
      <c r="B21">
        <v>1</v>
      </c>
      <c r="C21" t="s">
        <v>1006</v>
      </c>
      <c r="D21" t="s">
        <v>1007</v>
      </c>
      <c r="E21" t="s">
        <v>992</v>
      </c>
      <c r="F21" t="s">
        <v>1032</v>
      </c>
      <c r="G21" t="s">
        <v>1010</v>
      </c>
      <c r="H21" t="s">
        <v>1011</v>
      </c>
      <c r="I21" t="s">
        <v>1012</v>
      </c>
      <c r="J21" t="s">
        <v>1013</v>
      </c>
      <c r="K21" t="s">
        <v>1014</v>
      </c>
      <c r="L21" t="s">
        <v>1015</v>
      </c>
      <c r="M21" t="s">
        <v>1016</v>
      </c>
      <c r="N21" t="s">
        <v>1017</v>
      </c>
    </row>
    <row r="22" spans="1:16" x14ac:dyDescent="0.25">
      <c r="A22" t="s">
        <v>1033</v>
      </c>
      <c r="B22">
        <v>10</v>
      </c>
      <c r="C22" t="s">
        <v>1006</v>
      </c>
      <c r="D22" t="s">
        <v>1007</v>
      </c>
      <c r="E22" t="s">
        <v>992</v>
      </c>
      <c r="F22" t="s">
        <v>1034</v>
      </c>
      <c r="G22" t="s">
        <v>1027</v>
      </c>
      <c r="H22" t="s">
        <v>1010</v>
      </c>
      <c r="I22" t="s">
        <v>1011</v>
      </c>
      <c r="J22" t="s">
        <v>1012</v>
      </c>
      <c r="K22" t="s">
        <v>1013</v>
      </c>
      <c r="L22" t="s">
        <v>1014</v>
      </c>
      <c r="M22" t="s">
        <v>1015</v>
      </c>
      <c r="N22" t="s">
        <v>1016</v>
      </c>
      <c r="O22" t="s">
        <v>1017</v>
      </c>
    </row>
    <row r="23" spans="1:16" x14ac:dyDescent="0.25">
      <c r="A23" t="s">
        <v>1035</v>
      </c>
      <c r="B23">
        <v>5</v>
      </c>
      <c r="C23" t="s">
        <v>1006</v>
      </c>
      <c r="D23" t="s">
        <v>1007</v>
      </c>
      <c r="E23" t="s">
        <v>992</v>
      </c>
      <c r="F23" t="s">
        <v>1029</v>
      </c>
      <c r="G23" t="s">
        <v>1036</v>
      </c>
      <c r="H23" t="s">
        <v>1010</v>
      </c>
      <c r="I23" t="s">
        <v>1011</v>
      </c>
      <c r="J23" t="s">
        <v>1012</v>
      </c>
      <c r="K23" t="s">
        <v>1013</v>
      </c>
      <c r="L23" t="s">
        <v>1014</v>
      </c>
      <c r="M23" t="s">
        <v>1015</v>
      </c>
      <c r="N23" t="s">
        <v>1016</v>
      </c>
      <c r="O23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D1" workbookViewId="0">
      <selection activeCell="Y17" sqref="Y17"/>
    </sheetView>
  </sheetViews>
  <sheetFormatPr defaultRowHeight="15" x14ac:dyDescent="0.25"/>
  <cols>
    <col min="11" max="11" width="13.28515625" style="4" bestFit="1" customWidth="1"/>
    <col min="12" max="12" width="13.28515625" bestFit="1" customWidth="1"/>
    <col min="13" max="13" width="10.7109375" bestFit="1" customWidth="1"/>
    <col min="14" max="14" width="16.42578125" bestFit="1" customWidth="1"/>
    <col min="15" max="24" width="10.5703125" style="4" bestFit="1" customWidth="1"/>
    <col min="25" max="25" width="9.140625" style="4"/>
  </cols>
  <sheetData>
    <row r="1" spans="1:26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6" x14ac:dyDescent="0.25">
      <c r="A2" t="s">
        <v>874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5.3</v>
      </c>
      <c r="P2" s="14">
        <v>10.6</v>
      </c>
      <c r="Q2" s="14">
        <v>16.600000000000001</v>
      </c>
      <c r="R2" s="14">
        <v>25.7</v>
      </c>
      <c r="S2" s="14">
        <v>25.7</v>
      </c>
      <c r="T2" s="14">
        <v>25.8</v>
      </c>
      <c r="U2" s="14">
        <v>25.8</v>
      </c>
      <c r="V2" s="14">
        <v>25.8</v>
      </c>
      <c r="W2" s="14">
        <v>25.8</v>
      </c>
      <c r="X2" s="14">
        <v>25.8</v>
      </c>
      <c r="Z2" s="4"/>
    </row>
    <row r="3" spans="1:26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1">
        <v>2</v>
      </c>
      <c r="L3" s="11">
        <v>2</v>
      </c>
      <c r="M3" s="11">
        <v>13</v>
      </c>
      <c r="N3" s="11">
        <v>38</v>
      </c>
      <c r="O3" s="14">
        <v>380</v>
      </c>
      <c r="P3" s="14">
        <v>17000</v>
      </c>
      <c r="Q3" s="14">
        <v>28500</v>
      </c>
      <c r="R3" s="14">
        <v>43000</v>
      </c>
      <c r="S3" s="14">
        <v>44000</v>
      </c>
      <c r="T3" s="14">
        <v>44000</v>
      </c>
      <c r="U3" s="14">
        <v>44000</v>
      </c>
      <c r="V3" s="14">
        <v>44000</v>
      </c>
      <c r="W3" s="14">
        <v>44000</v>
      </c>
      <c r="X3" s="14">
        <v>44000</v>
      </c>
    </row>
    <row r="4" spans="1:26" x14ac:dyDescent="0.25">
      <c r="K4" s="11">
        <v>3</v>
      </c>
      <c r="L4" s="11">
        <v>3</v>
      </c>
      <c r="M4" s="11">
        <v>15</v>
      </c>
      <c r="N4" s="11">
        <v>44</v>
      </c>
      <c r="O4" s="14">
        <v>380</v>
      </c>
      <c r="P4" s="14">
        <v>17000</v>
      </c>
      <c r="Q4" s="14">
        <v>28500</v>
      </c>
      <c r="R4" s="14">
        <v>43000</v>
      </c>
      <c r="S4" s="14">
        <v>44000</v>
      </c>
      <c r="T4" s="14">
        <v>44000</v>
      </c>
      <c r="U4" s="14">
        <v>44000</v>
      </c>
      <c r="V4" s="14">
        <v>44000</v>
      </c>
      <c r="W4" s="14">
        <v>44000</v>
      </c>
      <c r="X4" s="14">
        <v>44000</v>
      </c>
      <c r="Z4" s="4"/>
    </row>
    <row r="5" spans="1:26" x14ac:dyDescent="0.25">
      <c r="A5" t="s">
        <v>875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30</v>
      </c>
      <c r="P5" s="14">
        <v>60</v>
      </c>
      <c r="Q5" s="14">
        <v>105</v>
      </c>
      <c r="R5" s="14">
        <v>180</v>
      </c>
      <c r="S5" s="14">
        <v>250</v>
      </c>
      <c r="T5" s="14">
        <v>250</v>
      </c>
      <c r="U5" s="14">
        <v>815</v>
      </c>
      <c r="V5" s="14">
        <v>815</v>
      </c>
      <c r="W5" s="14">
        <v>815</v>
      </c>
      <c r="X5" s="14">
        <v>815</v>
      </c>
    </row>
    <row r="6" spans="1:26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11">
        <v>5</v>
      </c>
      <c r="L6" s="11">
        <v>5</v>
      </c>
      <c r="M6" s="11">
        <v>46</v>
      </c>
      <c r="N6" s="11">
        <v>137</v>
      </c>
      <c r="O6" s="14">
        <v>30</v>
      </c>
      <c r="P6" s="14">
        <v>150</v>
      </c>
      <c r="Q6" s="14">
        <v>350</v>
      </c>
      <c r="R6" s="14">
        <v>850</v>
      </c>
      <c r="S6" s="14">
        <v>1450</v>
      </c>
      <c r="T6" s="14">
        <v>1450</v>
      </c>
      <c r="U6" s="14">
        <v>1850</v>
      </c>
      <c r="V6" s="14">
        <v>1850</v>
      </c>
      <c r="W6" s="14">
        <v>1850</v>
      </c>
      <c r="X6" s="14">
        <v>1850</v>
      </c>
      <c r="Z6" s="4"/>
    </row>
    <row r="7" spans="1:26" x14ac:dyDescent="0.25">
      <c r="K7" s="11">
        <v>6</v>
      </c>
      <c r="L7" s="11">
        <v>6</v>
      </c>
      <c r="M7" s="11">
        <v>19</v>
      </c>
      <c r="N7" s="11">
        <v>56</v>
      </c>
      <c r="O7" s="14">
        <v>5.3</v>
      </c>
      <c r="P7" s="14">
        <v>10.6</v>
      </c>
      <c r="Q7" s="14">
        <v>16.600000000000001</v>
      </c>
      <c r="R7" s="14">
        <v>25.7</v>
      </c>
      <c r="S7" s="14">
        <v>25.7</v>
      </c>
      <c r="T7" s="14">
        <v>25.8</v>
      </c>
      <c r="U7" s="14">
        <v>25.8</v>
      </c>
      <c r="V7" s="14">
        <v>25.8</v>
      </c>
      <c r="W7" s="14">
        <v>25.8</v>
      </c>
      <c r="X7" s="14">
        <v>25.8</v>
      </c>
    </row>
    <row r="8" spans="1:26" x14ac:dyDescent="0.25">
      <c r="A8" t="s">
        <v>876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1</v>
      </c>
      <c r="P8" s="14">
        <v>5</v>
      </c>
      <c r="Q8" s="14">
        <v>15</v>
      </c>
      <c r="R8" s="14">
        <v>25</v>
      </c>
      <c r="S8" s="14">
        <v>45</v>
      </c>
      <c r="T8" s="14">
        <v>45</v>
      </c>
      <c r="U8" s="14">
        <v>45</v>
      </c>
      <c r="V8" s="14">
        <v>45</v>
      </c>
      <c r="W8" s="14">
        <v>50</v>
      </c>
      <c r="X8" s="14">
        <v>50</v>
      </c>
      <c r="Z8" s="4"/>
    </row>
    <row r="9" spans="1:26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11">
        <v>8</v>
      </c>
      <c r="L9" s="11">
        <v>8</v>
      </c>
      <c r="M9" s="11">
        <v>17</v>
      </c>
      <c r="N9" s="11">
        <v>50</v>
      </c>
      <c r="O9" s="14">
        <v>5.3</v>
      </c>
      <c r="P9" s="14">
        <v>10.6</v>
      </c>
      <c r="Q9" s="14">
        <v>16.600000000000001</v>
      </c>
      <c r="R9" s="14">
        <v>25.7</v>
      </c>
      <c r="S9" s="14">
        <v>25.7</v>
      </c>
      <c r="T9" s="14">
        <v>25.8</v>
      </c>
      <c r="U9" s="14">
        <v>25.8</v>
      </c>
      <c r="V9" s="14">
        <v>25.8</v>
      </c>
      <c r="W9" s="14">
        <v>25.8</v>
      </c>
      <c r="X9" s="14">
        <v>25.8</v>
      </c>
    </row>
    <row r="10" spans="1:26" x14ac:dyDescent="0.25">
      <c r="K10" s="11">
        <v>9</v>
      </c>
      <c r="L10" s="11">
        <v>9</v>
      </c>
      <c r="M10" s="11">
        <v>56</v>
      </c>
      <c r="N10" s="11">
        <v>167</v>
      </c>
      <c r="O10" s="14">
        <v>15000000</v>
      </c>
      <c r="P10" s="14">
        <v>15000000</v>
      </c>
      <c r="Q10" s="14">
        <v>15000000</v>
      </c>
      <c r="R10" s="14">
        <v>15000000</v>
      </c>
      <c r="S10" s="14">
        <v>15000000</v>
      </c>
      <c r="T10" s="14">
        <v>15000000</v>
      </c>
      <c r="U10" s="14">
        <v>15000000</v>
      </c>
      <c r="V10" s="14">
        <v>15000000</v>
      </c>
      <c r="W10" s="14">
        <v>15000000</v>
      </c>
      <c r="X10" s="14">
        <v>15000000</v>
      </c>
      <c r="Z10" s="4"/>
    </row>
    <row r="11" spans="1:26" x14ac:dyDescent="0.25">
      <c r="A11" t="s">
        <v>877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50</v>
      </c>
      <c r="P11" s="14">
        <v>250</v>
      </c>
      <c r="Q11" s="14">
        <v>850</v>
      </c>
      <c r="R11" s="14">
        <v>1500</v>
      </c>
      <c r="S11" s="14">
        <v>1800</v>
      </c>
      <c r="T11" s="14">
        <v>2100</v>
      </c>
      <c r="U11" s="14">
        <v>2100</v>
      </c>
      <c r="V11" s="14">
        <v>2500</v>
      </c>
      <c r="W11" s="14">
        <v>2600</v>
      </c>
      <c r="X11" s="14">
        <v>2600</v>
      </c>
    </row>
    <row r="12" spans="1:26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11">
        <v>11</v>
      </c>
      <c r="L12" s="11">
        <v>11</v>
      </c>
      <c r="M12" s="11">
        <v>42</v>
      </c>
      <c r="N12" s="11">
        <v>125</v>
      </c>
      <c r="O12" s="14">
        <v>5</v>
      </c>
      <c r="P12" s="14">
        <v>7.5</v>
      </c>
      <c r="Q12" s="14">
        <v>20</v>
      </c>
      <c r="R12" s="14">
        <v>45</v>
      </c>
      <c r="S12" s="14">
        <v>50</v>
      </c>
      <c r="T12" s="14">
        <v>80</v>
      </c>
      <c r="U12" s="14">
        <v>130</v>
      </c>
      <c r="V12" s="14">
        <v>180</v>
      </c>
      <c r="W12" s="14">
        <v>210</v>
      </c>
      <c r="X12" s="14">
        <v>210</v>
      </c>
      <c r="Z12" s="4"/>
    </row>
    <row r="13" spans="1:26" x14ac:dyDescent="0.25">
      <c r="K13" s="11">
        <v>12</v>
      </c>
      <c r="L13" s="11">
        <v>12</v>
      </c>
      <c r="M13" s="11">
        <v>34</v>
      </c>
      <c r="N13" s="11">
        <v>101</v>
      </c>
      <c r="O13" s="14">
        <v>1</v>
      </c>
      <c r="P13" s="14">
        <v>5</v>
      </c>
      <c r="Q13" s="14">
        <v>15</v>
      </c>
      <c r="R13" s="14">
        <v>25</v>
      </c>
      <c r="S13" s="14">
        <v>45</v>
      </c>
      <c r="T13" s="14">
        <v>45</v>
      </c>
      <c r="U13" s="14">
        <v>45</v>
      </c>
      <c r="V13" s="14">
        <v>45</v>
      </c>
      <c r="W13" s="14">
        <v>50</v>
      </c>
      <c r="X13" s="14">
        <v>50</v>
      </c>
    </row>
    <row r="14" spans="1:26" x14ac:dyDescent="0.25">
      <c r="A14" t="s">
        <v>878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5</v>
      </c>
      <c r="P14" s="14">
        <v>20</v>
      </c>
      <c r="Q14" s="14">
        <v>40</v>
      </c>
      <c r="R14" s="14">
        <v>50</v>
      </c>
      <c r="S14" s="14">
        <v>50</v>
      </c>
      <c r="T14" s="14">
        <v>70</v>
      </c>
      <c r="U14" s="14">
        <v>70</v>
      </c>
      <c r="V14" s="14">
        <v>70</v>
      </c>
      <c r="W14" s="14">
        <v>100</v>
      </c>
      <c r="X14" s="14">
        <v>100</v>
      </c>
      <c r="Z14" s="4"/>
    </row>
    <row r="15" spans="1:26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11">
        <v>14</v>
      </c>
      <c r="L15" s="11">
        <v>14</v>
      </c>
      <c r="M15" s="11">
        <v>22</v>
      </c>
      <c r="N15" s="11">
        <v>65</v>
      </c>
      <c r="O15" s="14">
        <v>2.5</v>
      </c>
      <c r="P15" s="14">
        <v>7.5</v>
      </c>
      <c r="Q15" s="14">
        <v>12</v>
      </c>
      <c r="R15" s="14">
        <v>20.8</v>
      </c>
      <c r="S15" s="14">
        <v>28.8</v>
      </c>
      <c r="T15" s="14">
        <v>28.8</v>
      </c>
      <c r="U15" s="14">
        <v>30.8</v>
      </c>
      <c r="V15" s="14">
        <v>30.8</v>
      </c>
      <c r="W15" s="14">
        <v>35</v>
      </c>
      <c r="X15" s="14">
        <v>35</v>
      </c>
    </row>
    <row r="16" spans="1:26" x14ac:dyDescent="0.25">
      <c r="K16" s="11">
        <v>15</v>
      </c>
      <c r="L16" s="11">
        <v>15</v>
      </c>
      <c r="M16" s="11">
        <v>39</v>
      </c>
      <c r="N16" s="11">
        <v>116</v>
      </c>
      <c r="O16" s="14">
        <v>1</v>
      </c>
      <c r="P16" s="14">
        <v>5</v>
      </c>
      <c r="Q16" s="14">
        <v>15</v>
      </c>
      <c r="R16" s="14">
        <v>25</v>
      </c>
      <c r="S16" s="14">
        <v>45</v>
      </c>
      <c r="T16" s="14">
        <v>45</v>
      </c>
      <c r="U16" s="14">
        <v>45</v>
      </c>
      <c r="V16" s="14">
        <v>45</v>
      </c>
      <c r="W16" s="14">
        <v>50</v>
      </c>
      <c r="X16" s="14">
        <v>50</v>
      </c>
      <c r="Z16" s="4"/>
    </row>
    <row r="17" spans="1:26" x14ac:dyDescent="0.25">
      <c r="A17" t="s">
        <v>879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1</v>
      </c>
      <c r="P17" s="14">
        <v>1.8</v>
      </c>
      <c r="Q17" s="14">
        <v>5</v>
      </c>
      <c r="R17" s="14">
        <v>10.5</v>
      </c>
      <c r="S17" s="14">
        <v>25.5</v>
      </c>
      <c r="T17" s="14">
        <v>25.5</v>
      </c>
      <c r="U17" s="14">
        <v>25.5</v>
      </c>
      <c r="V17" s="14">
        <v>25.5</v>
      </c>
      <c r="W17" s="14">
        <v>25.5</v>
      </c>
      <c r="X17" s="14">
        <v>28</v>
      </c>
    </row>
    <row r="18" spans="1:26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11">
        <v>17</v>
      </c>
      <c r="L18" s="11">
        <v>17</v>
      </c>
      <c r="M18" s="11">
        <v>11</v>
      </c>
      <c r="N18" s="11">
        <v>32</v>
      </c>
      <c r="O18" s="14">
        <v>1</v>
      </c>
      <c r="P18" s="14">
        <v>1.8</v>
      </c>
      <c r="Q18" s="14">
        <v>5</v>
      </c>
      <c r="R18" s="14">
        <v>10.5</v>
      </c>
      <c r="S18" s="14">
        <v>25.5</v>
      </c>
      <c r="T18" s="14">
        <v>25.5</v>
      </c>
      <c r="U18" s="14">
        <v>25.5</v>
      </c>
      <c r="V18" s="14">
        <v>25.5</v>
      </c>
      <c r="W18" s="14">
        <v>25.5</v>
      </c>
      <c r="X18" s="14">
        <v>28</v>
      </c>
      <c r="Z18" s="4"/>
    </row>
    <row r="19" spans="1:26" x14ac:dyDescent="0.25">
      <c r="K19" s="11">
        <v>18</v>
      </c>
      <c r="L19" s="11">
        <v>18</v>
      </c>
      <c r="M19" s="11">
        <v>20</v>
      </c>
      <c r="N19" s="11">
        <v>59</v>
      </c>
      <c r="O19" s="14">
        <v>600</v>
      </c>
      <c r="P19" s="14">
        <v>800</v>
      </c>
      <c r="Q19" s="14">
        <v>900</v>
      </c>
      <c r="R19" s="14">
        <v>1600</v>
      </c>
      <c r="S19" s="14">
        <v>1800</v>
      </c>
      <c r="T19" s="14">
        <v>1900</v>
      </c>
      <c r="U19" s="14">
        <v>2100</v>
      </c>
      <c r="V19" s="14">
        <v>2200</v>
      </c>
      <c r="W19" s="14">
        <v>2200</v>
      </c>
      <c r="X19" s="14">
        <v>2200</v>
      </c>
    </row>
    <row r="20" spans="1:26" x14ac:dyDescent="0.25">
      <c r="A20" t="s">
        <v>880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1</v>
      </c>
      <c r="P20" s="14">
        <v>5</v>
      </c>
      <c r="Q20" s="14">
        <v>15</v>
      </c>
      <c r="R20" s="14">
        <v>25</v>
      </c>
      <c r="S20" s="14">
        <v>45</v>
      </c>
      <c r="T20" s="14">
        <v>45</v>
      </c>
      <c r="U20" s="14">
        <v>45</v>
      </c>
      <c r="V20" s="14">
        <v>45</v>
      </c>
      <c r="W20" s="14">
        <v>50</v>
      </c>
      <c r="X20" s="14">
        <v>50</v>
      </c>
      <c r="Z20" s="4"/>
    </row>
    <row r="21" spans="1:26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11">
        <v>20</v>
      </c>
      <c r="L21" s="11">
        <v>20</v>
      </c>
      <c r="M21" s="11">
        <v>9</v>
      </c>
      <c r="N21" s="11">
        <v>26</v>
      </c>
      <c r="O21" s="14">
        <v>1</v>
      </c>
      <c r="P21" s="14">
        <v>1.8</v>
      </c>
      <c r="Q21" s="14">
        <v>5</v>
      </c>
      <c r="R21" s="14">
        <v>10.5</v>
      </c>
      <c r="S21" s="14">
        <v>25.5</v>
      </c>
      <c r="T21" s="14">
        <v>25.5</v>
      </c>
      <c r="U21" s="14">
        <v>25.5</v>
      </c>
      <c r="V21" s="14">
        <v>25.5</v>
      </c>
      <c r="W21" s="14">
        <v>25.5</v>
      </c>
      <c r="X21" s="14">
        <v>28</v>
      </c>
    </row>
    <row r="22" spans="1:26" x14ac:dyDescent="0.25">
      <c r="K22" s="11">
        <v>21</v>
      </c>
      <c r="L22" s="11">
        <v>21</v>
      </c>
      <c r="M22" s="11">
        <v>2</v>
      </c>
      <c r="N22" s="11">
        <v>5</v>
      </c>
      <c r="O22" s="14">
        <v>1.5</v>
      </c>
      <c r="P22" s="14">
        <v>4</v>
      </c>
      <c r="Q22" s="14">
        <v>12</v>
      </c>
      <c r="R22" s="14">
        <v>15</v>
      </c>
      <c r="S22" s="14">
        <v>15</v>
      </c>
      <c r="T22" s="14">
        <v>17</v>
      </c>
      <c r="U22" s="14">
        <v>17</v>
      </c>
      <c r="V22" s="14">
        <v>17</v>
      </c>
      <c r="W22" s="14">
        <v>17</v>
      </c>
      <c r="X22" s="14">
        <v>17</v>
      </c>
      <c r="Z22" s="4"/>
    </row>
    <row r="23" spans="1:26" x14ac:dyDescent="0.25">
      <c r="A23" t="s">
        <v>881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1</v>
      </c>
      <c r="P23" s="14">
        <v>5</v>
      </c>
      <c r="Q23" s="14">
        <v>15</v>
      </c>
      <c r="R23" s="14">
        <v>25</v>
      </c>
      <c r="S23" s="14">
        <v>45</v>
      </c>
      <c r="T23" s="14">
        <v>45</v>
      </c>
      <c r="U23" s="14">
        <v>45</v>
      </c>
      <c r="V23" s="14">
        <v>45</v>
      </c>
      <c r="W23" s="14">
        <v>50</v>
      </c>
      <c r="X23" s="14">
        <v>50</v>
      </c>
      <c r="Z23" s="4"/>
    </row>
    <row r="24" spans="1:26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11">
        <v>23</v>
      </c>
      <c r="L24" s="11">
        <v>23</v>
      </c>
      <c r="M24" s="11">
        <v>50</v>
      </c>
      <c r="N24" s="11">
        <v>149</v>
      </c>
      <c r="O24" s="14">
        <v>900</v>
      </c>
      <c r="P24" s="14">
        <v>1080</v>
      </c>
      <c r="Q24" s="14">
        <v>1020</v>
      </c>
      <c r="R24" s="14">
        <v>1040</v>
      </c>
      <c r="S24" s="14">
        <v>1060</v>
      </c>
      <c r="T24" s="14">
        <v>1070</v>
      </c>
      <c r="U24" s="14">
        <v>1075</v>
      </c>
      <c r="V24" s="14">
        <v>1080</v>
      </c>
      <c r="W24" s="14">
        <v>2110</v>
      </c>
      <c r="X24" s="14">
        <v>4210</v>
      </c>
      <c r="Z24" s="4"/>
    </row>
    <row r="25" spans="1:26" x14ac:dyDescent="0.25">
      <c r="K25" s="11">
        <v>24</v>
      </c>
      <c r="L25" s="11">
        <v>24</v>
      </c>
      <c r="M25" s="11">
        <v>1</v>
      </c>
      <c r="N25" s="11">
        <v>2</v>
      </c>
      <c r="O25" s="14">
        <v>1</v>
      </c>
      <c r="P25" s="14">
        <v>1.5</v>
      </c>
      <c r="Q25" s="14">
        <v>2</v>
      </c>
      <c r="R25" s="14">
        <v>3</v>
      </c>
      <c r="S25" s="14">
        <v>3</v>
      </c>
      <c r="T25" s="14">
        <v>3</v>
      </c>
      <c r="U25" s="14">
        <v>3</v>
      </c>
      <c r="V25" s="14">
        <v>3</v>
      </c>
      <c r="W25" s="14">
        <v>3</v>
      </c>
      <c r="X25" s="14">
        <v>3</v>
      </c>
      <c r="Z25" s="4"/>
    </row>
    <row r="26" spans="1:26" x14ac:dyDescent="0.25">
      <c r="A26" t="s">
        <v>882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2.5</v>
      </c>
      <c r="P26" s="14">
        <v>7.5</v>
      </c>
      <c r="Q26" s="14">
        <v>12</v>
      </c>
      <c r="R26" s="14">
        <v>20.8</v>
      </c>
      <c r="S26" s="14">
        <v>28.8</v>
      </c>
      <c r="T26" s="14">
        <v>28.8</v>
      </c>
      <c r="U26" s="14">
        <v>30.8</v>
      </c>
      <c r="V26" s="14">
        <v>30.8</v>
      </c>
      <c r="W26" s="14">
        <v>35</v>
      </c>
      <c r="X26" s="14">
        <v>35</v>
      </c>
      <c r="Z26" s="4"/>
    </row>
    <row r="27" spans="1:26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11">
        <v>26</v>
      </c>
      <c r="L27" s="11">
        <v>26</v>
      </c>
      <c r="M27" s="11">
        <v>16</v>
      </c>
      <c r="N27" s="11">
        <v>47</v>
      </c>
      <c r="O27" s="14">
        <v>0.1</v>
      </c>
      <c r="P27" s="14">
        <v>0.1</v>
      </c>
      <c r="Q27" s="14">
        <v>0.1</v>
      </c>
      <c r="R27" s="14">
        <v>0.1</v>
      </c>
      <c r="S27" s="14">
        <v>0.1</v>
      </c>
      <c r="T27" s="14">
        <v>0.1</v>
      </c>
      <c r="U27" s="14">
        <v>0.1</v>
      </c>
      <c r="V27" s="14">
        <v>0.1</v>
      </c>
      <c r="W27" s="14">
        <v>0.1</v>
      </c>
      <c r="X27" s="14">
        <v>0.1</v>
      </c>
      <c r="Z27" s="4"/>
    </row>
    <row r="28" spans="1:26" x14ac:dyDescent="0.25">
      <c r="K28" s="11">
        <v>27</v>
      </c>
      <c r="L28" s="11">
        <v>27</v>
      </c>
      <c r="M28" s="11">
        <v>25</v>
      </c>
      <c r="N28" s="11">
        <v>74</v>
      </c>
      <c r="O28" s="14">
        <v>1</v>
      </c>
      <c r="P28" s="14">
        <v>5</v>
      </c>
      <c r="Q28" s="14">
        <v>15</v>
      </c>
      <c r="R28" s="14">
        <v>25</v>
      </c>
      <c r="S28" s="14">
        <v>45</v>
      </c>
      <c r="T28" s="14">
        <v>45</v>
      </c>
      <c r="U28" s="14">
        <v>45</v>
      </c>
      <c r="V28" s="14">
        <v>45</v>
      </c>
      <c r="W28" s="14">
        <v>50</v>
      </c>
      <c r="X28" s="14">
        <v>50</v>
      </c>
      <c r="Z28" s="4"/>
    </row>
    <row r="29" spans="1:26" x14ac:dyDescent="0.25">
      <c r="A29" t="s">
        <v>883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1</v>
      </c>
      <c r="P29" s="14">
        <v>5</v>
      </c>
      <c r="Q29" s="14">
        <v>15</v>
      </c>
      <c r="R29" s="14">
        <v>25</v>
      </c>
      <c r="S29" s="14">
        <v>45</v>
      </c>
      <c r="T29" s="14">
        <v>45</v>
      </c>
      <c r="U29" s="14">
        <v>45</v>
      </c>
      <c r="V29" s="14">
        <v>45</v>
      </c>
      <c r="W29" s="14">
        <v>50</v>
      </c>
      <c r="X29" s="14">
        <v>50</v>
      </c>
      <c r="Z29" s="4"/>
    </row>
    <row r="30" spans="1:26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11">
        <v>29</v>
      </c>
      <c r="L30" s="11">
        <v>29</v>
      </c>
      <c r="M30" s="11">
        <v>53</v>
      </c>
      <c r="N30" s="11">
        <v>158</v>
      </c>
      <c r="O30" s="14">
        <v>250</v>
      </c>
      <c r="P30" s="14">
        <v>1400</v>
      </c>
      <c r="Q30" s="14">
        <v>1400</v>
      </c>
      <c r="R30" s="14">
        <v>1400</v>
      </c>
      <c r="S30" s="14">
        <v>1200</v>
      </c>
      <c r="T30" s="14">
        <v>1200</v>
      </c>
      <c r="U30" s="14">
        <v>1000</v>
      </c>
      <c r="V30" s="14">
        <v>1000</v>
      </c>
      <c r="W30" s="14">
        <v>1000</v>
      </c>
      <c r="X30" s="14">
        <v>1000</v>
      </c>
      <c r="Z30" s="4"/>
    </row>
    <row r="31" spans="1:26" x14ac:dyDescent="0.25">
      <c r="K31" s="11">
        <v>30</v>
      </c>
      <c r="L31" s="11">
        <v>30</v>
      </c>
      <c r="M31" s="11">
        <v>10</v>
      </c>
      <c r="N31" s="11">
        <v>29</v>
      </c>
      <c r="O31" s="14">
        <v>1</v>
      </c>
      <c r="P31" s="14">
        <v>1.8</v>
      </c>
      <c r="Q31" s="14">
        <v>5</v>
      </c>
      <c r="R31" s="14">
        <v>10.5</v>
      </c>
      <c r="S31" s="14">
        <v>25.5</v>
      </c>
      <c r="T31" s="14">
        <v>25.5</v>
      </c>
      <c r="U31" s="14">
        <v>25.5</v>
      </c>
      <c r="V31" s="14">
        <v>25.5</v>
      </c>
      <c r="W31" s="14">
        <v>25.5</v>
      </c>
      <c r="X31" s="14">
        <v>28</v>
      </c>
      <c r="Z31" s="4"/>
    </row>
    <row r="32" spans="1:26" x14ac:dyDescent="0.25">
      <c r="A32" t="s">
        <v>884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1</v>
      </c>
      <c r="P32" s="14">
        <v>5</v>
      </c>
      <c r="Q32" s="14">
        <v>15</v>
      </c>
      <c r="R32" s="14">
        <v>25</v>
      </c>
      <c r="S32" s="14">
        <v>45</v>
      </c>
      <c r="T32" s="14">
        <v>45</v>
      </c>
      <c r="U32" s="14">
        <v>45</v>
      </c>
      <c r="V32" s="14">
        <v>45</v>
      </c>
      <c r="W32" s="14">
        <v>50</v>
      </c>
      <c r="X32" s="14">
        <v>50</v>
      </c>
      <c r="Z32" s="4"/>
    </row>
    <row r="33" spans="1:26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11">
        <v>32</v>
      </c>
      <c r="L33" s="11">
        <v>32</v>
      </c>
      <c r="M33" s="11">
        <v>47</v>
      </c>
      <c r="N33" s="11">
        <v>140</v>
      </c>
      <c r="O33" s="14">
        <v>30</v>
      </c>
      <c r="P33" s="14">
        <v>150</v>
      </c>
      <c r="Q33" s="14">
        <v>350</v>
      </c>
      <c r="R33" s="14">
        <v>850</v>
      </c>
      <c r="S33" s="14">
        <v>1450</v>
      </c>
      <c r="T33" s="14">
        <v>1450</v>
      </c>
      <c r="U33" s="14">
        <v>1850</v>
      </c>
      <c r="V33" s="14">
        <v>1850</v>
      </c>
      <c r="W33" s="14">
        <v>1850</v>
      </c>
      <c r="X33" s="14">
        <v>1850</v>
      </c>
      <c r="Z33" s="4"/>
    </row>
    <row r="34" spans="1:26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30</v>
      </c>
      <c r="P34" s="14">
        <v>150</v>
      </c>
      <c r="Q34" s="14">
        <v>350</v>
      </c>
      <c r="R34" s="14">
        <v>850</v>
      </c>
      <c r="S34" s="14">
        <v>1450</v>
      </c>
      <c r="T34" s="14">
        <v>1450</v>
      </c>
      <c r="U34" s="14">
        <v>1850</v>
      </c>
      <c r="V34" s="14">
        <v>1850</v>
      </c>
      <c r="W34" s="14">
        <v>1850</v>
      </c>
      <c r="X34" s="14">
        <v>1850</v>
      </c>
      <c r="Z34" s="4"/>
    </row>
    <row r="35" spans="1:26" x14ac:dyDescent="0.25">
      <c r="A35" t="s">
        <v>885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1</v>
      </c>
      <c r="P35" s="14">
        <v>5</v>
      </c>
      <c r="Q35" s="14">
        <v>15</v>
      </c>
      <c r="R35" s="14">
        <v>25</v>
      </c>
      <c r="S35" s="14">
        <v>45</v>
      </c>
      <c r="T35" s="14">
        <v>45</v>
      </c>
      <c r="U35" s="14">
        <v>45</v>
      </c>
      <c r="V35" s="14">
        <v>45</v>
      </c>
      <c r="W35" s="14">
        <v>50</v>
      </c>
      <c r="X35" s="14">
        <v>50</v>
      </c>
      <c r="Z35" s="4"/>
    </row>
    <row r="36" spans="1:26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12</v>
      </c>
      <c r="Q36" s="14">
        <v>25</v>
      </c>
      <c r="R36" s="14">
        <v>25</v>
      </c>
      <c r="S36" s="14">
        <v>25</v>
      </c>
      <c r="T36" s="14">
        <v>45</v>
      </c>
      <c r="U36" s="14">
        <v>48</v>
      </c>
      <c r="V36" s="14">
        <v>48</v>
      </c>
      <c r="W36" s="14">
        <v>48</v>
      </c>
      <c r="X36" s="14">
        <v>48</v>
      </c>
      <c r="Z36" s="4"/>
    </row>
    <row r="37" spans="1:26" x14ac:dyDescent="0.25">
      <c r="K37" s="11">
        <v>36</v>
      </c>
      <c r="L37" s="11">
        <v>36</v>
      </c>
      <c r="M37" s="11">
        <v>27</v>
      </c>
      <c r="N37" s="11">
        <v>80</v>
      </c>
      <c r="O37" s="14">
        <v>1</v>
      </c>
      <c r="P37" s="14">
        <v>5</v>
      </c>
      <c r="Q37" s="14">
        <v>15</v>
      </c>
      <c r="R37" s="14">
        <v>25</v>
      </c>
      <c r="S37" s="14">
        <v>45</v>
      </c>
      <c r="T37" s="14">
        <v>45</v>
      </c>
      <c r="U37" s="14">
        <v>45</v>
      </c>
      <c r="V37" s="14">
        <v>45</v>
      </c>
      <c r="W37" s="14">
        <v>50</v>
      </c>
      <c r="X37" s="14">
        <v>50</v>
      </c>
      <c r="Z37" s="4"/>
    </row>
    <row r="38" spans="1:26" x14ac:dyDescent="0.25">
      <c r="A38" t="s">
        <v>886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15000000</v>
      </c>
      <c r="P38" s="14">
        <v>15000000</v>
      </c>
      <c r="Q38" s="14">
        <v>15000000</v>
      </c>
      <c r="R38" s="14">
        <v>15000000</v>
      </c>
      <c r="S38" s="14">
        <v>15000000</v>
      </c>
      <c r="T38" s="14">
        <v>15000000</v>
      </c>
      <c r="U38" s="14">
        <v>15000000</v>
      </c>
      <c r="V38" s="14">
        <v>15000000</v>
      </c>
      <c r="W38" s="14">
        <v>15000000</v>
      </c>
      <c r="X38" s="14">
        <v>15000000</v>
      </c>
      <c r="Z38" s="4"/>
    </row>
    <row r="39" spans="1:26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11">
        <v>38</v>
      </c>
      <c r="L39" s="11">
        <v>38</v>
      </c>
      <c r="M39" s="11">
        <v>33</v>
      </c>
      <c r="N39" s="11">
        <v>98</v>
      </c>
      <c r="O39" s="14">
        <v>1</v>
      </c>
      <c r="P39" s="14">
        <v>5</v>
      </c>
      <c r="Q39" s="14">
        <v>15</v>
      </c>
      <c r="R39" s="14">
        <v>25</v>
      </c>
      <c r="S39" s="14">
        <v>45</v>
      </c>
      <c r="T39" s="14">
        <v>45</v>
      </c>
      <c r="U39" s="14">
        <v>45</v>
      </c>
      <c r="V39" s="14">
        <v>45</v>
      </c>
      <c r="W39" s="14">
        <v>50</v>
      </c>
      <c r="X39" s="14">
        <v>50</v>
      </c>
      <c r="Z39" s="4"/>
    </row>
    <row r="40" spans="1:26" x14ac:dyDescent="0.25">
      <c r="K40" s="11">
        <v>39</v>
      </c>
      <c r="L40" s="11">
        <v>39</v>
      </c>
      <c r="M40" s="11">
        <v>52</v>
      </c>
      <c r="N40" s="11">
        <v>155</v>
      </c>
      <c r="O40" s="14">
        <v>3000</v>
      </c>
      <c r="P40" s="14">
        <v>3000</v>
      </c>
      <c r="Q40" s="14">
        <v>5000</v>
      </c>
      <c r="R40" s="14">
        <v>5000</v>
      </c>
      <c r="S40" s="14">
        <v>5000</v>
      </c>
      <c r="T40" s="14">
        <v>5000</v>
      </c>
      <c r="U40" s="14">
        <v>4500</v>
      </c>
      <c r="V40" s="14">
        <v>4000</v>
      </c>
      <c r="W40" s="14">
        <v>3500</v>
      </c>
      <c r="X40" s="14">
        <v>3000</v>
      </c>
      <c r="Z40" s="4"/>
    </row>
    <row r="41" spans="1:26" x14ac:dyDescent="0.25">
      <c r="A41" t="s">
        <v>887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1</v>
      </c>
      <c r="P41" s="14">
        <v>5</v>
      </c>
      <c r="Q41" s="14">
        <v>15</v>
      </c>
      <c r="R41" s="14">
        <v>25</v>
      </c>
      <c r="S41" s="14">
        <v>45</v>
      </c>
      <c r="T41" s="14">
        <v>45</v>
      </c>
      <c r="U41" s="14">
        <v>45</v>
      </c>
      <c r="V41" s="14">
        <v>45</v>
      </c>
      <c r="W41" s="14">
        <v>50</v>
      </c>
      <c r="X41" s="14">
        <v>50</v>
      </c>
      <c r="Z41" s="4"/>
    </row>
    <row r="42" spans="1:26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11">
        <v>41</v>
      </c>
      <c r="L42" s="11">
        <v>41</v>
      </c>
      <c r="M42" s="11">
        <v>38</v>
      </c>
      <c r="N42" s="11">
        <v>113</v>
      </c>
      <c r="O42" s="14">
        <v>1</v>
      </c>
      <c r="P42" s="14">
        <v>5</v>
      </c>
      <c r="Q42" s="14">
        <v>15</v>
      </c>
      <c r="R42" s="14">
        <v>25</v>
      </c>
      <c r="S42" s="14">
        <v>45</v>
      </c>
      <c r="T42" s="14">
        <v>45</v>
      </c>
      <c r="U42" s="14">
        <v>45</v>
      </c>
      <c r="V42" s="14">
        <v>45</v>
      </c>
      <c r="W42" s="14">
        <v>50</v>
      </c>
      <c r="X42" s="14">
        <v>50</v>
      </c>
      <c r="Z42" s="4"/>
    </row>
    <row r="43" spans="1:26" x14ac:dyDescent="0.25">
      <c r="K43" s="11">
        <v>42</v>
      </c>
      <c r="L43" s="11">
        <v>42</v>
      </c>
      <c r="M43" s="11">
        <v>24</v>
      </c>
      <c r="N43" s="11">
        <v>71</v>
      </c>
      <c r="O43" s="14">
        <v>5</v>
      </c>
      <c r="P43" s="14">
        <v>130</v>
      </c>
      <c r="Q43" s="14">
        <v>160</v>
      </c>
      <c r="R43" s="14">
        <v>150</v>
      </c>
      <c r="S43" s="14">
        <v>150</v>
      </c>
      <c r="T43" s="14">
        <v>180</v>
      </c>
      <c r="U43" s="14">
        <v>125</v>
      </c>
      <c r="V43" s="14">
        <v>128</v>
      </c>
      <c r="W43" s="14">
        <v>130</v>
      </c>
      <c r="X43" s="14">
        <v>130</v>
      </c>
      <c r="Z43" s="4"/>
    </row>
    <row r="44" spans="1:26" x14ac:dyDescent="0.25">
      <c r="A44" t="s">
        <v>888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900</v>
      </c>
      <c r="P44" s="14">
        <v>1080</v>
      </c>
      <c r="Q44" s="14">
        <v>1020</v>
      </c>
      <c r="R44" s="14">
        <v>1040</v>
      </c>
      <c r="S44" s="14">
        <v>1060</v>
      </c>
      <c r="T44" s="14">
        <v>1070</v>
      </c>
      <c r="U44" s="14">
        <v>1075</v>
      </c>
      <c r="V44" s="14">
        <v>1080</v>
      </c>
      <c r="W44" s="14">
        <v>2110</v>
      </c>
      <c r="X44" s="14">
        <v>4210</v>
      </c>
      <c r="Z44" s="4"/>
    </row>
    <row r="45" spans="1:26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11">
        <v>44</v>
      </c>
      <c r="L45" s="11">
        <v>44</v>
      </c>
      <c r="M45" s="11">
        <v>43</v>
      </c>
      <c r="N45" s="11">
        <v>128</v>
      </c>
      <c r="O45" s="14">
        <v>5</v>
      </c>
      <c r="P45" s="14">
        <v>7.5</v>
      </c>
      <c r="Q45" s="14">
        <v>20</v>
      </c>
      <c r="R45" s="14">
        <v>45</v>
      </c>
      <c r="S45" s="14">
        <v>50</v>
      </c>
      <c r="T45" s="14">
        <v>80</v>
      </c>
      <c r="U45" s="14">
        <v>130</v>
      </c>
      <c r="V45" s="14">
        <v>180</v>
      </c>
      <c r="W45" s="14">
        <v>210</v>
      </c>
      <c r="X45" s="14">
        <v>210</v>
      </c>
      <c r="Z45" s="4"/>
    </row>
    <row r="46" spans="1:26" x14ac:dyDescent="0.25">
      <c r="K46" s="11">
        <v>45</v>
      </c>
      <c r="L46" s="11">
        <v>45</v>
      </c>
      <c r="M46" s="11">
        <v>44</v>
      </c>
      <c r="N46" s="11">
        <v>131</v>
      </c>
      <c r="O46" s="14">
        <v>5</v>
      </c>
      <c r="P46" s="14">
        <v>20</v>
      </c>
      <c r="Q46" s="14">
        <v>40</v>
      </c>
      <c r="R46" s="14">
        <v>50</v>
      </c>
      <c r="S46" s="14">
        <v>50</v>
      </c>
      <c r="T46" s="14">
        <v>70</v>
      </c>
      <c r="U46" s="14">
        <v>70</v>
      </c>
      <c r="V46" s="14">
        <v>70</v>
      </c>
      <c r="W46" s="14">
        <v>100</v>
      </c>
      <c r="X46" s="14">
        <v>100</v>
      </c>
      <c r="Z46" s="4"/>
    </row>
    <row r="47" spans="1:26" x14ac:dyDescent="0.25">
      <c r="A47" t="s">
        <v>889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1</v>
      </c>
      <c r="P47" s="14">
        <v>5</v>
      </c>
      <c r="Q47" s="14">
        <v>15</v>
      </c>
      <c r="R47" s="14">
        <v>25</v>
      </c>
      <c r="S47" s="14">
        <v>45</v>
      </c>
      <c r="T47" s="14">
        <v>45</v>
      </c>
      <c r="U47" s="14">
        <v>45</v>
      </c>
      <c r="V47" s="14">
        <v>45</v>
      </c>
      <c r="W47" s="14">
        <v>50</v>
      </c>
      <c r="X47" s="14">
        <v>50</v>
      </c>
      <c r="Z47" s="4"/>
    </row>
    <row r="48" spans="1:26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11">
        <v>47</v>
      </c>
      <c r="L48" s="11">
        <v>47</v>
      </c>
      <c r="M48" s="11">
        <v>6</v>
      </c>
      <c r="N48" s="11">
        <v>17</v>
      </c>
      <c r="O48" s="14">
        <v>1</v>
      </c>
      <c r="P48" s="14">
        <v>1.8</v>
      </c>
      <c r="Q48" s="14">
        <v>5</v>
      </c>
      <c r="R48" s="14">
        <v>10.5</v>
      </c>
      <c r="S48" s="14">
        <v>25.5</v>
      </c>
      <c r="T48" s="14">
        <v>25.5</v>
      </c>
      <c r="U48" s="14">
        <v>25.5</v>
      </c>
      <c r="V48" s="14">
        <v>25.5</v>
      </c>
      <c r="W48" s="14">
        <v>25.5</v>
      </c>
      <c r="X48" s="14">
        <v>28</v>
      </c>
      <c r="Z48" s="4"/>
    </row>
    <row r="49" spans="1:26" x14ac:dyDescent="0.25">
      <c r="K49" s="11">
        <v>48</v>
      </c>
      <c r="L49" s="11">
        <v>48</v>
      </c>
      <c r="M49" s="11">
        <v>57</v>
      </c>
      <c r="N49" s="11">
        <v>170</v>
      </c>
      <c r="O49" s="14">
        <v>4000</v>
      </c>
      <c r="P49" s="14">
        <v>5000</v>
      </c>
      <c r="Q49" s="14">
        <v>5000</v>
      </c>
      <c r="R49" s="14">
        <v>5000</v>
      </c>
      <c r="S49" s="14">
        <v>8000</v>
      </c>
      <c r="T49" s="14">
        <v>8000</v>
      </c>
      <c r="U49" s="14">
        <v>8000</v>
      </c>
      <c r="V49" s="14">
        <v>8000</v>
      </c>
      <c r="W49" s="14">
        <v>8000</v>
      </c>
      <c r="X49" s="14">
        <v>8000</v>
      </c>
      <c r="Z49" s="4"/>
    </row>
    <row r="50" spans="1:26" x14ac:dyDescent="0.25">
      <c r="A50" t="s">
        <v>890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1</v>
      </c>
      <c r="P50" s="14">
        <v>5</v>
      </c>
      <c r="Q50" s="14">
        <v>15</v>
      </c>
      <c r="R50" s="14">
        <v>25</v>
      </c>
      <c r="S50" s="14">
        <v>45</v>
      </c>
      <c r="T50" s="14">
        <v>45</v>
      </c>
      <c r="U50" s="14">
        <v>45</v>
      </c>
      <c r="V50" s="14">
        <v>45</v>
      </c>
      <c r="W50" s="14">
        <v>50</v>
      </c>
      <c r="X50" s="14">
        <v>50</v>
      </c>
      <c r="Z50" s="4"/>
    </row>
    <row r="51" spans="1:26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11">
        <v>50</v>
      </c>
      <c r="L51" s="11">
        <v>50</v>
      </c>
      <c r="M51" s="11">
        <v>14</v>
      </c>
      <c r="N51" s="11">
        <v>41</v>
      </c>
      <c r="O51" s="14">
        <v>380</v>
      </c>
      <c r="P51" s="14">
        <v>17000</v>
      </c>
      <c r="Q51" s="14">
        <v>28500</v>
      </c>
      <c r="R51" s="14">
        <v>43000</v>
      </c>
      <c r="S51" s="14">
        <v>44000</v>
      </c>
      <c r="T51" s="14">
        <v>44000</v>
      </c>
      <c r="U51" s="14">
        <v>44000</v>
      </c>
      <c r="V51" s="14">
        <v>44000</v>
      </c>
      <c r="W51" s="14">
        <v>44000</v>
      </c>
      <c r="X51" s="14">
        <v>44000</v>
      </c>
      <c r="Z51" s="4"/>
    </row>
    <row r="52" spans="1:26" x14ac:dyDescent="0.25">
      <c r="K52" s="11">
        <v>51</v>
      </c>
      <c r="L52" s="11">
        <v>51</v>
      </c>
      <c r="M52" s="11">
        <v>58</v>
      </c>
      <c r="N52" s="11">
        <v>173</v>
      </c>
      <c r="O52" s="14">
        <v>4000</v>
      </c>
      <c r="P52" s="14">
        <v>5000</v>
      </c>
      <c r="Q52" s="14">
        <v>5000</v>
      </c>
      <c r="R52" s="14">
        <v>5000</v>
      </c>
      <c r="S52" s="14">
        <v>8000</v>
      </c>
      <c r="T52" s="14">
        <v>8000</v>
      </c>
      <c r="U52" s="14">
        <v>8000</v>
      </c>
      <c r="V52" s="14">
        <v>8000</v>
      </c>
      <c r="W52" s="14">
        <v>8000</v>
      </c>
      <c r="X52" s="14">
        <v>8000</v>
      </c>
      <c r="Z52" s="4"/>
    </row>
    <row r="53" spans="1:26" x14ac:dyDescent="0.25">
      <c r="A53" t="s">
        <v>891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1</v>
      </c>
      <c r="P53" s="14">
        <v>5</v>
      </c>
      <c r="Q53" s="14">
        <v>15</v>
      </c>
      <c r="R53" s="14">
        <v>25</v>
      </c>
      <c r="S53" s="14">
        <v>45</v>
      </c>
      <c r="T53" s="14">
        <v>45</v>
      </c>
      <c r="U53" s="14">
        <v>45</v>
      </c>
      <c r="V53" s="14">
        <v>45</v>
      </c>
      <c r="W53" s="14">
        <v>50</v>
      </c>
      <c r="X53" s="14">
        <v>50</v>
      </c>
      <c r="Z53" s="4"/>
    </row>
    <row r="54" spans="1:26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11">
        <v>53</v>
      </c>
      <c r="L54" s="11">
        <v>53</v>
      </c>
      <c r="M54" s="11">
        <v>3</v>
      </c>
      <c r="N54" s="11">
        <v>8</v>
      </c>
      <c r="O54" s="14">
        <v>1</v>
      </c>
      <c r="P54" s="14">
        <v>5</v>
      </c>
      <c r="Q54" s="14">
        <v>15</v>
      </c>
      <c r="R54" s="14">
        <v>25</v>
      </c>
      <c r="S54" s="14">
        <v>45</v>
      </c>
      <c r="T54" s="14">
        <v>45</v>
      </c>
      <c r="U54" s="14">
        <v>45</v>
      </c>
      <c r="V54" s="14">
        <v>45</v>
      </c>
      <c r="W54" s="14">
        <v>50</v>
      </c>
      <c r="X54" s="14">
        <v>50</v>
      </c>
      <c r="Z54" s="4"/>
    </row>
    <row r="55" spans="1:26" x14ac:dyDescent="0.25">
      <c r="K55" s="11">
        <v>54</v>
      </c>
      <c r="L55" s="11">
        <v>54</v>
      </c>
      <c r="M55" s="11">
        <v>7</v>
      </c>
      <c r="N55" s="11">
        <v>20</v>
      </c>
      <c r="O55" s="14">
        <v>1</v>
      </c>
      <c r="P55" s="14">
        <v>1.8</v>
      </c>
      <c r="Q55" s="14">
        <v>5</v>
      </c>
      <c r="R55" s="14">
        <v>10.5</v>
      </c>
      <c r="S55" s="14">
        <v>25.5</v>
      </c>
      <c r="T55" s="14">
        <v>25.5</v>
      </c>
      <c r="U55" s="14">
        <v>25.5</v>
      </c>
      <c r="V55" s="14">
        <v>25.5</v>
      </c>
      <c r="W55" s="14">
        <v>25.5</v>
      </c>
      <c r="X55" s="14">
        <v>28</v>
      </c>
      <c r="Z55" s="4"/>
    </row>
    <row r="56" spans="1:26" x14ac:dyDescent="0.25">
      <c r="A56" t="s">
        <v>892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1</v>
      </c>
      <c r="P56" s="14">
        <v>5</v>
      </c>
      <c r="Q56" s="14">
        <v>15</v>
      </c>
      <c r="R56" s="14">
        <v>25</v>
      </c>
      <c r="S56" s="14">
        <v>45</v>
      </c>
      <c r="T56" s="14">
        <v>45</v>
      </c>
      <c r="U56" s="14">
        <v>45</v>
      </c>
      <c r="V56" s="14">
        <v>45</v>
      </c>
      <c r="W56" s="14">
        <v>50</v>
      </c>
      <c r="X56" s="14">
        <v>50</v>
      </c>
      <c r="Z56" s="4"/>
    </row>
    <row r="57" spans="1:26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11">
        <v>56</v>
      </c>
      <c r="L57" s="11">
        <v>56</v>
      </c>
      <c r="M57" s="11">
        <v>5</v>
      </c>
      <c r="N57" s="11">
        <v>14</v>
      </c>
      <c r="O57" s="14">
        <v>1</v>
      </c>
      <c r="P57" s="14">
        <v>1.8</v>
      </c>
      <c r="Q57" s="14">
        <v>5</v>
      </c>
      <c r="R57" s="14">
        <v>10.5</v>
      </c>
      <c r="S57" s="14">
        <v>25.5</v>
      </c>
      <c r="T57" s="14">
        <v>25.5</v>
      </c>
      <c r="U57" s="14">
        <v>25.5</v>
      </c>
      <c r="V57" s="14">
        <v>25.5</v>
      </c>
      <c r="W57" s="14">
        <v>25.5</v>
      </c>
      <c r="X57" s="14">
        <v>28</v>
      </c>
      <c r="Z57" s="4"/>
    </row>
    <row r="58" spans="1:26" x14ac:dyDescent="0.25">
      <c r="K58" s="11">
        <v>57</v>
      </c>
      <c r="L58" s="11">
        <v>57</v>
      </c>
      <c r="M58" s="11">
        <v>49</v>
      </c>
      <c r="N58" s="11">
        <v>146</v>
      </c>
      <c r="O58" s="14">
        <v>900</v>
      </c>
      <c r="P58" s="14">
        <v>1080</v>
      </c>
      <c r="Q58" s="14">
        <v>1020</v>
      </c>
      <c r="R58" s="14">
        <v>1040</v>
      </c>
      <c r="S58" s="14">
        <v>1060</v>
      </c>
      <c r="T58" s="14">
        <v>1070</v>
      </c>
      <c r="U58" s="14">
        <v>1075</v>
      </c>
      <c r="V58" s="14">
        <v>1080</v>
      </c>
      <c r="W58" s="14">
        <v>2110</v>
      </c>
      <c r="X58" s="14">
        <v>4210</v>
      </c>
      <c r="Z58" s="4"/>
    </row>
    <row r="59" spans="1:26" x14ac:dyDescent="0.25">
      <c r="A59" t="s">
        <v>893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1</v>
      </c>
      <c r="P59" s="14">
        <v>1.8</v>
      </c>
      <c r="Q59" s="14">
        <v>5</v>
      </c>
      <c r="R59" s="14">
        <v>10.5</v>
      </c>
      <c r="S59" s="14">
        <v>25.5</v>
      </c>
      <c r="T59" s="14">
        <v>25.5</v>
      </c>
      <c r="U59" s="14">
        <v>25.5</v>
      </c>
      <c r="V59" s="14">
        <v>25.5</v>
      </c>
      <c r="W59" s="14">
        <v>25.5</v>
      </c>
      <c r="X59" s="14">
        <v>28</v>
      </c>
      <c r="Z59" s="4"/>
    </row>
    <row r="60" spans="1:26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11">
        <v>59</v>
      </c>
      <c r="L60" s="11">
        <v>59</v>
      </c>
      <c r="M60" s="11">
        <v>41</v>
      </c>
      <c r="N60" s="11">
        <v>122</v>
      </c>
      <c r="O60" s="14">
        <v>2.5</v>
      </c>
      <c r="P60" s="14">
        <v>7.5</v>
      </c>
      <c r="Q60" s="14">
        <v>15</v>
      </c>
      <c r="R60" s="14">
        <v>17.8</v>
      </c>
      <c r="S60" s="14">
        <v>18.8</v>
      </c>
      <c r="T60" s="14">
        <v>19.8</v>
      </c>
      <c r="U60" s="14">
        <v>20.8</v>
      </c>
      <c r="V60" s="14">
        <v>21.8</v>
      </c>
      <c r="W60" s="14">
        <v>22</v>
      </c>
      <c r="X60" s="14">
        <v>22</v>
      </c>
      <c r="Z60" s="4"/>
    </row>
    <row r="61" spans="1:26" x14ac:dyDescent="0.25">
      <c r="K61" s="11"/>
      <c r="L61" s="11">
        <v>24</v>
      </c>
      <c r="M61" s="11">
        <v>1</v>
      </c>
      <c r="N61" s="11">
        <v>1</v>
      </c>
      <c r="O61" s="4" t="s">
        <v>874</v>
      </c>
      <c r="P61" s="4">
        <v>10</v>
      </c>
      <c r="Z61" s="4"/>
    </row>
    <row r="62" spans="1:26" x14ac:dyDescent="0.25">
      <c r="A62" t="s">
        <v>894</v>
      </c>
      <c r="B62">
        <v>10</v>
      </c>
      <c r="K62" s="11"/>
      <c r="L62" s="11"/>
      <c r="M62" s="11"/>
      <c r="N62" s="11">
        <v>3</v>
      </c>
      <c r="Z62" s="4"/>
    </row>
    <row r="63" spans="1:26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11"/>
      <c r="L63" s="11">
        <v>21</v>
      </c>
      <c r="M63" s="11">
        <v>2</v>
      </c>
      <c r="N63" s="11">
        <v>4</v>
      </c>
      <c r="O63" s="4" t="s">
        <v>875</v>
      </c>
      <c r="P63" s="4">
        <v>10</v>
      </c>
      <c r="Z63" s="4"/>
    </row>
    <row r="64" spans="1:26" x14ac:dyDescent="0.25">
      <c r="K64" s="11"/>
      <c r="L64" s="11"/>
      <c r="M64" s="11"/>
      <c r="N64" s="11">
        <v>6</v>
      </c>
      <c r="Z64" s="4"/>
    </row>
    <row r="65" spans="1:26" x14ac:dyDescent="0.25">
      <c r="A65" t="s">
        <v>895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876</v>
      </c>
      <c r="P65" s="4">
        <v>10</v>
      </c>
      <c r="Z65" s="4"/>
    </row>
    <row r="66" spans="1:2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11"/>
      <c r="L66" s="11"/>
      <c r="M66" s="11"/>
      <c r="N66" s="11">
        <v>9</v>
      </c>
      <c r="Z66" s="4"/>
    </row>
    <row r="67" spans="1:26" x14ac:dyDescent="0.25">
      <c r="K67" s="11"/>
      <c r="L67" s="11">
        <v>4</v>
      </c>
      <c r="M67" s="11">
        <v>4</v>
      </c>
      <c r="N67" s="11">
        <v>10</v>
      </c>
      <c r="O67" s="4" t="s">
        <v>877</v>
      </c>
      <c r="P67" s="4">
        <v>10</v>
      </c>
      <c r="Z67" s="4"/>
    </row>
    <row r="68" spans="1:26" x14ac:dyDescent="0.25">
      <c r="A68" t="s">
        <v>896</v>
      </c>
      <c r="B68">
        <v>10</v>
      </c>
      <c r="K68" s="11"/>
      <c r="L68" s="11"/>
      <c r="M68" s="11"/>
      <c r="N68" s="11">
        <v>12</v>
      </c>
      <c r="Z68" s="4"/>
    </row>
    <row r="69" spans="1:2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11"/>
      <c r="L69" s="11">
        <v>56</v>
      </c>
      <c r="M69" s="11">
        <v>5</v>
      </c>
      <c r="N69" s="11">
        <v>13</v>
      </c>
      <c r="O69" s="4" t="s">
        <v>878</v>
      </c>
      <c r="P69" s="4">
        <v>10</v>
      </c>
      <c r="Z69" s="4"/>
    </row>
    <row r="70" spans="1:26" x14ac:dyDescent="0.25">
      <c r="K70" s="11"/>
      <c r="L70" s="11"/>
      <c r="M70" s="11"/>
      <c r="N70" s="11">
        <v>15</v>
      </c>
      <c r="Z70" s="4"/>
    </row>
    <row r="71" spans="1:26" x14ac:dyDescent="0.25">
      <c r="A71" t="s">
        <v>897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879</v>
      </c>
      <c r="P71" s="4">
        <v>10</v>
      </c>
    </row>
    <row r="72" spans="1:2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11"/>
      <c r="L72" s="11"/>
      <c r="M72" s="11"/>
      <c r="N72" s="11">
        <v>18</v>
      </c>
    </row>
    <row r="73" spans="1:26" x14ac:dyDescent="0.25">
      <c r="K73" s="11"/>
      <c r="L73" s="11">
        <v>54</v>
      </c>
      <c r="M73" s="11">
        <v>7</v>
      </c>
      <c r="N73" s="11">
        <v>19</v>
      </c>
      <c r="O73" s="4" t="s">
        <v>880</v>
      </c>
      <c r="P73" s="4">
        <v>10</v>
      </c>
    </row>
    <row r="74" spans="1:26" x14ac:dyDescent="0.25">
      <c r="A74" t="s">
        <v>898</v>
      </c>
      <c r="B74">
        <v>10</v>
      </c>
      <c r="K74" s="11"/>
      <c r="L74" s="11"/>
      <c r="M74" s="11"/>
      <c r="N74" s="11">
        <v>21</v>
      </c>
    </row>
    <row r="75" spans="1:2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11"/>
      <c r="L75" s="11">
        <v>58</v>
      </c>
      <c r="M75" s="11">
        <v>8</v>
      </c>
      <c r="N75" s="11">
        <v>22</v>
      </c>
      <c r="O75" s="4" t="s">
        <v>881</v>
      </c>
      <c r="P75" s="4">
        <v>10</v>
      </c>
    </row>
    <row r="76" spans="1:26" x14ac:dyDescent="0.25">
      <c r="K76" s="11"/>
      <c r="L76" s="11"/>
      <c r="M76" s="11"/>
      <c r="N76" s="11">
        <v>24</v>
      </c>
    </row>
    <row r="77" spans="1:26" x14ac:dyDescent="0.25">
      <c r="A77" t="s">
        <v>899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882</v>
      </c>
      <c r="P77" s="4">
        <v>10</v>
      </c>
    </row>
    <row r="78" spans="1:2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11"/>
      <c r="L78" s="11"/>
      <c r="M78" s="11"/>
      <c r="N78" s="11">
        <v>27</v>
      </c>
    </row>
    <row r="79" spans="1:26" x14ac:dyDescent="0.25">
      <c r="K79" s="11"/>
      <c r="L79" s="11">
        <v>30</v>
      </c>
      <c r="M79" s="11">
        <v>10</v>
      </c>
      <c r="N79" s="11">
        <v>28</v>
      </c>
      <c r="O79" s="4" t="s">
        <v>883</v>
      </c>
      <c r="P79" s="4">
        <v>10</v>
      </c>
    </row>
    <row r="80" spans="1:26" x14ac:dyDescent="0.25">
      <c r="A80" t="s">
        <v>900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11"/>
      <c r="L81" s="11">
        <v>17</v>
      </c>
      <c r="M81" s="11">
        <v>11</v>
      </c>
      <c r="N81" s="11">
        <v>31</v>
      </c>
      <c r="O81" s="4" t="s">
        <v>884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901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885</v>
      </c>
      <c r="P83" s="4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886</v>
      </c>
      <c r="P85" s="4">
        <v>10</v>
      </c>
    </row>
    <row r="86" spans="1:16" x14ac:dyDescent="0.25">
      <c r="A86" t="s">
        <v>902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11"/>
      <c r="L87" s="11">
        <v>50</v>
      </c>
      <c r="M87" s="11">
        <v>14</v>
      </c>
      <c r="N87" s="11">
        <v>40</v>
      </c>
      <c r="O87" s="4" t="s">
        <v>887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903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888</v>
      </c>
      <c r="P89" s="4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889</v>
      </c>
      <c r="P91" s="4">
        <v>10</v>
      </c>
    </row>
    <row r="92" spans="1:16" x14ac:dyDescent="0.25">
      <c r="A92" t="s">
        <v>904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11"/>
      <c r="L93" s="11">
        <v>8</v>
      </c>
      <c r="M93" s="11">
        <v>17</v>
      </c>
      <c r="N93" s="11">
        <v>49</v>
      </c>
      <c r="O93" s="4" t="s">
        <v>890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905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891</v>
      </c>
      <c r="P95" s="4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892</v>
      </c>
      <c r="P97" s="4">
        <v>10</v>
      </c>
    </row>
    <row r="98" spans="1:16" x14ac:dyDescent="0.25">
      <c r="A98" t="s">
        <v>906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11"/>
      <c r="L99" s="11">
        <v>18</v>
      </c>
      <c r="M99" s="11">
        <v>20</v>
      </c>
      <c r="N99" s="11">
        <v>58</v>
      </c>
      <c r="O99" s="4" t="s">
        <v>893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907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894</v>
      </c>
      <c r="P101" s="4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895</v>
      </c>
      <c r="P103" s="4">
        <v>10</v>
      </c>
    </row>
    <row r="104" spans="1:16" x14ac:dyDescent="0.25">
      <c r="A104" t="s">
        <v>908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11"/>
      <c r="L105" s="11">
        <v>10</v>
      </c>
      <c r="M105" s="11">
        <v>23</v>
      </c>
      <c r="N105" s="11">
        <v>67</v>
      </c>
      <c r="O105" s="4" t="s">
        <v>896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909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897</v>
      </c>
      <c r="P107" s="4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898</v>
      </c>
      <c r="P109" s="4">
        <v>10</v>
      </c>
    </row>
    <row r="110" spans="1:16" x14ac:dyDescent="0.25">
      <c r="A110" t="s">
        <v>910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11"/>
      <c r="L111" s="11">
        <v>31</v>
      </c>
      <c r="M111" s="11">
        <v>26</v>
      </c>
      <c r="N111" s="11">
        <v>76</v>
      </c>
      <c r="O111" s="4" t="s">
        <v>899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911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900</v>
      </c>
      <c r="P113" s="4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901</v>
      </c>
      <c r="P115" s="4">
        <v>10</v>
      </c>
    </row>
    <row r="116" spans="1:16" x14ac:dyDescent="0.25">
      <c r="A116" t="s">
        <v>912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11"/>
      <c r="L117" s="11">
        <v>40</v>
      </c>
      <c r="M117" s="11">
        <v>29</v>
      </c>
      <c r="N117" s="11">
        <v>85</v>
      </c>
      <c r="O117" s="4" t="s">
        <v>902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913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903</v>
      </c>
      <c r="P119" s="4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904</v>
      </c>
      <c r="P121" s="4">
        <v>10</v>
      </c>
    </row>
    <row r="122" spans="1:16" x14ac:dyDescent="0.25">
      <c r="A122" t="s">
        <v>914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11"/>
      <c r="L123" s="11">
        <v>28</v>
      </c>
      <c r="M123" s="11">
        <v>32</v>
      </c>
      <c r="N123" s="11">
        <v>94</v>
      </c>
      <c r="O123" s="4" t="s">
        <v>905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915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906</v>
      </c>
      <c r="P125" s="4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907</v>
      </c>
      <c r="P127" s="4">
        <v>10</v>
      </c>
    </row>
    <row r="128" spans="1:16" x14ac:dyDescent="0.25">
      <c r="A128" t="s">
        <v>916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11"/>
      <c r="L129" s="11">
        <v>46</v>
      </c>
      <c r="M129" s="11">
        <v>35</v>
      </c>
      <c r="N129" s="11">
        <v>103</v>
      </c>
      <c r="O129" s="4" t="s">
        <v>908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917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909</v>
      </c>
      <c r="P131" s="4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910</v>
      </c>
      <c r="P133" s="4">
        <v>10</v>
      </c>
    </row>
    <row r="134" spans="1:16" x14ac:dyDescent="0.25">
      <c r="A134" t="s">
        <v>918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11"/>
      <c r="L135" s="11">
        <v>41</v>
      </c>
      <c r="M135" s="11">
        <v>38</v>
      </c>
      <c r="N135" s="11">
        <v>112</v>
      </c>
      <c r="O135" s="4" t="s">
        <v>911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919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912</v>
      </c>
      <c r="P137" s="4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913</v>
      </c>
      <c r="P139" s="4">
        <v>10</v>
      </c>
    </row>
    <row r="140" spans="1:16" x14ac:dyDescent="0.25">
      <c r="A140" t="s">
        <v>920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11"/>
      <c r="L141" s="11">
        <v>59</v>
      </c>
      <c r="M141" s="11">
        <v>41</v>
      </c>
      <c r="N141" s="11">
        <v>121</v>
      </c>
      <c r="O141" s="4" t="s">
        <v>914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921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915</v>
      </c>
      <c r="P143" s="4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916</v>
      </c>
      <c r="P145" s="4">
        <v>10</v>
      </c>
    </row>
    <row r="146" spans="1:16" x14ac:dyDescent="0.25">
      <c r="A146" t="s">
        <v>922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11"/>
      <c r="L147" s="11">
        <v>45</v>
      </c>
      <c r="M147" s="11">
        <v>44</v>
      </c>
      <c r="N147" s="11">
        <v>130</v>
      </c>
      <c r="O147" s="4" t="s">
        <v>917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923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918</v>
      </c>
      <c r="P149" s="4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919</v>
      </c>
      <c r="P151" s="4">
        <v>10</v>
      </c>
    </row>
    <row r="152" spans="1:16" x14ac:dyDescent="0.25">
      <c r="A152" t="s">
        <v>924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11"/>
      <c r="L153" s="11">
        <v>32</v>
      </c>
      <c r="M153" s="11">
        <v>47</v>
      </c>
      <c r="N153" s="11">
        <v>139</v>
      </c>
      <c r="O153" s="4" t="s">
        <v>920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925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921</v>
      </c>
      <c r="P155" s="4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922</v>
      </c>
      <c r="P157" s="4">
        <v>10</v>
      </c>
    </row>
    <row r="158" spans="1:16" x14ac:dyDescent="0.25">
      <c r="A158" t="s">
        <v>926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11"/>
      <c r="L159" s="11">
        <v>23</v>
      </c>
      <c r="M159" s="11">
        <v>50</v>
      </c>
      <c r="N159" s="11">
        <v>148</v>
      </c>
      <c r="O159" s="4" t="s">
        <v>923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927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924</v>
      </c>
      <c r="P161" s="4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925</v>
      </c>
      <c r="P163" s="4">
        <v>10</v>
      </c>
    </row>
    <row r="164" spans="1:16" x14ac:dyDescent="0.25">
      <c r="A164" t="s">
        <v>928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15000000</v>
      </c>
      <c r="B165" s="6">
        <v>15000000</v>
      </c>
      <c r="C165" s="6">
        <v>15000000</v>
      </c>
      <c r="D165" s="6">
        <v>15000000</v>
      </c>
      <c r="E165" s="6">
        <v>15000000</v>
      </c>
      <c r="F165" s="6">
        <v>15000000</v>
      </c>
      <c r="G165" s="6">
        <v>15000000</v>
      </c>
      <c r="H165" s="6">
        <v>15000000</v>
      </c>
      <c r="I165" s="6">
        <v>15000000</v>
      </c>
      <c r="J165" s="6">
        <v>15000000</v>
      </c>
      <c r="K165" s="11"/>
      <c r="L165" s="11">
        <v>29</v>
      </c>
      <c r="M165" s="11">
        <v>53</v>
      </c>
      <c r="N165" s="11">
        <v>157</v>
      </c>
      <c r="O165" s="4" t="s">
        <v>926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929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927</v>
      </c>
      <c r="P167" s="4">
        <v>10</v>
      </c>
    </row>
    <row r="168" spans="1:16" x14ac:dyDescent="0.25">
      <c r="A168" s="6">
        <v>15000000</v>
      </c>
      <c r="B168" s="6">
        <v>15000000</v>
      </c>
      <c r="C168" s="6">
        <v>15000000</v>
      </c>
      <c r="D168" s="6">
        <v>15000000</v>
      </c>
      <c r="E168" s="6">
        <v>15000000</v>
      </c>
      <c r="F168" s="6">
        <v>15000000</v>
      </c>
      <c r="G168" s="6">
        <v>15000000</v>
      </c>
      <c r="H168" s="6">
        <v>15000000</v>
      </c>
      <c r="I168" s="6">
        <v>15000000</v>
      </c>
      <c r="J168" s="6">
        <v>15000000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928</v>
      </c>
      <c r="P169" s="4">
        <v>10</v>
      </c>
    </row>
    <row r="170" spans="1:16" x14ac:dyDescent="0.25">
      <c r="A170" t="s">
        <v>930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11"/>
      <c r="L171" s="11">
        <v>9</v>
      </c>
      <c r="M171" s="11">
        <v>56</v>
      </c>
      <c r="N171" s="11">
        <v>166</v>
      </c>
      <c r="O171" s="4" t="s">
        <v>929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931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930</v>
      </c>
      <c r="P173" s="4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931</v>
      </c>
      <c r="P175" s="4">
        <v>10</v>
      </c>
    </row>
    <row r="176" spans="1:16" x14ac:dyDescent="0.25">
      <c r="A176" t="s">
        <v>932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11"/>
      <c r="L177" s="11">
        <v>22</v>
      </c>
      <c r="M177" s="11">
        <v>59</v>
      </c>
      <c r="N177" s="11">
        <v>175</v>
      </c>
      <c r="O177" s="4" t="s">
        <v>932</v>
      </c>
      <c r="P177" s="4">
        <v>10</v>
      </c>
    </row>
  </sheetData>
  <sortState ref="K2:X177">
    <sortCondition ref="K2:K17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K6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15.6702154201362</v>
      </c>
      <c r="C2" s="4">
        <v>34.306772499045003</v>
      </c>
      <c r="D2" s="4">
        <v>57.278776933457301</v>
      </c>
      <c r="E2" s="4">
        <v>82.059066717323901</v>
      </c>
      <c r="F2" s="4">
        <v>106.72077464686799</v>
      </c>
      <c r="G2" s="4">
        <v>129.99853846821401</v>
      </c>
      <c r="H2" s="4">
        <v>151.17687808336001</v>
      </c>
      <c r="I2" s="4">
        <v>169.941099980264</v>
      </c>
      <c r="J2" s="4">
        <v>186.24313451843199</v>
      </c>
      <c r="K2" s="4">
        <v>200.19746571748499</v>
      </c>
    </row>
    <row r="3" spans="1:11" x14ac:dyDescent="0.25">
      <c r="A3" s="4" t="s">
        <v>23</v>
      </c>
      <c r="B3" s="4">
        <v>618768.08204203204</v>
      </c>
      <c r="C3" s="4">
        <v>1692600.01995867</v>
      </c>
      <c r="D3" s="4">
        <v>2827857.3526876299</v>
      </c>
      <c r="E3" s="4">
        <v>3684259.4692347301</v>
      </c>
      <c r="F3" s="4">
        <v>4258707.2232419401</v>
      </c>
      <c r="G3" s="4">
        <v>4621722.7201818796</v>
      </c>
      <c r="H3" s="4">
        <v>4843837.25447967</v>
      </c>
      <c r="I3" s="4">
        <v>4977303.1290235603</v>
      </c>
      <c r="J3" s="4">
        <v>5056676.4099584399</v>
      </c>
      <c r="K3" s="4">
        <v>5103599.4262429299</v>
      </c>
    </row>
    <row r="4" spans="1:11" x14ac:dyDescent="0.25">
      <c r="A4" s="4" t="s">
        <v>25</v>
      </c>
      <c r="B4" s="4">
        <v>708716.061678275</v>
      </c>
      <c r="C4" s="4">
        <v>1898438.4324863299</v>
      </c>
      <c r="D4" s="4">
        <v>2968591.6079993802</v>
      </c>
      <c r="E4" s="4">
        <v>3735389.9351960402</v>
      </c>
      <c r="F4" s="4">
        <v>4231195.3598184204</v>
      </c>
      <c r="G4" s="4">
        <v>4535505.0646953797</v>
      </c>
      <c r="H4" s="4">
        <v>4717125.3762530899</v>
      </c>
      <c r="I4" s="4">
        <v>4823853.7051553698</v>
      </c>
      <c r="J4" s="4">
        <v>4886026.7527821101</v>
      </c>
      <c r="K4" s="4">
        <v>4922065.3496355396</v>
      </c>
    </row>
    <row r="5" spans="1:11" x14ac:dyDescent="0.25">
      <c r="A5" s="4" t="s">
        <v>27</v>
      </c>
      <c r="B5" s="4">
        <v>996.27068584899905</v>
      </c>
      <c r="C5" s="4">
        <v>3465.70349923923</v>
      </c>
      <c r="D5" s="4">
        <v>6716.4201949287499</v>
      </c>
      <c r="E5" s="4">
        <v>10063.4286857429</v>
      </c>
      <c r="F5" s="4">
        <v>13109.069290178901</v>
      </c>
      <c r="G5" s="4">
        <v>15689.0925188695</v>
      </c>
      <c r="H5" s="4">
        <v>17778.756252050302</v>
      </c>
      <c r="I5" s="4">
        <v>19421.9394542273</v>
      </c>
      <c r="J5" s="4">
        <v>20688.297623037</v>
      </c>
      <c r="K5" s="4">
        <v>21650.684785803998</v>
      </c>
    </row>
    <row r="6" spans="1:11" x14ac:dyDescent="0.25">
      <c r="A6" s="4" t="s">
        <v>29</v>
      </c>
      <c r="B6" s="4">
        <v>457137.68565753498</v>
      </c>
      <c r="C6" s="4">
        <v>464126.13013595698</v>
      </c>
      <c r="D6" s="4">
        <v>464171.60204022401</v>
      </c>
      <c r="E6" s="4">
        <v>464171.89642356301</v>
      </c>
      <c r="F6" s="4">
        <v>464171.898329327</v>
      </c>
      <c r="G6" s="4">
        <v>464171.89834166499</v>
      </c>
      <c r="H6" s="4">
        <v>464171.89834174397</v>
      </c>
      <c r="I6" s="4">
        <v>464171.89834174502</v>
      </c>
      <c r="J6" s="4">
        <v>464171.89834174502</v>
      </c>
      <c r="K6" s="4">
        <v>464171.89834174502</v>
      </c>
    </row>
    <row r="7" spans="1:11" x14ac:dyDescent="0.25">
      <c r="A7" s="4" t="s">
        <v>31</v>
      </c>
      <c r="B7" s="4">
        <v>404.25242036801399</v>
      </c>
      <c r="C7" s="4">
        <v>1099.67022514479</v>
      </c>
      <c r="D7" s="4">
        <v>1513.3446371191901</v>
      </c>
      <c r="E7" s="4">
        <v>1702.2014867952</v>
      </c>
      <c r="F7" s="4">
        <v>1781.1181941735899</v>
      </c>
      <c r="G7" s="4">
        <v>1813.0271613771299</v>
      </c>
      <c r="H7" s="4">
        <v>1825.7660997513999</v>
      </c>
      <c r="I7" s="4">
        <v>1830.8265307328099</v>
      </c>
      <c r="J7" s="4">
        <v>1832.8327910205801</v>
      </c>
      <c r="K7" s="4">
        <v>1833.6275751949299</v>
      </c>
    </row>
    <row r="8" spans="1:11" x14ac:dyDescent="0.25">
      <c r="A8" s="4" t="s">
        <v>33</v>
      </c>
      <c r="B8" s="4">
        <v>1888.4859231481601</v>
      </c>
      <c r="C8" s="4">
        <v>7298.5929854445803</v>
      </c>
      <c r="D8" s="4">
        <v>12221.9885466209</v>
      </c>
      <c r="E8" s="4">
        <v>15465.089055927299</v>
      </c>
      <c r="F8" s="4">
        <v>17345.842768462498</v>
      </c>
      <c r="G8" s="4">
        <v>18375.038026033501</v>
      </c>
      <c r="H8" s="4">
        <v>18922.581796870902</v>
      </c>
      <c r="I8" s="4">
        <v>19209.7959044612</v>
      </c>
      <c r="J8" s="4">
        <v>19359.375508199701</v>
      </c>
      <c r="K8" s="4">
        <v>19436.9893877635</v>
      </c>
    </row>
    <row r="9" spans="1:11" x14ac:dyDescent="0.25">
      <c r="A9" s="4" t="s">
        <v>35</v>
      </c>
      <c r="B9" s="4">
        <v>270.39361778800998</v>
      </c>
      <c r="C9" s="4">
        <v>713.81627370801004</v>
      </c>
      <c r="D9" s="4">
        <v>994.77560630638902</v>
      </c>
      <c r="E9" s="4">
        <v>1132.98303431813</v>
      </c>
      <c r="F9" s="4">
        <v>1195.1234795517801</v>
      </c>
      <c r="G9" s="4">
        <v>1222.08864083106</v>
      </c>
      <c r="H9" s="4">
        <v>1233.62032550348</v>
      </c>
      <c r="I9" s="4">
        <v>1238.5218592183601</v>
      </c>
      <c r="J9" s="4">
        <v>1240.5999057812801</v>
      </c>
      <c r="K9" s="4">
        <v>1241.4799557429999</v>
      </c>
    </row>
    <row r="10" spans="1:11" x14ac:dyDescent="0.25">
      <c r="A10" s="4" t="s">
        <v>37</v>
      </c>
      <c r="B10" s="4">
        <v>352548078.100981</v>
      </c>
      <c r="C10" s="4">
        <v>352548078.27992302</v>
      </c>
      <c r="D10" s="4">
        <v>352548078.27992302</v>
      </c>
      <c r="E10" s="4">
        <v>352548078.27992302</v>
      </c>
      <c r="F10" s="4">
        <v>352548078.27992302</v>
      </c>
      <c r="G10" s="4">
        <v>352548078.27992302</v>
      </c>
      <c r="H10" s="4">
        <v>352548078.27992302</v>
      </c>
      <c r="I10" s="4">
        <v>352548078.27992302</v>
      </c>
      <c r="J10" s="4">
        <v>352548078.27992302</v>
      </c>
      <c r="K10" s="4">
        <v>352548078.27992302</v>
      </c>
    </row>
    <row r="11" spans="1:11" x14ac:dyDescent="0.25">
      <c r="A11" s="4" t="s">
        <v>39</v>
      </c>
      <c r="B11" s="4">
        <v>5213.4570884562299</v>
      </c>
      <c r="C11" s="4">
        <v>28285.7797011865</v>
      </c>
      <c r="D11" s="4">
        <v>63557.962371150803</v>
      </c>
      <c r="E11" s="4">
        <v>101805.087052913</v>
      </c>
      <c r="F11" s="4">
        <v>137164.46262210101</v>
      </c>
      <c r="G11" s="4">
        <v>167095.16646630401</v>
      </c>
      <c r="H11" s="4">
        <v>191109.86518335901</v>
      </c>
      <c r="I11" s="4">
        <v>209726.68698129899</v>
      </c>
      <c r="J11" s="4">
        <v>223832.48092340399</v>
      </c>
      <c r="K11" s="4">
        <v>234354.99848492001</v>
      </c>
    </row>
    <row r="12" spans="1:11" x14ac:dyDescent="0.25">
      <c r="A12" s="4" t="s">
        <v>41</v>
      </c>
      <c r="B12" s="4">
        <v>36915.356093012102</v>
      </c>
      <c r="C12" s="4">
        <v>79566.030814986603</v>
      </c>
      <c r="D12" s="4">
        <v>95788.457079465705</v>
      </c>
      <c r="E12" s="4">
        <v>100722.03227706099</v>
      </c>
      <c r="F12" s="4">
        <v>102139.28542723</v>
      </c>
      <c r="G12" s="4">
        <v>102540.11186238</v>
      </c>
      <c r="H12" s="4">
        <v>102652.98078853999</v>
      </c>
      <c r="I12" s="4">
        <v>102684.724813144</v>
      </c>
      <c r="J12" s="4">
        <v>102693.649655512</v>
      </c>
      <c r="K12" s="4">
        <v>102696.158635719</v>
      </c>
    </row>
    <row r="13" spans="1:11" x14ac:dyDescent="0.25">
      <c r="A13" s="4" t="s">
        <v>43</v>
      </c>
      <c r="B13" s="4">
        <v>4003.3981214645701</v>
      </c>
      <c r="C13" s="4">
        <v>8023.5723297108598</v>
      </c>
      <c r="D13" s="4">
        <v>9393.4368164436091</v>
      </c>
      <c r="E13" s="4">
        <v>9774.6692289069106</v>
      </c>
      <c r="F13" s="4">
        <v>9875.7626719815707</v>
      </c>
      <c r="G13" s="4">
        <v>9902.2419885648505</v>
      </c>
      <c r="H13" s="4">
        <v>9909.1555774106691</v>
      </c>
      <c r="I13" s="4">
        <v>9910.9591729031108</v>
      </c>
      <c r="J13" s="4">
        <v>9911.4295872674993</v>
      </c>
      <c r="K13" s="4">
        <v>9911.5522739586995</v>
      </c>
    </row>
    <row r="14" spans="1:11" x14ac:dyDescent="0.25">
      <c r="A14" s="4" t="s">
        <v>45</v>
      </c>
      <c r="B14" s="4">
        <v>1966747.4862092601</v>
      </c>
      <c r="C14" s="4">
        <v>2142161.62345528</v>
      </c>
      <c r="D14" s="4">
        <v>2148428.3100354201</v>
      </c>
      <c r="E14" s="4">
        <v>2148645.7758469102</v>
      </c>
      <c r="F14" s="4">
        <v>2148653.3147572</v>
      </c>
      <c r="G14" s="4">
        <v>2148653.5761003201</v>
      </c>
      <c r="H14" s="4">
        <v>2148653.5851599998</v>
      </c>
      <c r="I14" s="4">
        <v>2148653.5854740702</v>
      </c>
      <c r="J14" s="4">
        <v>2148653.5854849499</v>
      </c>
      <c r="K14" s="4">
        <v>2148653.5854853299</v>
      </c>
    </row>
    <row r="15" spans="1:11" x14ac:dyDescent="0.25">
      <c r="A15" s="4" t="s">
        <v>47</v>
      </c>
      <c r="B15" s="4">
        <v>727.57224084181905</v>
      </c>
      <c r="C15" s="4">
        <v>2998.7418995323301</v>
      </c>
      <c r="D15" s="4">
        <v>5361.2238827752799</v>
      </c>
      <c r="E15" s="4">
        <v>7114.2066179908197</v>
      </c>
      <c r="F15" s="4">
        <v>8243.1605145674803</v>
      </c>
      <c r="G15" s="4">
        <v>8922.1407288434093</v>
      </c>
      <c r="H15" s="4">
        <v>9316.3104308861602</v>
      </c>
      <c r="I15" s="4">
        <v>9540.8530909499696</v>
      </c>
      <c r="J15" s="4">
        <v>9667.4559220342599</v>
      </c>
      <c r="K15" s="4">
        <v>9738.4347816321097</v>
      </c>
    </row>
    <row r="16" spans="1:11" x14ac:dyDescent="0.25">
      <c r="A16" s="4" t="s">
        <v>49</v>
      </c>
      <c r="B16" s="4">
        <v>127.131497649247</v>
      </c>
      <c r="C16" s="4">
        <v>784.30985987618999</v>
      </c>
      <c r="D16" s="4">
        <v>2009.24330902581</v>
      </c>
      <c r="E16" s="4">
        <v>3618.7209161237902</v>
      </c>
      <c r="F16" s="4">
        <v>5403.1069017002601</v>
      </c>
      <c r="G16" s="4">
        <v>7196.2911115895804</v>
      </c>
      <c r="H16" s="4">
        <v>8888.7958946271501</v>
      </c>
      <c r="I16" s="4">
        <v>10419.693663338299</v>
      </c>
      <c r="J16" s="4">
        <v>11763.310847143901</v>
      </c>
      <c r="K16" s="4">
        <v>12916.9391533908</v>
      </c>
    </row>
    <row r="17" spans="1:11" x14ac:dyDescent="0.25">
      <c r="A17" s="4" t="s">
        <v>51</v>
      </c>
      <c r="B17" s="4">
        <v>12.2518744364379</v>
      </c>
      <c r="C17" s="4">
        <v>53.8492669664315</v>
      </c>
      <c r="D17" s="4">
        <v>126.151012902589</v>
      </c>
      <c r="E17" s="4">
        <v>221.41538704695199</v>
      </c>
      <c r="F17" s="4">
        <v>329.85088423953698</v>
      </c>
      <c r="G17" s="4">
        <v>442.76965532996599</v>
      </c>
      <c r="H17" s="4">
        <v>553.63364627897101</v>
      </c>
      <c r="I17" s="4">
        <v>658.09073263685798</v>
      </c>
      <c r="J17" s="4">
        <v>753.61188085778201</v>
      </c>
      <c r="K17" s="4">
        <v>839.03269300012403</v>
      </c>
    </row>
    <row r="18" spans="1:11" x14ac:dyDescent="0.25">
      <c r="A18" s="4" t="s">
        <v>53</v>
      </c>
      <c r="B18" s="4">
        <v>292.03201942570701</v>
      </c>
      <c r="C18" s="4">
        <v>1169.44872326479</v>
      </c>
      <c r="D18" s="4">
        <v>2129.6023130813501</v>
      </c>
      <c r="E18" s="4">
        <v>2900.5562773521801</v>
      </c>
      <c r="F18" s="4">
        <v>3441.7911559353302</v>
      </c>
      <c r="G18" s="4">
        <v>3796.79200882855</v>
      </c>
      <c r="H18" s="4">
        <v>4021.1643142825901</v>
      </c>
      <c r="I18" s="4">
        <v>4160.0184407524202</v>
      </c>
      <c r="J18" s="4">
        <v>4244.9030403056104</v>
      </c>
      <c r="K18" s="4">
        <v>4296.4218102905497</v>
      </c>
    </row>
    <row r="19" spans="1:11" x14ac:dyDescent="0.25">
      <c r="A19" s="4" t="s">
        <v>55</v>
      </c>
      <c r="B19" s="4">
        <v>170.20192964498199</v>
      </c>
      <c r="C19" s="4">
        <v>1367.1380811960501</v>
      </c>
      <c r="D19" s="4">
        <v>4209.8059784523302</v>
      </c>
      <c r="E19" s="4">
        <v>8912.1167482772107</v>
      </c>
      <c r="F19" s="4">
        <v>15436.757542166401</v>
      </c>
      <c r="G19" s="4">
        <v>23600.683672728701</v>
      </c>
      <c r="H19" s="4">
        <v>33146.025503447199</v>
      </c>
      <c r="I19" s="4">
        <v>43786.5626593017</v>
      </c>
      <c r="J19" s="4">
        <v>55237.109666397599</v>
      </c>
      <c r="K19" s="4">
        <v>67231.098821482999</v>
      </c>
    </row>
    <row r="20" spans="1:11" x14ac:dyDescent="0.25">
      <c r="A20" s="4" t="s">
        <v>57</v>
      </c>
      <c r="B20" s="4">
        <v>4989.6331584728696</v>
      </c>
      <c r="C20" s="4">
        <v>11285.718089690599</v>
      </c>
      <c r="D20" s="4">
        <v>13908.019530043701</v>
      </c>
      <c r="E20" s="4">
        <v>14771.9499992247</v>
      </c>
      <c r="F20" s="4">
        <v>15039.111125071</v>
      </c>
      <c r="G20" s="4">
        <v>15120.215249090201</v>
      </c>
      <c r="H20" s="4">
        <v>15144.701275698701</v>
      </c>
      <c r="I20" s="4">
        <v>15152.081585481699</v>
      </c>
      <c r="J20" s="4">
        <v>15154.3049694008</v>
      </c>
      <c r="K20" s="4">
        <v>15154.974683074</v>
      </c>
    </row>
    <row r="21" spans="1:11" x14ac:dyDescent="0.25">
      <c r="A21" s="4" t="s">
        <v>59</v>
      </c>
      <c r="B21" s="4">
        <v>15050.8001166871</v>
      </c>
      <c r="C21" s="4">
        <v>109985.812602434</v>
      </c>
      <c r="D21" s="4">
        <v>301099.37718857999</v>
      </c>
      <c r="E21" s="4">
        <v>564615.64451243205</v>
      </c>
      <c r="F21" s="4">
        <v>867969.93502524798</v>
      </c>
      <c r="G21" s="4">
        <v>1182808.21532756</v>
      </c>
      <c r="H21" s="4">
        <v>1488687.9797677801</v>
      </c>
      <c r="I21" s="4">
        <v>1772816.0738639601</v>
      </c>
      <c r="J21" s="4">
        <v>2028451.6572215599</v>
      </c>
      <c r="K21" s="4">
        <v>2253135.5371971</v>
      </c>
    </row>
    <row r="22" spans="1:11" x14ac:dyDescent="0.25">
      <c r="A22" s="4" t="s">
        <v>61</v>
      </c>
      <c r="B22" s="4">
        <v>7.3494229094695402</v>
      </c>
      <c r="C22" s="4">
        <v>155.883335911252</v>
      </c>
      <c r="D22" s="4">
        <v>488.94971732360301</v>
      </c>
      <c r="E22" s="4">
        <v>910.05941088262796</v>
      </c>
      <c r="F22" s="4">
        <v>1333.53320387701</v>
      </c>
      <c r="G22" s="4">
        <v>1711.9630777195</v>
      </c>
      <c r="H22" s="4">
        <v>2027.55399393109</v>
      </c>
      <c r="I22" s="4">
        <v>2279.5310551883299</v>
      </c>
      <c r="J22" s="4">
        <v>2475.0299592055499</v>
      </c>
      <c r="K22" s="4">
        <v>2623.7868188146999</v>
      </c>
    </row>
    <row r="23" spans="1:11" x14ac:dyDescent="0.25">
      <c r="A23" s="4" t="s">
        <v>63</v>
      </c>
      <c r="B23" s="4">
        <v>3499.5908791102502</v>
      </c>
      <c r="C23" s="4">
        <v>7022.0684405348902</v>
      </c>
      <c r="D23" s="4">
        <v>8147.5349767130801</v>
      </c>
      <c r="E23" s="4">
        <v>8439.7415799958708</v>
      </c>
      <c r="F23" s="4">
        <v>8512.1444301669399</v>
      </c>
      <c r="G23" s="4">
        <v>8529.8847784719692</v>
      </c>
      <c r="H23" s="4">
        <v>8534.2197659802896</v>
      </c>
      <c r="I23" s="4">
        <v>8535.2783506757805</v>
      </c>
      <c r="J23" s="4">
        <v>8535.5368105273592</v>
      </c>
      <c r="K23" s="4">
        <v>8535.5999125692997</v>
      </c>
    </row>
    <row r="24" spans="1:11" x14ac:dyDescent="0.25">
      <c r="A24" s="4" t="s">
        <v>65</v>
      </c>
      <c r="B24" s="4">
        <v>12572.630338773901</v>
      </c>
      <c r="C24" s="4">
        <v>16920.3614086581</v>
      </c>
      <c r="D24" s="4">
        <v>17514.100810062901</v>
      </c>
      <c r="E24" s="4">
        <v>17587.7637617609</v>
      </c>
      <c r="F24" s="4">
        <v>17596.7986620267</v>
      </c>
      <c r="G24" s="4">
        <v>17597.905259675699</v>
      </c>
      <c r="H24" s="4">
        <v>17598.040772911001</v>
      </c>
      <c r="I24" s="4">
        <v>17598.057367426401</v>
      </c>
      <c r="J24" s="4">
        <v>17598.059399532201</v>
      </c>
      <c r="K24" s="4">
        <v>17598.059648376598</v>
      </c>
    </row>
    <row r="25" spans="1:11" x14ac:dyDescent="0.25">
      <c r="A25" s="4" t="s">
        <v>67</v>
      </c>
      <c r="B25" s="4">
        <v>854.00792107007203</v>
      </c>
      <c r="C25" s="4">
        <v>1591.38264736774</v>
      </c>
      <c r="D25" s="4">
        <v>2379.0259261301799</v>
      </c>
      <c r="E25" s="4">
        <v>3131.4735681236002</v>
      </c>
      <c r="F25" s="4">
        <v>3803.0163307293901</v>
      </c>
      <c r="G25" s="4">
        <v>4376.3047291186303</v>
      </c>
      <c r="H25" s="4">
        <v>4851.0846290218196</v>
      </c>
      <c r="I25" s="4">
        <v>5235.9702244898399</v>
      </c>
      <c r="J25" s="4">
        <v>5543.2235780903202</v>
      </c>
      <c r="K25" s="4">
        <v>5785.76575104526</v>
      </c>
    </row>
    <row r="26" spans="1:11" x14ac:dyDescent="0.25">
      <c r="A26" s="4" t="s">
        <v>69</v>
      </c>
      <c r="B26" s="4">
        <v>27.4903633797712</v>
      </c>
      <c r="C26" s="4">
        <v>147.56078495711799</v>
      </c>
      <c r="D26" s="4">
        <v>348.74781016152002</v>
      </c>
      <c r="E26" s="4">
        <v>593.87489339971205</v>
      </c>
      <c r="F26" s="4">
        <v>850.08374401971196</v>
      </c>
      <c r="G26" s="4">
        <v>1095.3033536686401</v>
      </c>
      <c r="H26" s="4">
        <v>1317.26921165509</v>
      </c>
      <c r="I26" s="4">
        <v>1510.77599462171</v>
      </c>
      <c r="J26" s="4">
        <v>1675.08252165009</v>
      </c>
      <c r="K26" s="4">
        <v>1811.96467161593</v>
      </c>
    </row>
    <row r="27" spans="1:11" x14ac:dyDescent="0.25">
      <c r="A27" s="4" t="s">
        <v>71</v>
      </c>
      <c r="B27" s="4">
        <v>4.9535732337123903</v>
      </c>
      <c r="C27" s="4">
        <v>11.5552586147386</v>
      </c>
      <c r="D27" s="4">
        <v>18.925495239361702</v>
      </c>
      <c r="E27" s="4">
        <v>25.894694478992999</v>
      </c>
      <c r="F27" s="4">
        <v>31.907393700766399</v>
      </c>
      <c r="G27" s="4">
        <v>36.813531944386703</v>
      </c>
      <c r="H27" s="4">
        <v>40.675439179111301</v>
      </c>
      <c r="I27" s="4">
        <v>43.643169490041302</v>
      </c>
      <c r="J27" s="4">
        <v>45.8864865006679</v>
      </c>
      <c r="K27" s="4">
        <v>47.562848873434604</v>
      </c>
    </row>
    <row r="28" spans="1:11" x14ac:dyDescent="0.25">
      <c r="A28" s="4" t="s">
        <v>73</v>
      </c>
      <c r="B28" s="4">
        <v>1567.009770058</v>
      </c>
      <c r="C28" s="4">
        <v>2842.07703107207</v>
      </c>
      <c r="D28" s="4">
        <v>3218.1506592082601</v>
      </c>
      <c r="E28" s="4">
        <v>3311.6923924382099</v>
      </c>
      <c r="F28" s="4">
        <v>3334.1080008685499</v>
      </c>
      <c r="G28" s="4">
        <v>3339.4331314056599</v>
      </c>
      <c r="H28" s="4">
        <v>3340.6956032707399</v>
      </c>
      <c r="I28" s="4">
        <v>3340.9947628517002</v>
      </c>
      <c r="J28" s="4">
        <v>3341.0656445841701</v>
      </c>
      <c r="K28" s="4">
        <v>3341.0824385758301</v>
      </c>
    </row>
    <row r="29" spans="1:11" x14ac:dyDescent="0.25">
      <c r="A29" s="4" t="s">
        <v>75</v>
      </c>
      <c r="B29" s="4">
        <v>850.27868807285199</v>
      </c>
      <c r="C29" s="4">
        <v>4612.5150547000903</v>
      </c>
      <c r="D29" s="4">
        <v>10527.4041371034</v>
      </c>
      <c r="E29" s="4">
        <v>17106.753509707502</v>
      </c>
      <c r="F29" s="4">
        <v>23323.017846864099</v>
      </c>
      <c r="G29" s="4">
        <v>28684.5932230865</v>
      </c>
      <c r="H29" s="4">
        <v>33058.087517182503</v>
      </c>
      <c r="I29" s="4">
        <v>36499.154784563798</v>
      </c>
      <c r="J29" s="4">
        <v>39141.892263635898</v>
      </c>
      <c r="K29" s="4">
        <v>41138.102284611399</v>
      </c>
    </row>
    <row r="30" spans="1:11" x14ac:dyDescent="0.25">
      <c r="A30" s="4" t="s">
        <v>77</v>
      </c>
      <c r="B30" s="4">
        <v>1020099.63984069</v>
      </c>
      <c r="C30" s="4">
        <v>1174454.3164683201</v>
      </c>
      <c r="D30" s="4">
        <v>1182514.40468342</v>
      </c>
      <c r="E30" s="4">
        <v>1182916.63705809</v>
      </c>
      <c r="F30" s="4">
        <v>1182936.6653710401</v>
      </c>
      <c r="G30" s="4">
        <v>1182937.6625278301</v>
      </c>
      <c r="H30" s="4">
        <v>1182937.7121733599</v>
      </c>
      <c r="I30" s="4">
        <v>1182937.71464506</v>
      </c>
      <c r="J30" s="4">
        <v>1182937.7147681201</v>
      </c>
      <c r="K30" s="4">
        <v>1182937.7147742501</v>
      </c>
    </row>
    <row r="31" spans="1:11" x14ac:dyDescent="0.25">
      <c r="A31" s="4" t="s">
        <v>79</v>
      </c>
      <c r="B31" s="4">
        <v>733.45354074870795</v>
      </c>
      <c r="C31" s="4">
        <v>3438.3380417488502</v>
      </c>
      <c r="D31" s="4">
        <v>6702.3539188557697</v>
      </c>
      <c r="E31" s="4">
        <v>9454.7021019082003</v>
      </c>
      <c r="F31" s="4">
        <v>11439.021884256799</v>
      </c>
      <c r="G31" s="4">
        <v>12760.346795146301</v>
      </c>
      <c r="H31" s="4">
        <v>13602.8244621575</v>
      </c>
      <c r="I31" s="4">
        <v>14126.8971840175</v>
      </c>
      <c r="J31" s="4">
        <v>14448.2585490274</v>
      </c>
      <c r="K31" s="4">
        <v>14643.658604189</v>
      </c>
    </row>
    <row r="32" spans="1:11" x14ac:dyDescent="0.25">
      <c r="A32" s="4" t="s">
        <v>81</v>
      </c>
      <c r="B32" s="4">
        <v>7254.7388321499302</v>
      </c>
      <c r="C32" s="4">
        <v>29743.030674255198</v>
      </c>
      <c r="D32" s="4">
        <v>54716.045600183701</v>
      </c>
      <c r="E32" s="4">
        <v>74915.515739648297</v>
      </c>
      <c r="F32" s="4">
        <v>89152.672899271798</v>
      </c>
      <c r="G32" s="4">
        <v>98512.024011932997</v>
      </c>
      <c r="H32" s="4">
        <v>104435.195100071</v>
      </c>
      <c r="I32" s="4">
        <v>108103.612538876</v>
      </c>
      <c r="J32" s="4">
        <v>110347.22420785201</v>
      </c>
      <c r="K32" s="4">
        <v>111709.30494800099</v>
      </c>
    </row>
    <row r="33" spans="1:11" x14ac:dyDescent="0.25">
      <c r="A33" s="4" t="s">
        <v>83</v>
      </c>
      <c r="B33" s="4">
        <v>670327.50060639798</v>
      </c>
      <c r="C33" s="4">
        <v>751532.67800614797</v>
      </c>
      <c r="D33" s="4">
        <v>754813.40008499299</v>
      </c>
      <c r="E33" s="4">
        <v>754941.05446406105</v>
      </c>
      <c r="F33" s="4">
        <v>754946.01436121797</v>
      </c>
      <c r="G33" s="4">
        <v>754946.20706275594</v>
      </c>
      <c r="H33" s="4">
        <v>754946.21454956499</v>
      </c>
      <c r="I33" s="4">
        <v>754946.21484044101</v>
      </c>
      <c r="J33" s="4">
        <v>754946.21485174203</v>
      </c>
      <c r="K33" s="4">
        <v>754946.21485218103</v>
      </c>
    </row>
    <row r="34" spans="1:11" x14ac:dyDescent="0.25">
      <c r="A34" s="4" t="s">
        <v>85</v>
      </c>
      <c r="B34" s="4">
        <v>2066718.4516648101</v>
      </c>
      <c r="C34" s="4">
        <v>2211418.6992828702</v>
      </c>
      <c r="D34" s="4">
        <v>2215129.0560348001</v>
      </c>
      <c r="E34" s="4">
        <v>2215222.04388654</v>
      </c>
      <c r="F34" s="4">
        <v>2215224.3729902599</v>
      </c>
      <c r="G34" s="4">
        <v>2215224.43132741</v>
      </c>
      <c r="H34" s="4">
        <v>2215224.4327885802</v>
      </c>
      <c r="I34" s="4">
        <v>2215224.4328251798</v>
      </c>
      <c r="J34" s="4">
        <v>2215224.4328260999</v>
      </c>
      <c r="K34" s="4">
        <v>2215224.4328261199</v>
      </c>
    </row>
    <row r="35" spans="1:11" x14ac:dyDescent="0.25">
      <c r="A35" s="4" t="s">
        <v>87</v>
      </c>
      <c r="B35" s="4">
        <v>212.44368590942801</v>
      </c>
      <c r="C35" s="4">
        <v>616.94652626747495</v>
      </c>
      <c r="D35" s="4">
        <v>989.37486205780999</v>
      </c>
      <c r="E35" s="4">
        <v>1255.65575502144</v>
      </c>
      <c r="F35" s="4">
        <v>1425.82805055417</v>
      </c>
      <c r="G35" s="4">
        <v>1528.65252732723</v>
      </c>
      <c r="H35" s="4">
        <v>1588.9681687065299</v>
      </c>
      <c r="I35" s="4">
        <v>1623.7815334181601</v>
      </c>
      <c r="J35" s="4">
        <v>1643.6962498980499</v>
      </c>
      <c r="K35" s="4">
        <v>1655.0314368808599</v>
      </c>
    </row>
    <row r="36" spans="1:11" x14ac:dyDescent="0.25">
      <c r="A36" s="4" t="s">
        <v>89</v>
      </c>
      <c r="B36" s="4">
        <v>1222582.3886252199</v>
      </c>
      <c r="C36" s="4">
        <v>1226773.8453780501</v>
      </c>
      <c r="D36" s="4">
        <v>1226778.33595382</v>
      </c>
      <c r="E36" s="4">
        <v>1226778.3407592101</v>
      </c>
      <c r="F36" s="4">
        <v>1226778.34076435</v>
      </c>
      <c r="G36" s="4">
        <v>1226778.34076436</v>
      </c>
      <c r="H36" s="4">
        <v>1226778.34076436</v>
      </c>
      <c r="I36" s="4">
        <v>1226778.34076436</v>
      </c>
      <c r="J36" s="4">
        <v>1226778.34076436</v>
      </c>
      <c r="K36" s="4">
        <v>1226778.34076436</v>
      </c>
    </row>
    <row r="37" spans="1:11" x14ac:dyDescent="0.25">
      <c r="A37" s="4" t="s">
        <v>91</v>
      </c>
      <c r="B37" s="4">
        <v>1481.4058125367601</v>
      </c>
      <c r="C37" s="4">
        <v>5684.0047387249997</v>
      </c>
      <c r="D37" s="4">
        <v>9927.6434721071491</v>
      </c>
      <c r="E37" s="4">
        <v>13067.652627551901</v>
      </c>
      <c r="F37" s="4">
        <v>15105.983122870401</v>
      </c>
      <c r="G37" s="4">
        <v>16347.3664648169</v>
      </c>
      <c r="H37" s="4">
        <v>17078.600335664702</v>
      </c>
      <c r="I37" s="4">
        <v>17501.623471109098</v>
      </c>
      <c r="J37" s="4">
        <v>17743.9171505378</v>
      </c>
      <c r="K37" s="4">
        <v>17881.925109736301</v>
      </c>
    </row>
    <row r="38" spans="1:11" x14ac:dyDescent="0.25">
      <c r="A38" s="4" t="s">
        <v>93</v>
      </c>
      <c r="B38" s="4">
        <v>431057346.66246802</v>
      </c>
      <c r="C38" s="4">
        <v>431074167.55490202</v>
      </c>
      <c r="D38" s="4">
        <v>431074167.7737</v>
      </c>
      <c r="E38" s="4">
        <v>431074167.77370203</v>
      </c>
      <c r="F38" s="4">
        <v>431074167.77370203</v>
      </c>
      <c r="G38" s="4">
        <v>431074167.77370203</v>
      </c>
      <c r="H38" s="4">
        <v>431074167.77370203</v>
      </c>
      <c r="I38" s="4">
        <v>431074167.77370203</v>
      </c>
      <c r="J38" s="4">
        <v>431074167.77370203</v>
      </c>
      <c r="K38" s="4">
        <v>431074167.77370203</v>
      </c>
    </row>
    <row r="39" spans="1:11" x14ac:dyDescent="0.25">
      <c r="A39" s="4" t="s">
        <v>95</v>
      </c>
      <c r="B39" s="4">
        <v>14714.2643935369</v>
      </c>
      <c r="C39" s="4">
        <v>54668.148289635501</v>
      </c>
      <c r="D39" s="4">
        <v>93166.087802755806</v>
      </c>
      <c r="E39" s="4">
        <v>120437.222691471</v>
      </c>
      <c r="F39" s="4">
        <v>137444.60351516699</v>
      </c>
      <c r="G39" s="4">
        <v>147424.56515454201</v>
      </c>
      <c r="H39" s="4">
        <v>153101.49284220801</v>
      </c>
      <c r="I39" s="4">
        <v>156278.09807413901</v>
      </c>
      <c r="J39" s="4">
        <v>158039.98343012499</v>
      </c>
      <c r="K39" s="4">
        <v>159012.53047317301</v>
      </c>
    </row>
    <row r="40" spans="1:11" x14ac:dyDescent="0.25">
      <c r="A40" s="4" t="s">
        <v>97</v>
      </c>
      <c r="B40" s="4">
        <v>3895.6984678222898</v>
      </c>
      <c r="C40" s="4">
        <v>5261.9025570521699</v>
      </c>
      <c r="D40" s="4">
        <v>5422.1447857797202</v>
      </c>
      <c r="E40" s="4">
        <v>5439.22125386895</v>
      </c>
      <c r="F40" s="4">
        <v>5441.02318614666</v>
      </c>
      <c r="G40" s="4">
        <v>5441.2131315914303</v>
      </c>
      <c r="H40" s="4">
        <v>5441.2331519515401</v>
      </c>
      <c r="I40" s="4">
        <v>5441.2352620848296</v>
      </c>
      <c r="J40" s="4">
        <v>5441.2354844912797</v>
      </c>
      <c r="K40" s="4">
        <v>5441.2355079327399</v>
      </c>
    </row>
    <row r="41" spans="1:11" x14ac:dyDescent="0.25">
      <c r="A41" s="4" t="s">
        <v>99</v>
      </c>
      <c r="B41" s="4">
        <v>616.155743690073</v>
      </c>
      <c r="C41" s="4">
        <v>2647.7646856756101</v>
      </c>
      <c r="D41" s="4">
        <v>4970.8789277249398</v>
      </c>
      <c r="E41" s="4">
        <v>6877.6302727635402</v>
      </c>
      <c r="F41" s="4">
        <v>8232.2807534851909</v>
      </c>
      <c r="G41" s="4">
        <v>9126.8352143849206</v>
      </c>
      <c r="H41" s="4">
        <v>9694.4484215117991</v>
      </c>
      <c r="I41" s="4">
        <v>10046.532803621099</v>
      </c>
      <c r="J41" s="4">
        <v>10262.06558479</v>
      </c>
      <c r="K41" s="4">
        <v>10392.9854795916</v>
      </c>
    </row>
    <row r="42" spans="1:11" x14ac:dyDescent="0.25">
      <c r="A42" s="4" t="s">
        <v>101</v>
      </c>
      <c r="B42" s="4">
        <v>9007.44067507617</v>
      </c>
      <c r="C42" s="4">
        <v>31712.9842291198</v>
      </c>
      <c r="D42" s="4">
        <v>65888.428442320204</v>
      </c>
      <c r="E42" s="4">
        <v>106492.069650736</v>
      </c>
      <c r="F42" s="4">
        <v>148976.398417049</v>
      </c>
      <c r="G42" s="4">
        <v>190107.83164608799</v>
      </c>
      <c r="H42" s="4">
        <v>227940.366043174</v>
      </c>
      <c r="I42" s="4">
        <v>261522.801735788</v>
      </c>
      <c r="J42" s="4">
        <v>290580.498670172</v>
      </c>
      <c r="K42" s="4">
        <v>315254.274105369</v>
      </c>
    </row>
    <row r="43" spans="1:11" x14ac:dyDescent="0.25">
      <c r="A43" s="4" t="s">
        <v>103</v>
      </c>
      <c r="B43" s="4">
        <v>64.353356093979201</v>
      </c>
      <c r="C43" s="4">
        <v>352.31508955823898</v>
      </c>
      <c r="D43" s="4">
        <v>868.40850057862201</v>
      </c>
      <c r="E43" s="4">
        <v>1550.6898466755799</v>
      </c>
      <c r="F43" s="4">
        <v>2328.3297989265402</v>
      </c>
      <c r="G43" s="4">
        <v>3141.0671828088198</v>
      </c>
      <c r="H43" s="4">
        <v>3944.1471849619202</v>
      </c>
      <c r="I43" s="4">
        <v>4707.5293950731702</v>
      </c>
      <c r="J43" s="4">
        <v>5413.16199157762</v>
      </c>
      <c r="K43" s="4">
        <v>6051.95908477394</v>
      </c>
    </row>
    <row r="44" spans="1:11" x14ac:dyDescent="0.25">
      <c r="A44" s="4" t="s">
        <v>105</v>
      </c>
      <c r="B44" s="4">
        <v>45716.254224251898</v>
      </c>
      <c r="C44" s="4">
        <v>106447.33716928501</v>
      </c>
      <c r="D44" s="4">
        <v>142429.83299181901</v>
      </c>
      <c r="E44" s="4">
        <v>159411.37247294499</v>
      </c>
      <c r="F44" s="4">
        <v>166802.14400493799</v>
      </c>
      <c r="G44" s="4">
        <v>169918.88884801001</v>
      </c>
      <c r="H44" s="4">
        <v>171216.63110326399</v>
      </c>
      <c r="I44" s="4">
        <v>171754.17922932099</v>
      </c>
      <c r="J44" s="4">
        <v>171976.3658385</v>
      </c>
      <c r="K44" s="4">
        <v>172068.12213472099</v>
      </c>
    </row>
    <row r="45" spans="1:11" x14ac:dyDescent="0.25">
      <c r="A45" s="4" t="s">
        <v>107</v>
      </c>
      <c r="B45" s="4">
        <v>14085.064259414299</v>
      </c>
      <c r="C45" s="4">
        <v>34745.523605770402</v>
      </c>
      <c r="D45" s="4">
        <v>51546.956867730798</v>
      </c>
      <c r="E45" s="4">
        <v>62548.780118222399</v>
      </c>
      <c r="F45" s="4">
        <v>69100.533181806997</v>
      </c>
      <c r="G45" s="4">
        <v>72825.938914277998</v>
      </c>
      <c r="H45" s="4">
        <v>74894.685417064902</v>
      </c>
      <c r="I45" s="4">
        <v>76029.274948435195</v>
      </c>
      <c r="J45" s="4">
        <v>76647.425043398995</v>
      </c>
      <c r="K45" s="4">
        <v>76983.013313260293</v>
      </c>
    </row>
    <row r="46" spans="1:11" x14ac:dyDescent="0.25">
      <c r="A46" s="4" t="s">
        <v>109</v>
      </c>
      <c r="B46" s="4">
        <v>70511.030695375695</v>
      </c>
      <c r="C46" s="4">
        <v>156885.43811732801</v>
      </c>
      <c r="D46" s="4">
        <v>219276.52333652799</v>
      </c>
      <c r="E46" s="4">
        <v>256099.65122496799</v>
      </c>
      <c r="F46" s="4">
        <v>276053.63290922099</v>
      </c>
      <c r="G46" s="4">
        <v>286447.345019934</v>
      </c>
      <c r="H46" s="4">
        <v>291759.00520393299</v>
      </c>
      <c r="I46" s="4">
        <v>294448.15700144501</v>
      </c>
      <c r="J46" s="4">
        <v>295803.27198559698</v>
      </c>
      <c r="K46" s="4">
        <v>296484.553390713</v>
      </c>
    </row>
    <row r="47" spans="1:11" x14ac:dyDescent="0.25">
      <c r="A47" s="4" t="s">
        <v>111</v>
      </c>
      <c r="B47" s="4">
        <v>11257.4957374076</v>
      </c>
      <c r="C47" s="4">
        <v>21071.925330348498</v>
      </c>
      <c r="D47" s="4">
        <v>29348.220222695199</v>
      </c>
      <c r="E47" s="4">
        <v>35440.306727468604</v>
      </c>
      <c r="F47" s="4">
        <v>39620.921589397498</v>
      </c>
      <c r="G47" s="4">
        <v>42379.584754032097</v>
      </c>
      <c r="H47" s="4">
        <v>44158.784427892999</v>
      </c>
      <c r="I47" s="4">
        <v>45290.6735807437</v>
      </c>
      <c r="J47" s="4">
        <v>46004.789030945198</v>
      </c>
      <c r="K47" s="4">
        <v>46453.034211065104</v>
      </c>
    </row>
    <row r="48" spans="1:11" x14ac:dyDescent="0.25">
      <c r="A48" s="4" t="s">
        <v>113</v>
      </c>
      <c r="B48" s="4">
        <v>6262.7456438192203</v>
      </c>
      <c r="C48" s="4">
        <v>22669.6414970406</v>
      </c>
      <c r="D48" s="4">
        <v>37609.4383676617</v>
      </c>
      <c r="E48" s="4">
        <v>47591.785938348403</v>
      </c>
      <c r="F48" s="4">
        <v>53477.7026192907</v>
      </c>
      <c r="G48" s="4">
        <v>56752.811070805299</v>
      </c>
      <c r="H48" s="4">
        <v>58523.834363845897</v>
      </c>
      <c r="I48" s="4">
        <v>59467.706723427596</v>
      </c>
      <c r="J48" s="4">
        <v>59966.988502402201</v>
      </c>
      <c r="K48" s="4">
        <v>60230.0662542063</v>
      </c>
    </row>
    <row r="49" spans="1:11" x14ac:dyDescent="0.25">
      <c r="A49" s="4" t="s">
        <v>115</v>
      </c>
      <c r="B49" s="4">
        <v>1912508.0955476901</v>
      </c>
      <c r="C49" s="4">
        <v>1917744.812838</v>
      </c>
      <c r="D49" s="4">
        <v>1917749.59246319</v>
      </c>
      <c r="E49" s="4">
        <v>1917749.5968216399</v>
      </c>
      <c r="F49" s="4">
        <v>1917749.5968256199</v>
      </c>
      <c r="G49" s="4">
        <v>1917749.5968256199</v>
      </c>
      <c r="H49" s="4">
        <v>1917749.5968256199</v>
      </c>
      <c r="I49" s="4">
        <v>1917749.5968256199</v>
      </c>
      <c r="J49" s="4">
        <v>1917749.5968256199</v>
      </c>
      <c r="K49" s="4">
        <v>1917749.5968256199</v>
      </c>
    </row>
    <row r="50" spans="1:11" x14ac:dyDescent="0.25">
      <c r="A50" s="4" t="s">
        <v>117</v>
      </c>
      <c r="B50" s="4">
        <v>652.35810344870799</v>
      </c>
      <c r="C50" s="4">
        <v>3441.4885781480398</v>
      </c>
      <c r="D50" s="4">
        <v>7830.3630878846197</v>
      </c>
      <c r="E50" s="4">
        <v>12786.219065760601</v>
      </c>
      <c r="F50" s="4">
        <v>17567.802658492899</v>
      </c>
      <c r="G50" s="4">
        <v>21790.421761400099</v>
      </c>
      <c r="H50" s="4">
        <v>25320.876096480199</v>
      </c>
      <c r="I50" s="4">
        <v>28168.810563076899</v>
      </c>
      <c r="J50" s="4">
        <v>30410.991001409599</v>
      </c>
      <c r="K50" s="4">
        <v>32146.631355441699</v>
      </c>
    </row>
    <row r="51" spans="1:11" x14ac:dyDescent="0.25">
      <c r="A51" s="4" t="s">
        <v>119</v>
      </c>
      <c r="B51" s="4">
        <v>157102.63400162</v>
      </c>
      <c r="C51" s="4">
        <v>239961.45740522401</v>
      </c>
      <c r="D51" s="4">
        <v>261714.94365844701</v>
      </c>
      <c r="E51" s="4">
        <v>266740.50501672999</v>
      </c>
      <c r="F51" s="4">
        <v>267870.50923625397</v>
      </c>
      <c r="G51" s="4">
        <v>268123.07903775398</v>
      </c>
      <c r="H51" s="4">
        <v>268179.45648752397</v>
      </c>
      <c r="I51" s="4">
        <v>268192.03706795501</v>
      </c>
      <c r="J51" s="4">
        <v>268194.84422820603</v>
      </c>
      <c r="K51" s="4">
        <v>268195.47059297701</v>
      </c>
    </row>
    <row r="52" spans="1:11" x14ac:dyDescent="0.25">
      <c r="A52" s="4" t="s">
        <v>121</v>
      </c>
      <c r="B52" s="4">
        <v>113671927.19403601</v>
      </c>
      <c r="C52" s="4">
        <v>113983176.985838</v>
      </c>
      <c r="D52" s="4">
        <v>113983461.067881</v>
      </c>
      <c r="E52" s="4">
        <v>113983461.32693</v>
      </c>
      <c r="F52" s="4">
        <v>113983461.327167</v>
      </c>
      <c r="G52" s="4">
        <v>113983461.327167</v>
      </c>
      <c r="H52" s="4">
        <v>113983461.327167</v>
      </c>
      <c r="I52" s="4">
        <v>113983461.327167</v>
      </c>
      <c r="J52" s="4">
        <v>113983461.327167</v>
      </c>
      <c r="K52" s="4">
        <v>113983461.327167</v>
      </c>
    </row>
    <row r="53" spans="1:11" x14ac:dyDescent="0.25">
      <c r="A53" s="4" t="s">
        <v>123</v>
      </c>
      <c r="B53" s="4">
        <v>3281.5294328257901</v>
      </c>
      <c r="C53" s="4">
        <v>18331.092931794799</v>
      </c>
      <c r="D53" s="4">
        <v>40206.3109281465</v>
      </c>
      <c r="E53" s="4">
        <v>62266.3030809681</v>
      </c>
      <c r="F53" s="4">
        <v>81125.751012117005</v>
      </c>
      <c r="G53" s="4">
        <v>95881.974147430505</v>
      </c>
      <c r="H53" s="4">
        <v>106842.78577216</v>
      </c>
      <c r="I53" s="4">
        <v>114726.942283579</v>
      </c>
      <c r="J53" s="4">
        <v>120282.96622083199</v>
      </c>
      <c r="K53" s="4">
        <v>124146.425861504</v>
      </c>
    </row>
    <row r="54" spans="1:11" x14ac:dyDescent="0.25">
      <c r="A54" s="4" t="s">
        <v>125</v>
      </c>
      <c r="B54" s="4">
        <v>160.307662058662</v>
      </c>
      <c r="C54" s="4">
        <v>1038.82461065077</v>
      </c>
      <c r="D54" s="4">
        <v>2929.9162458925298</v>
      </c>
      <c r="E54" s="4">
        <v>5886.6825998243303</v>
      </c>
      <c r="F54" s="4">
        <v>9832.04490044042</v>
      </c>
      <c r="G54" s="4">
        <v>14623.1230520361</v>
      </c>
      <c r="H54" s="4">
        <v>20090.342091267899</v>
      </c>
      <c r="I54" s="4">
        <v>26060.919241514901</v>
      </c>
      <c r="J54" s="4">
        <v>32372.371590450701</v>
      </c>
      <c r="K54" s="4">
        <v>38879.619504650203</v>
      </c>
    </row>
    <row r="55" spans="1:11" x14ac:dyDescent="0.25">
      <c r="A55" s="4" t="s">
        <v>127</v>
      </c>
      <c r="B55" s="4">
        <v>4906.4581092051703</v>
      </c>
      <c r="C55" s="4">
        <v>13024.750271123799</v>
      </c>
      <c r="D55" s="4">
        <v>17793.863515264798</v>
      </c>
      <c r="E55" s="4">
        <v>19956.391940366499</v>
      </c>
      <c r="F55" s="4">
        <v>20855.624328366099</v>
      </c>
      <c r="G55" s="4">
        <v>21217.720410453399</v>
      </c>
      <c r="H55" s="4">
        <v>21361.7318580057</v>
      </c>
      <c r="I55" s="4">
        <v>21418.730896520101</v>
      </c>
      <c r="J55" s="4">
        <v>21441.2479433882</v>
      </c>
      <c r="K55" s="4">
        <v>21450.1364675437</v>
      </c>
    </row>
    <row r="56" spans="1:11" x14ac:dyDescent="0.25">
      <c r="A56" s="4" t="s">
        <v>129</v>
      </c>
      <c r="B56" s="4">
        <v>390.64433922394301</v>
      </c>
      <c r="C56" s="4">
        <v>2402.5549640769</v>
      </c>
      <c r="D56" s="4">
        <v>6478.4345496333999</v>
      </c>
      <c r="E56" s="4">
        <v>12493.062514970001</v>
      </c>
      <c r="F56" s="4">
        <v>20084.2886587045</v>
      </c>
      <c r="G56" s="4">
        <v>28819.3339537867</v>
      </c>
      <c r="H56" s="4">
        <v>38278.9255972018</v>
      </c>
      <c r="I56" s="4">
        <v>48096.271076505604</v>
      </c>
      <c r="J56" s="4">
        <v>57971.060795101002</v>
      </c>
      <c r="K56" s="4">
        <v>67670.096992454404</v>
      </c>
    </row>
    <row r="57" spans="1:11" x14ac:dyDescent="0.25">
      <c r="A57" s="4" t="s">
        <v>131</v>
      </c>
      <c r="B57" s="4">
        <v>577.52535681144298</v>
      </c>
      <c r="C57" s="4">
        <v>2053.84187941247</v>
      </c>
      <c r="D57" s="4">
        <v>3438.53184431198</v>
      </c>
      <c r="E57" s="4">
        <v>4407.1634858887801</v>
      </c>
      <c r="F57" s="4">
        <v>5007.4185049083499</v>
      </c>
      <c r="G57" s="4">
        <v>5358.4762950948298</v>
      </c>
      <c r="H57" s="4">
        <v>5557.8125880285297</v>
      </c>
      <c r="I57" s="4">
        <v>5669.2459715800396</v>
      </c>
      <c r="J57" s="4">
        <v>5731.0191966017301</v>
      </c>
      <c r="K57" s="4">
        <v>5765.1076892561496</v>
      </c>
    </row>
    <row r="58" spans="1:11" x14ac:dyDescent="0.25">
      <c r="A58" s="4" t="s">
        <v>133</v>
      </c>
      <c r="B58" s="4">
        <v>16321.7371460008</v>
      </c>
      <c r="C58" s="4">
        <v>63352.250636156801</v>
      </c>
      <c r="D58" s="4">
        <v>109901.34142092901</v>
      </c>
      <c r="E58" s="4">
        <v>143292.22576473199</v>
      </c>
      <c r="F58" s="4">
        <v>164248.65483537299</v>
      </c>
      <c r="G58" s="4">
        <v>176586.997708176</v>
      </c>
      <c r="H58" s="4">
        <v>183618.010896286</v>
      </c>
      <c r="I58" s="4">
        <v>187556.12867982499</v>
      </c>
      <c r="J58" s="4">
        <v>189741.536685167</v>
      </c>
      <c r="K58" s="4">
        <v>190948.21344183001</v>
      </c>
    </row>
    <row r="59" spans="1:11" x14ac:dyDescent="0.25">
      <c r="A59" s="4" t="s">
        <v>135</v>
      </c>
      <c r="B59" s="4">
        <v>287.12549347087099</v>
      </c>
      <c r="C59" s="4">
        <v>1520.5363768531099</v>
      </c>
      <c r="D59" s="4">
        <v>3471.4407332537899</v>
      </c>
      <c r="E59" s="4">
        <v>5685.4913439211596</v>
      </c>
      <c r="F59" s="4">
        <v>7831.9974900212001</v>
      </c>
      <c r="G59" s="4">
        <v>9736.2953604671693</v>
      </c>
      <c r="H59" s="4">
        <v>11335.416548385199</v>
      </c>
      <c r="I59" s="4">
        <v>12630.7784457006</v>
      </c>
      <c r="J59" s="4">
        <v>13654.6918114565</v>
      </c>
      <c r="K59" s="4">
        <v>14450.3272903467</v>
      </c>
    </row>
    <row r="60" spans="1:11" x14ac:dyDescent="0.25">
      <c r="A60" s="4" t="s">
        <v>137</v>
      </c>
      <c r="B60" s="4">
        <v>142.31883876457999</v>
      </c>
      <c r="C60" s="4">
        <v>651.82142538594405</v>
      </c>
      <c r="D60" s="4">
        <v>1361.00294712954</v>
      </c>
      <c r="E60" s="4">
        <v>2090.3962123952401</v>
      </c>
      <c r="F60" s="4">
        <v>2741.8556676691301</v>
      </c>
      <c r="G60" s="4">
        <v>3279.9713876219898</v>
      </c>
      <c r="H60" s="4">
        <v>3703.8683820998599</v>
      </c>
      <c r="I60" s="4">
        <v>4027.7843513743701</v>
      </c>
      <c r="J60" s="4">
        <v>4270.35138344801</v>
      </c>
      <c r="K60" s="4">
        <v>4449.5239219792302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T20" sqref="T2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5.9132888377872499</v>
      </c>
      <c r="C2" s="4">
        <v>12.9459518864321</v>
      </c>
      <c r="D2" s="4">
        <v>21.614632805078202</v>
      </c>
      <c r="E2" s="4">
        <v>30.9656855537071</v>
      </c>
      <c r="F2" s="4">
        <v>40.271990432780299</v>
      </c>
      <c r="G2" s="4">
        <v>49.0560522521561</v>
      </c>
      <c r="H2" s="4">
        <v>57.0478785220227</v>
      </c>
      <c r="I2" s="4">
        <v>64.128716973684504</v>
      </c>
      <c r="J2" s="4">
        <v>70.280428120162995</v>
      </c>
      <c r="K2" s="4">
        <v>75.546213478296295</v>
      </c>
    </row>
    <row r="3" spans="1:11" x14ac:dyDescent="0.25">
      <c r="A3" s="4" t="s">
        <v>23</v>
      </c>
      <c r="B3" s="4">
        <v>233497.38944982301</v>
      </c>
      <c r="C3" s="4">
        <v>638716.98866365105</v>
      </c>
      <c r="D3" s="4">
        <v>1067115.9821462799</v>
      </c>
      <c r="E3" s="4">
        <v>1390286.5921640501</v>
      </c>
      <c r="F3" s="4">
        <v>1607059.32952526</v>
      </c>
      <c r="G3" s="4">
        <v>1744046.3095026</v>
      </c>
      <c r="H3" s="4">
        <v>1827863.1148979899</v>
      </c>
      <c r="I3" s="4">
        <v>1878227.5958579499</v>
      </c>
      <c r="J3" s="4">
        <v>1908179.7773428101</v>
      </c>
      <c r="K3" s="4">
        <v>1925886.5759407301</v>
      </c>
    </row>
    <row r="4" spans="1:11" x14ac:dyDescent="0.25">
      <c r="A4" s="4" t="s">
        <v>25</v>
      </c>
      <c r="B4" s="4">
        <v>267440.023274821</v>
      </c>
      <c r="C4" s="4">
        <v>716391.86131559603</v>
      </c>
      <c r="D4" s="4">
        <v>1120223.2483016499</v>
      </c>
      <c r="E4" s="4">
        <v>1409581.1076211501</v>
      </c>
      <c r="F4" s="4">
        <v>1596677.4942711</v>
      </c>
      <c r="G4" s="4">
        <v>1711511.3451680699</v>
      </c>
      <c r="H4" s="4">
        <v>1780047.31179362</v>
      </c>
      <c r="I4" s="4">
        <v>1820322.15288882</v>
      </c>
      <c r="J4" s="4">
        <v>1843783.68029513</v>
      </c>
      <c r="K4" s="4">
        <v>1857383.1508058701</v>
      </c>
    </row>
    <row r="5" spans="1:11" x14ac:dyDescent="0.25">
      <c r="A5" s="4" t="s">
        <v>27</v>
      </c>
      <c r="B5" s="4">
        <v>375.95120220717001</v>
      </c>
      <c r="C5" s="4">
        <v>1307.8126412223501</v>
      </c>
      <c r="D5" s="4">
        <v>2534.4981867655702</v>
      </c>
      <c r="E5" s="4">
        <v>3797.5202587709</v>
      </c>
      <c r="F5" s="4">
        <v>4946.8186000675196</v>
      </c>
      <c r="G5" s="4">
        <v>5920.4122712715098</v>
      </c>
      <c r="H5" s="4">
        <v>6708.9646234152196</v>
      </c>
      <c r="I5" s="4">
        <v>7329.0337563121702</v>
      </c>
      <c r="J5" s="4">
        <v>7806.9047634101898</v>
      </c>
      <c r="K5" s="4">
        <v>8170.0697304920604</v>
      </c>
    </row>
    <row r="6" spans="1:11" x14ac:dyDescent="0.25">
      <c r="A6" s="4" t="s">
        <v>29</v>
      </c>
      <c r="B6" s="4">
        <v>172504.78704057899</v>
      </c>
      <c r="C6" s="4">
        <v>175141.93590036099</v>
      </c>
      <c r="D6" s="4">
        <v>175159.09510951801</v>
      </c>
      <c r="E6" s="4">
        <v>175159.20619757101</v>
      </c>
      <c r="F6" s="4">
        <v>175159.20691672701</v>
      </c>
      <c r="G6" s="4">
        <v>175159.20692138301</v>
      </c>
      <c r="H6" s="4">
        <v>175159.20692141299</v>
      </c>
      <c r="I6" s="4">
        <v>175159.20692141299</v>
      </c>
      <c r="J6" s="4">
        <v>175159.20692141299</v>
      </c>
      <c r="K6" s="4">
        <v>175159.20692141299</v>
      </c>
    </row>
    <row r="7" spans="1:11" x14ac:dyDescent="0.25">
      <c r="A7" s="4" t="s">
        <v>31</v>
      </c>
      <c r="B7" s="4">
        <v>152.54808315774099</v>
      </c>
      <c r="C7" s="4">
        <v>414.96989628105399</v>
      </c>
      <c r="D7" s="4">
        <v>571.07344796950599</v>
      </c>
      <c r="E7" s="4">
        <v>642.34018369629996</v>
      </c>
      <c r="F7" s="4">
        <v>672.12007327305503</v>
      </c>
      <c r="G7" s="4">
        <v>684.161192972501</v>
      </c>
      <c r="H7" s="4">
        <v>688.96833952882901</v>
      </c>
      <c r="I7" s="4">
        <v>690.87793612558698</v>
      </c>
      <c r="J7" s="4">
        <v>691.63501547946203</v>
      </c>
      <c r="K7" s="4">
        <v>691.93493403582397</v>
      </c>
    </row>
    <row r="8" spans="1:11" x14ac:dyDescent="0.25">
      <c r="A8" s="4" t="s">
        <v>33</v>
      </c>
      <c r="B8" s="4">
        <v>712.636197414398</v>
      </c>
      <c r="C8" s="4">
        <v>2754.1860322432399</v>
      </c>
      <c r="D8" s="4">
        <v>4612.0711496682698</v>
      </c>
      <c r="E8" s="4">
        <v>5835.8826626140899</v>
      </c>
      <c r="F8" s="4">
        <v>6545.6010447028402</v>
      </c>
      <c r="G8" s="4">
        <v>6933.9766135975597</v>
      </c>
      <c r="H8" s="4">
        <v>7140.5969044795802</v>
      </c>
      <c r="I8" s="4">
        <v>7248.9795865891301</v>
      </c>
      <c r="J8" s="4">
        <v>7305.4247200753398</v>
      </c>
      <c r="K8" s="4">
        <v>7334.7129765145201</v>
      </c>
    </row>
    <row r="9" spans="1:11" x14ac:dyDescent="0.25">
      <c r="A9" s="4" t="s">
        <v>35</v>
      </c>
      <c r="B9" s="4">
        <v>102.035327467174</v>
      </c>
      <c r="C9" s="4">
        <v>269.36463158792799</v>
      </c>
      <c r="D9" s="4">
        <v>375.38702124769401</v>
      </c>
      <c r="E9" s="4">
        <v>427.54076766721698</v>
      </c>
      <c r="F9" s="4">
        <v>450.98999228369001</v>
      </c>
      <c r="G9" s="4">
        <v>461.165524841908</v>
      </c>
      <c r="H9" s="4">
        <v>465.51710396357697</v>
      </c>
      <c r="I9" s="4">
        <v>467.36673932768298</v>
      </c>
      <c r="J9" s="4">
        <v>468.15090784199401</v>
      </c>
      <c r="K9" s="4">
        <v>468.48300216717098</v>
      </c>
    </row>
    <row r="10" spans="1:11" x14ac:dyDescent="0.25">
      <c r="A10" s="4" t="s">
        <v>37</v>
      </c>
      <c r="B10" s="4">
        <v>133037010.60414401</v>
      </c>
      <c r="C10" s="4">
        <v>133037010.67166901</v>
      </c>
      <c r="D10" s="4">
        <v>133037010.67166901</v>
      </c>
      <c r="E10" s="4">
        <v>133037010.67166901</v>
      </c>
      <c r="F10" s="4">
        <v>133037010.67166901</v>
      </c>
      <c r="G10" s="4">
        <v>133037010.67166901</v>
      </c>
      <c r="H10" s="4">
        <v>133037010.67166901</v>
      </c>
      <c r="I10" s="4">
        <v>133037010.67166901</v>
      </c>
      <c r="J10" s="4">
        <v>133037010.67166901</v>
      </c>
      <c r="K10" s="4">
        <v>133037010.67166901</v>
      </c>
    </row>
    <row r="11" spans="1:11" x14ac:dyDescent="0.25">
      <c r="A11" s="4" t="s">
        <v>39</v>
      </c>
      <c r="B11" s="4">
        <v>1967.3422975306501</v>
      </c>
      <c r="C11" s="4">
        <v>10673.8791325232</v>
      </c>
      <c r="D11" s="4">
        <v>23984.136743830499</v>
      </c>
      <c r="E11" s="4">
        <v>38417.013982231299</v>
      </c>
      <c r="F11" s="4">
        <v>51760.174574377597</v>
      </c>
      <c r="G11" s="4">
        <v>63054.779798605297</v>
      </c>
      <c r="H11" s="4">
        <v>72116.930257871296</v>
      </c>
      <c r="I11" s="4">
        <v>79142.146030678807</v>
      </c>
      <c r="J11" s="4">
        <v>84465.087140906995</v>
      </c>
      <c r="K11" s="4">
        <v>88435.848484875401</v>
      </c>
    </row>
    <row r="12" spans="1:11" x14ac:dyDescent="0.25">
      <c r="A12" s="4" t="s">
        <v>41</v>
      </c>
      <c r="B12" s="4">
        <v>13930.3230539668</v>
      </c>
      <c r="C12" s="4">
        <v>30024.917288674202</v>
      </c>
      <c r="D12" s="4">
        <v>36146.587577156897</v>
      </c>
      <c r="E12" s="4">
        <v>38008.314066815503</v>
      </c>
      <c r="F12" s="4">
        <v>38543.126576313101</v>
      </c>
      <c r="G12" s="4">
        <v>38694.381834860498</v>
      </c>
      <c r="H12" s="4">
        <v>38736.973882468097</v>
      </c>
      <c r="I12" s="4">
        <v>38748.9527596771</v>
      </c>
      <c r="J12" s="4">
        <v>38752.320624721702</v>
      </c>
      <c r="K12" s="4">
        <v>38753.2674097052</v>
      </c>
    </row>
    <row r="13" spans="1:11" x14ac:dyDescent="0.25">
      <c r="A13" s="4" t="s">
        <v>43</v>
      </c>
      <c r="B13" s="4">
        <v>1510.7162722507801</v>
      </c>
      <c r="C13" s="4">
        <v>3027.7631432871199</v>
      </c>
      <c r="D13" s="4">
        <v>3544.6931382806101</v>
      </c>
      <c r="E13" s="4">
        <v>3688.5544260026099</v>
      </c>
      <c r="F13" s="4">
        <v>3726.7028950873901</v>
      </c>
      <c r="G13" s="4">
        <v>3736.6950900244701</v>
      </c>
      <c r="H13" s="4">
        <v>3739.3039914757201</v>
      </c>
      <c r="I13" s="4">
        <v>3739.9845935483399</v>
      </c>
      <c r="J13" s="4">
        <v>3740.1621084028302</v>
      </c>
      <c r="K13" s="4">
        <v>3740.20840526744</v>
      </c>
    </row>
    <row r="14" spans="1:11" x14ac:dyDescent="0.25">
      <c r="A14" s="4" t="s">
        <v>45</v>
      </c>
      <c r="B14" s="4">
        <v>742168.86272047402</v>
      </c>
      <c r="C14" s="4">
        <v>808362.87677557801</v>
      </c>
      <c r="D14" s="4">
        <v>810727.66416430799</v>
      </c>
      <c r="E14" s="4">
        <v>810809.72673468199</v>
      </c>
      <c r="F14" s="4">
        <v>810812.57160649099</v>
      </c>
      <c r="G14" s="4">
        <v>810812.67022653599</v>
      </c>
      <c r="H14" s="4">
        <v>810812.67364528496</v>
      </c>
      <c r="I14" s="4">
        <v>810812.67376379902</v>
      </c>
      <c r="J14" s="4">
        <v>810812.67376790696</v>
      </c>
      <c r="K14" s="4">
        <v>810812.67376804899</v>
      </c>
    </row>
    <row r="15" spans="1:11" x14ac:dyDescent="0.25">
      <c r="A15" s="4" t="s">
        <v>47</v>
      </c>
      <c r="B15" s="4">
        <v>274.55556258181798</v>
      </c>
      <c r="C15" s="4">
        <v>1131.6007168046499</v>
      </c>
      <c r="D15" s="4">
        <v>2023.10335199067</v>
      </c>
      <c r="E15" s="4">
        <v>2684.6062709399298</v>
      </c>
      <c r="F15" s="4">
        <v>3110.6266092707501</v>
      </c>
      <c r="G15" s="4">
        <v>3366.8455580541199</v>
      </c>
      <c r="H15" s="4">
        <v>3515.5888418438399</v>
      </c>
      <c r="I15" s="4">
        <v>3600.32192111319</v>
      </c>
      <c r="J15" s="4">
        <v>3648.0965743525499</v>
      </c>
      <c r="K15" s="4">
        <v>3674.88104967249</v>
      </c>
    </row>
    <row r="16" spans="1:11" x14ac:dyDescent="0.25">
      <c r="A16" s="4" t="s">
        <v>49</v>
      </c>
      <c r="B16" s="4">
        <v>47.974150056319502</v>
      </c>
      <c r="C16" s="4">
        <v>295.96598485893998</v>
      </c>
      <c r="D16" s="4">
        <v>758.20502227389102</v>
      </c>
      <c r="E16" s="4">
        <v>1365.55506268822</v>
      </c>
      <c r="F16" s="4">
        <v>2038.90826479255</v>
      </c>
      <c r="G16" s="4">
        <v>2715.58155154324</v>
      </c>
      <c r="H16" s="4">
        <v>3354.2626017460898</v>
      </c>
      <c r="I16" s="4">
        <v>3931.9598729578402</v>
      </c>
      <c r="J16" s="4">
        <v>4438.9852253373201</v>
      </c>
      <c r="K16" s="4">
        <v>4874.3166616569097</v>
      </c>
    </row>
    <row r="17" spans="1:11" x14ac:dyDescent="0.25">
      <c r="A17" s="4" t="s">
        <v>51</v>
      </c>
      <c r="B17" s="4">
        <v>4.6233488439388202</v>
      </c>
      <c r="C17" s="4">
        <v>20.3204781005402</v>
      </c>
      <c r="D17" s="4">
        <v>47.604155812297797</v>
      </c>
      <c r="E17" s="4">
        <v>83.552976244132694</v>
      </c>
      <c r="F17" s="4">
        <v>124.472031788504</v>
      </c>
      <c r="G17" s="4">
        <v>167.08288880376099</v>
      </c>
      <c r="H17" s="4">
        <v>208.918357086404</v>
      </c>
      <c r="I17" s="4">
        <v>248.33612552334299</v>
      </c>
      <c r="J17" s="4">
        <v>284.38184183312501</v>
      </c>
      <c r="K17" s="4">
        <v>316.61611056608501</v>
      </c>
    </row>
    <row r="18" spans="1:11" x14ac:dyDescent="0.25">
      <c r="A18" s="4" t="s">
        <v>53</v>
      </c>
      <c r="B18" s="4">
        <v>110.200762047436</v>
      </c>
      <c r="C18" s="4">
        <v>441.30140500558002</v>
      </c>
      <c r="D18" s="4">
        <v>803.62351437031998</v>
      </c>
      <c r="E18" s="4">
        <v>1094.54953862346</v>
      </c>
      <c r="F18" s="4">
        <v>1298.78911544729</v>
      </c>
      <c r="G18" s="4">
        <v>1432.7517014447401</v>
      </c>
      <c r="H18" s="4">
        <v>1517.4204959556901</v>
      </c>
      <c r="I18" s="4">
        <v>1569.81827952921</v>
      </c>
      <c r="J18" s="4">
        <v>1601.8502038889101</v>
      </c>
      <c r="K18" s="4">
        <v>1621.2912491662501</v>
      </c>
    </row>
    <row r="19" spans="1:11" x14ac:dyDescent="0.25">
      <c r="A19" s="4" t="s">
        <v>55</v>
      </c>
      <c r="B19" s="4">
        <v>64.2271432622573</v>
      </c>
      <c r="C19" s="4">
        <v>515.90116271548902</v>
      </c>
      <c r="D19" s="4">
        <v>1588.6060296046501</v>
      </c>
      <c r="E19" s="4">
        <v>3363.0629238781898</v>
      </c>
      <c r="F19" s="4">
        <v>5825.1915253458101</v>
      </c>
      <c r="G19" s="4">
        <v>8905.9183670674392</v>
      </c>
      <c r="H19" s="4">
        <v>12507.934152244199</v>
      </c>
      <c r="I19" s="4">
        <v>16523.231192189302</v>
      </c>
      <c r="J19" s="4">
        <v>20844.192326942499</v>
      </c>
      <c r="K19" s="4">
        <v>25370.225970371001</v>
      </c>
    </row>
    <row r="20" spans="1:11" x14ac:dyDescent="0.25">
      <c r="A20" s="4" t="s">
        <v>57</v>
      </c>
      <c r="B20" s="4">
        <v>1882.88043715957</v>
      </c>
      <c r="C20" s="4">
        <v>4258.7615432794501</v>
      </c>
      <c r="D20" s="4">
        <v>5248.3092566202504</v>
      </c>
      <c r="E20" s="4">
        <v>5574.3207544244196</v>
      </c>
      <c r="F20" s="4">
        <v>5675.1362736116898</v>
      </c>
      <c r="G20" s="4">
        <v>5705.7416034302696</v>
      </c>
      <c r="H20" s="4">
        <v>5714.98161347121</v>
      </c>
      <c r="I20" s="4">
        <v>5717.7666360308203</v>
      </c>
      <c r="J20" s="4">
        <v>5718.6056488304903</v>
      </c>
      <c r="K20" s="4">
        <v>5718.8583709713203</v>
      </c>
    </row>
    <row r="21" spans="1:11" x14ac:dyDescent="0.25">
      <c r="A21" s="4" t="s">
        <v>59</v>
      </c>
      <c r="B21" s="4">
        <v>5679.5472138441901</v>
      </c>
      <c r="C21" s="4">
        <v>41504.080227333601</v>
      </c>
      <c r="D21" s="4">
        <v>113622.40648625699</v>
      </c>
      <c r="E21" s="4">
        <v>213062.507363182</v>
      </c>
      <c r="F21" s="4">
        <v>327535.82453783002</v>
      </c>
      <c r="G21" s="4">
        <v>446342.722765118</v>
      </c>
      <c r="H21" s="4">
        <v>561769.04896897206</v>
      </c>
      <c r="I21" s="4">
        <v>668987.19768451201</v>
      </c>
      <c r="J21" s="4">
        <v>765453.45555530605</v>
      </c>
      <c r="K21" s="4">
        <v>850239.82535739697</v>
      </c>
    </row>
    <row r="22" spans="1:11" x14ac:dyDescent="0.25">
      <c r="A22" s="4" t="s">
        <v>61</v>
      </c>
      <c r="B22" s="4">
        <v>2.77336713564888</v>
      </c>
      <c r="C22" s="4">
        <v>58.8239003438688</v>
      </c>
      <c r="D22" s="4">
        <v>184.50932729192601</v>
      </c>
      <c r="E22" s="4">
        <v>343.418645616086</v>
      </c>
      <c r="F22" s="4">
        <v>503.22007693472102</v>
      </c>
      <c r="G22" s="4">
        <v>646.02380291301802</v>
      </c>
      <c r="H22" s="4">
        <v>765.11471469097899</v>
      </c>
      <c r="I22" s="4">
        <v>860.20039818427495</v>
      </c>
      <c r="J22" s="4">
        <v>933.97356951152994</v>
      </c>
      <c r="K22" s="4">
        <v>990.108233514983</v>
      </c>
    </row>
    <row r="23" spans="1:11" x14ac:dyDescent="0.25">
      <c r="A23" s="4" t="s">
        <v>63</v>
      </c>
      <c r="B23" s="4">
        <v>1320.6003317397201</v>
      </c>
      <c r="C23" s="4">
        <v>2649.8371473716602</v>
      </c>
      <c r="D23" s="4">
        <v>3074.54150064645</v>
      </c>
      <c r="E23" s="4">
        <v>3184.80814339467</v>
      </c>
      <c r="F23" s="4">
        <v>3212.1299736479</v>
      </c>
      <c r="G23" s="4">
        <v>3218.8244447064098</v>
      </c>
      <c r="H23" s="4">
        <v>3220.4602890491701</v>
      </c>
      <c r="I23" s="4">
        <v>3220.8597549719898</v>
      </c>
      <c r="J23" s="4">
        <v>3220.95728699146</v>
      </c>
      <c r="K23" s="4">
        <v>3220.98109908275</v>
      </c>
    </row>
    <row r="24" spans="1:11" x14ac:dyDescent="0.25">
      <c r="A24" s="4" t="s">
        <v>65</v>
      </c>
      <c r="B24" s="4">
        <v>4744.3888070845096</v>
      </c>
      <c r="C24" s="4">
        <v>6385.0420410030702</v>
      </c>
      <c r="D24" s="4">
        <v>6609.09464530677</v>
      </c>
      <c r="E24" s="4">
        <v>6636.8919855701697</v>
      </c>
      <c r="F24" s="4">
        <v>6640.3013818968702</v>
      </c>
      <c r="G24" s="4">
        <v>6640.71896591534</v>
      </c>
      <c r="H24" s="4">
        <v>6640.7701029852897</v>
      </c>
      <c r="I24" s="4">
        <v>6640.7763650665602</v>
      </c>
      <c r="J24" s="4">
        <v>6640.7771318989398</v>
      </c>
      <c r="K24" s="4">
        <v>6640.7772258024997</v>
      </c>
    </row>
    <row r="25" spans="1:11" x14ac:dyDescent="0.25">
      <c r="A25" s="4" t="s">
        <v>67</v>
      </c>
      <c r="B25" s="4">
        <v>322.26714002644201</v>
      </c>
      <c r="C25" s="4">
        <v>600.52175372367401</v>
      </c>
      <c r="D25" s="4">
        <v>897.74563250195604</v>
      </c>
      <c r="E25" s="4">
        <v>1181.6881389145699</v>
      </c>
      <c r="F25" s="4">
        <v>1435.1005021620299</v>
      </c>
      <c r="G25" s="4">
        <v>1651.43574683722</v>
      </c>
      <c r="H25" s="4">
        <v>1830.59797321578</v>
      </c>
      <c r="I25" s="4">
        <v>1975.8378205622</v>
      </c>
      <c r="J25" s="4">
        <v>2091.7824822982302</v>
      </c>
      <c r="K25" s="4">
        <v>2183.30783058312</v>
      </c>
    </row>
    <row r="26" spans="1:11" x14ac:dyDescent="0.25">
      <c r="A26" s="4" t="s">
        <v>69</v>
      </c>
      <c r="B26" s="4">
        <v>10.3737220301023</v>
      </c>
      <c r="C26" s="4">
        <v>55.683315078157698</v>
      </c>
      <c r="D26" s="4">
        <v>131.602947230762</v>
      </c>
      <c r="E26" s="4">
        <v>224.10373335838199</v>
      </c>
      <c r="F26" s="4">
        <v>320.78631849800502</v>
      </c>
      <c r="G26" s="4">
        <v>413.32202025231902</v>
      </c>
      <c r="H26" s="4">
        <v>497.08272137927798</v>
      </c>
      <c r="I26" s="4">
        <v>570.10414891385403</v>
      </c>
      <c r="J26" s="4">
        <v>632.10661194343197</v>
      </c>
      <c r="K26" s="4">
        <v>683.76025343997298</v>
      </c>
    </row>
    <row r="27" spans="1:11" x14ac:dyDescent="0.25">
      <c r="A27" s="4" t="s">
        <v>71</v>
      </c>
      <c r="B27" s="4">
        <v>1.86927291838204</v>
      </c>
      <c r="C27" s="4">
        <v>4.3604749489579602</v>
      </c>
      <c r="D27" s="4">
        <v>7.1416963167402496</v>
      </c>
      <c r="E27" s="4">
        <v>9.7715828222615002</v>
      </c>
      <c r="F27" s="4">
        <v>12.0405259248175</v>
      </c>
      <c r="G27" s="4">
        <v>13.8918988469384</v>
      </c>
      <c r="H27" s="4">
        <v>15.3492223317401</v>
      </c>
      <c r="I27" s="4">
        <v>16.469120562279699</v>
      </c>
      <c r="J27" s="4">
        <v>17.3156552832709</v>
      </c>
      <c r="K27" s="4">
        <v>17.948244857899901</v>
      </c>
    </row>
    <row r="28" spans="1:11" x14ac:dyDescent="0.25">
      <c r="A28" s="4" t="s">
        <v>73</v>
      </c>
      <c r="B28" s="4">
        <v>591.32444153132099</v>
      </c>
      <c r="C28" s="4">
        <v>1072.4818985177601</v>
      </c>
      <c r="D28" s="4">
        <v>1214.39647517293</v>
      </c>
      <c r="E28" s="4">
        <v>1249.69524242951</v>
      </c>
      <c r="F28" s="4">
        <v>1258.1539625919099</v>
      </c>
      <c r="G28" s="4">
        <v>1260.1634458134599</v>
      </c>
      <c r="H28" s="4">
        <v>1260.6398502908401</v>
      </c>
      <c r="I28" s="4">
        <v>1260.7527406987499</v>
      </c>
      <c r="J28" s="4">
        <v>1260.77948852233</v>
      </c>
      <c r="K28" s="4">
        <v>1260.78582587767</v>
      </c>
    </row>
    <row r="29" spans="1:11" x14ac:dyDescent="0.25">
      <c r="A29" s="4" t="s">
        <v>75</v>
      </c>
      <c r="B29" s="4">
        <v>320.85988229164201</v>
      </c>
      <c r="C29" s="4">
        <v>1740.57171875475</v>
      </c>
      <c r="D29" s="4">
        <v>3972.60533475599</v>
      </c>
      <c r="E29" s="4">
        <v>6455.3786829084702</v>
      </c>
      <c r="F29" s="4">
        <v>8801.1388101373996</v>
      </c>
      <c r="G29" s="4">
        <v>10824.3748011647</v>
      </c>
      <c r="H29" s="4">
        <v>12474.750006484001</v>
      </c>
      <c r="I29" s="4">
        <v>13773.2659564392</v>
      </c>
      <c r="J29" s="4">
        <v>14770.5253825041</v>
      </c>
      <c r="K29" s="4">
        <v>15523.8121828722</v>
      </c>
    </row>
    <row r="30" spans="1:11" x14ac:dyDescent="0.25">
      <c r="A30" s="4" t="s">
        <v>77</v>
      </c>
      <c r="B30" s="4">
        <v>384943.26031724003</v>
      </c>
      <c r="C30" s="4">
        <v>443190.308101253</v>
      </c>
      <c r="D30" s="4">
        <v>446231.85082393198</v>
      </c>
      <c r="E30" s="4">
        <v>446383.63662569597</v>
      </c>
      <c r="F30" s="4">
        <v>446391.19447963801</v>
      </c>
      <c r="G30" s="4">
        <v>446391.57076521899</v>
      </c>
      <c r="H30" s="4">
        <v>446391.58949938102</v>
      </c>
      <c r="I30" s="4">
        <v>446391.5904321</v>
      </c>
      <c r="J30" s="4">
        <v>446391.59047853702</v>
      </c>
      <c r="K30" s="4">
        <v>446391.59048084897</v>
      </c>
    </row>
    <row r="31" spans="1:11" x14ac:dyDescent="0.25">
      <c r="A31" s="4" t="s">
        <v>79</v>
      </c>
      <c r="B31" s="4">
        <v>276.77492103724802</v>
      </c>
      <c r="C31" s="4">
        <v>1297.48605349013</v>
      </c>
      <c r="D31" s="4">
        <v>2529.1901580587801</v>
      </c>
      <c r="E31" s="4">
        <v>3567.81211392762</v>
      </c>
      <c r="F31" s="4">
        <v>4316.6120317950099</v>
      </c>
      <c r="G31" s="4">
        <v>4815.2252057156002</v>
      </c>
      <c r="H31" s="4">
        <v>5133.1413064745202</v>
      </c>
      <c r="I31" s="4">
        <v>5330.9045977424603</v>
      </c>
      <c r="J31" s="4">
        <v>5452.1730373688197</v>
      </c>
      <c r="K31" s="4">
        <v>5525.9089072411298</v>
      </c>
    </row>
    <row r="32" spans="1:11" x14ac:dyDescent="0.25">
      <c r="A32" s="4" t="s">
        <v>81</v>
      </c>
      <c r="B32" s="4">
        <v>2737.6372951509202</v>
      </c>
      <c r="C32" s="4">
        <v>11223.7851600963</v>
      </c>
      <c r="D32" s="4">
        <v>20647.5643774278</v>
      </c>
      <c r="E32" s="4">
        <v>28270.0059394899</v>
      </c>
      <c r="F32" s="4">
        <v>33642.518075196902</v>
      </c>
      <c r="G32" s="4">
        <v>37174.3486837483</v>
      </c>
      <c r="H32" s="4">
        <v>39409.507584932398</v>
      </c>
      <c r="I32" s="4">
        <v>40793.816052405899</v>
      </c>
      <c r="J32" s="4">
        <v>41640.461965227303</v>
      </c>
      <c r="K32" s="4">
        <v>42154.4546973588</v>
      </c>
    </row>
    <row r="33" spans="1:11" x14ac:dyDescent="0.25">
      <c r="A33" s="4" t="s">
        <v>83</v>
      </c>
      <c r="B33" s="4">
        <v>252953.773813735</v>
      </c>
      <c r="C33" s="4">
        <v>283597.23698345199</v>
      </c>
      <c r="D33" s="4">
        <v>284835.24531509198</v>
      </c>
      <c r="E33" s="4">
        <v>284883.416778891</v>
      </c>
      <c r="F33" s="4">
        <v>284885.28843819501</v>
      </c>
      <c r="G33" s="4">
        <v>284885.36115575698</v>
      </c>
      <c r="H33" s="4">
        <v>284885.36398096802</v>
      </c>
      <c r="I33" s="4">
        <v>284885.364090733</v>
      </c>
      <c r="J33" s="4">
        <v>284885.364094997</v>
      </c>
      <c r="K33" s="4">
        <v>284885.36409516301</v>
      </c>
    </row>
    <row r="34" spans="1:11" x14ac:dyDescent="0.25">
      <c r="A34" s="4" t="s">
        <v>85</v>
      </c>
      <c r="B34" s="4">
        <v>779893.75534520997</v>
      </c>
      <c r="C34" s="4">
        <v>834497.62237089605</v>
      </c>
      <c r="D34" s="4">
        <v>835897.75699426304</v>
      </c>
      <c r="E34" s="4">
        <v>835932.84674963704</v>
      </c>
      <c r="F34" s="4">
        <v>835933.72565670102</v>
      </c>
      <c r="G34" s="4">
        <v>835933.74767072103</v>
      </c>
      <c r="H34" s="4">
        <v>835933.74822210695</v>
      </c>
      <c r="I34" s="4">
        <v>835933.74823591695</v>
      </c>
      <c r="J34" s="4">
        <v>835933.74823626305</v>
      </c>
      <c r="K34" s="4">
        <v>835933.74823627202</v>
      </c>
    </row>
    <row r="35" spans="1:11" x14ac:dyDescent="0.25">
      <c r="A35" s="4" t="s">
        <v>87</v>
      </c>
      <c r="B35" s="4">
        <v>80.167428645067204</v>
      </c>
      <c r="C35" s="4">
        <v>232.810009912255</v>
      </c>
      <c r="D35" s="4">
        <v>373.349004550117</v>
      </c>
      <c r="E35" s="4">
        <v>473.83236038544698</v>
      </c>
      <c r="F35" s="4">
        <v>538.048320963837</v>
      </c>
      <c r="G35" s="4">
        <v>576.850010312162</v>
      </c>
      <c r="H35" s="4">
        <v>599.61062970057696</v>
      </c>
      <c r="I35" s="4">
        <v>612.74774845968295</v>
      </c>
      <c r="J35" s="4">
        <v>620.26273581058399</v>
      </c>
      <c r="K35" s="4">
        <v>624.54016486070202</v>
      </c>
    </row>
    <row r="36" spans="1:11" x14ac:dyDescent="0.25">
      <c r="A36" s="4" t="s">
        <v>89</v>
      </c>
      <c r="B36" s="4">
        <v>461351.84476423502</v>
      </c>
      <c r="C36" s="4">
        <v>462933.52655775298</v>
      </c>
      <c r="D36" s="4">
        <v>462935.22111464897</v>
      </c>
      <c r="E36" s="4">
        <v>462935.222928003</v>
      </c>
      <c r="F36" s="4">
        <v>462935.222929943</v>
      </c>
      <c r="G36" s="4">
        <v>462935.22292994498</v>
      </c>
      <c r="H36" s="4">
        <v>462935.22292994498</v>
      </c>
      <c r="I36" s="4">
        <v>462935.22292994498</v>
      </c>
      <c r="J36" s="4">
        <v>462935.22292994498</v>
      </c>
      <c r="K36" s="4">
        <v>462935.22292994498</v>
      </c>
    </row>
    <row r="37" spans="1:11" x14ac:dyDescent="0.25">
      <c r="A37" s="4" t="s">
        <v>91</v>
      </c>
      <c r="B37" s="4">
        <v>559.02106133462598</v>
      </c>
      <c r="C37" s="4">
        <v>2144.90744857547</v>
      </c>
      <c r="D37" s="4">
        <v>3746.2805555121299</v>
      </c>
      <c r="E37" s="4">
        <v>4931.1896707743199</v>
      </c>
      <c r="F37" s="4">
        <v>5700.3709897624303</v>
      </c>
      <c r="G37" s="4">
        <v>6168.8175338931596</v>
      </c>
      <c r="H37" s="4">
        <v>6444.7548436470397</v>
      </c>
      <c r="I37" s="4">
        <v>6604.38621551287</v>
      </c>
      <c r="J37" s="4">
        <v>6695.8177926557601</v>
      </c>
      <c r="K37" s="4">
        <v>6747.89626782503</v>
      </c>
    </row>
    <row r="38" spans="1:11" x14ac:dyDescent="0.25">
      <c r="A38" s="4" t="s">
        <v>93</v>
      </c>
      <c r="B38" s="4">
        <v>162663149.68395001</v>
      </c>
      <c r="C38" s="4">
        <v>162669497.19052899</v>
      </c>
      <c r="D38" s="4">
        <v>162669497.273094</v>
      </c>
      <c r="E38" s="4">
        <v>162669497.27309501</v>
      </c>
      <c r="F38" s="4">
        <v>162669497.27309501</v>
      </c>
      <c r="G38" s="4">
        <v>162669497.27309501</v>
      </c>
      <c r="H38" s="4">
        <v>162669497.27309501</v>
      </c>
      <c r="I38" s="4">
        <v>162669497.27309501</v>
      </c>
      <c r="J38" s="4">
        <v>162669497.27309501</v>
      </c>
      <c r="K38" s="4">
        <v>162669497.27309501</v>
      </c>
    </row>
    <row r="39" spans="1:11" x14ac:dyDescent="0.25">
      <c r="A39" s="4" t="s">
        <v>95</v>
      </c>
      <c r="B39" s="4">
        <v>5552.5526013346698</v>
      </c>
      <c r="C39" s="4">
        <v>20629.489920617201</v>
      </c>
      <c r="D39" s="4">
        <v>35157.014265190897</v>
      </c>
      <c r="E39" s="4">
        <v>45448.008562819203</v>
      </c>
      <c r="F39" s="4">
        <v>51865.888118930903</v>
      </c>
      <c r="G39" s="4">
        <v>55631.9113790724</v>
      </c>
      <c r="H39" s="4">
        <v>57774.148242342701</v>
      </c>
      <c r="I39" s="4">
        <v>58972.867197788197</v>
      </c>
      <c r="J39" s="4">
        <v>59637.729596273501</v>
      </c>
      <c r="K39" s="4">
        <v>60004.728480442704</v>
      </c>
    </row>
    <row r="40" spans="1:11" x14ac:dyDescent="0.25">
      <c r="A40" s="4" t="s">
        <v>97</v>
      </c>
      <c r="B40" s="4">
        <v>1470.0748935178499</v>
      </c>
      <c r="C40" s="4">
        <v>1985.62360643478</v>
      </c>
      <c r="D40" s="4">
        <v>2046.0923719923501</v>
      </c>
      <c r="E40" s="4">
        <v>2052.5363222146998</v>
      </c>
      <c r="F40" s="4">
        <v>2053.21629665912</v>
      </c>
      <c r="G40" s="4">
        <v>2053.2879741854499</v>
      </c>
      <c r="H40" s="4">
        <v>2053.2955290383202</v>
      </c>
      <c r="I40" s="4">
        <v>2053.2963253150301</v>
      </c>
      <c r="J40" s="4">
        <v>2053.2964092419902</v>
      </c>
      <c r="K40" s="4">
        <v>2053.2964180878298</v>
      </c>
    </row>
    <row r="41" spans="1:11" x14ac:dyDescent="0.25">
      <c r="A41" s="4" t="s">
        <v>99</v>
      </c>
      <c r="B41" s="4">
        <v>232.51160139248</v>
      </c>
      <c r="C41" s="4">
        <v>999.15648516060696</v>
      </c>
      <c r="D41" s="4">
        <v>1875.8033689528099</v>
      </c>
      <c r="E41" s="4">
        <v>2595.3321784013401</v>
      </c>
      <c r="F41" s="4">
        <v>3106.5210390510201</v>
      </c>
      <c r="G41" s="4">
        <v>3444.08876014525</v>
      </c>
      <c r="H41" s="4">
        <v>3658.2824232120001</v>
      </c>
      <c r="I41" s="4">
        <v>3791.1444541966298</v>
      </c>
      <c r="J41" s="4">
        <v>3872.47757916602</v>
      </c>
      <c r="K41" s="4">
        <v>3921.88131305344</v>
      </c>
    </row>
    <row r="42" spans="1:11" x14ac:dyDescent="0.25">
      <c r="A42" s="4" t="s">
        <v>101</v>
      </c>
      <c r="B42" s="4">
        <v>3399.0342170098802</v>
      </c>
      <c r="C42" s="4">
        <v>11967.163860045201</v>
      </c>
      <c r="D42" s="4">
        <v>24863.557902762299</v>
      </c>
      <c r="E42" s="4">
        <v>40185.686660655003</v>
      </c>
      <c r="F42" s="4">
        <v>56217.508836622197</v>
      </c>
      <c r="G42" s="4">
        <v>71738.804394750201</v>
      </c>
      <c r="H42" s="4">
        <v>86015.232469122406</v>
      </c>
      <c r="I42" s="4">
        <v>98687.849711617993</v>
      </c>
      <c r="J42" s="4">
        <v>109653.018366103</v>
      </c>
      <c r="K42" s="4">
        <v>118963.877020894</v>
      </c>
    </row>
    <row r="43" spans="1:11" x14ac:dyDescent="0.25">
      <c r="A43" s="4" t="s">
        <v>103</v>
      </c>
      <c r="B43" s="4">
        <v>24.284285318482699</v>
      </c>
      <c r="C43" s="4">
        <v>132.949090399336</v>
      </c>
      <c r="D43" s="4">
        <v>327.70132097306498</v>
      </c>
      <c r="E43" s="4">
        <v>585.16597987757598</v>
      </c>
      <c r="F43" s="4">
        <v>878.615018462845</v>
      </c>
      <c r="G43" s="4">
        <v>1185.30837087125</v>
      </c>
      <c r="H43" s="4">
        <v>1488.35742828752</v>
      </c>
      <c r="I43" s="4">
        <v>1776.4261868200599</v>
      </c>
      <c r="J43" s="4">
        <v>2042.70263833118</v>
      </c>
      <c r="K43" s="4">
        <v>2283.7581451977098</v>
      </c>
    </row>
    <row r="44" spans="1:11" x14ac:dyDescent="0.25">
      <c r="A44" s="4" t="s">
        <v>105</v>
      </c>
      <c r="B44" s="4">
        <v>17251.416688396999</v>
      </c>
      <c r="C44" s="4">
        <v>40168.806478975501</v>
      </c>
      <c r="D44" s="4">
        <v>53747.106789365796</v>
      </c>
      <c r="E44" s="4">
        <v>60155.2348954509</v>
      </c>
      <c r="F44" s="4">
        <v>62944.205284882097</v>
      </c>
      <c r="G44" s="4">
        <v>64120.335414343601</v>
      </c>
      <c r="H44" s="4">
        <v>64610.049472929903</v>
      </c>
      <c r="I44" s="4">
        <v>64812.897822385203</v>
      </c>
      <c r="J44" s="4">
        <v>64896.741825849102</v>
      </c>
      <c r="K44" s="4">
        <v>64931.366843290998</v>
      </c>
    </row>
    <row r="45" spans="1:11" x14ac:dyDescent="0.25">
      <c r="A45" s="4" t="s">
        <v>107</v>
      </c>
      <c r="B45" s="4">
        <v>5315.1185884582301</v>
      </c>
      <c r="C45" s="4">
        <v>13111.5183418002</v>
      </c>
      <c r="D45" s="4">
        <v>19451.681836879499</v>
      </c>
      <c r="E45" s="4">
        <v>23603.313252159402</v>
      </c>
      <c r="F45" s="4">
        <v>26075.672898795099</v>
      </c>
      <c r="G45" s="4">
        <v>27481.4863827464</v>
      </c>
      <c r="H45" s="4">
        <v>28262.1454404018</v>
      </c>
      <c r="I45" s="4">
        <v>28690.2924333718</v>
      </c>
      <c r="J45" s="4">
        <v>28923.556620150601</v>
      </c>
      <c r="K45" s="4">
        <v>29050.1937031171</v>
      </c>
    </row>
    <row r="46" spans="1:11" x14ac:dyDescent="0.25">
      <c r="A46" s="4" t="s">
        <v>109</v>
      </c>
      <c r="B46" s="4">
        <v>26607.936111462499</v>
      </c>
      <c r="C46" s="4">
        <v>59202.052119746397</v>
      </c>
      <c r="D46" s="4">
        <v>82745.857862840799</v>
      </c>
      <c r="E46" s="4">
        <v>96641.377820742506</v>
      </c>
      <c r="F46" s="4">
        <v>104171.182229895</v>
      </c>
      <c r="G46" s="4">
        <v>108093.337743371</v>
      </c>
      <c r="H46" s="4">
        <v>110097.737812805</v>
      </c>
      <c r="I46" s="4">
        <v>111112.512076017</v>
      </c>
      <c r="J46" s="4">
        <v>111623.87622098</v>
      </c>
      <c r="K46" s="4">
        <v>111880.963543665</v>
      </c>
    </row>
    <row r="47" spans="1:11" x14ac:dyDescent="0.25">
      <c r="A47" s="4" t="s">
        <v>111</v>
      </c>
      <c r="B47" s="4">
        <v>4248.1115990217304</v>
      </c>
      <c r="C47" s="4">
        <v>7951.6699359805498</v>
      </c>
      <c r="D47" s="4">
        <v>11074.8000840359</v>
      </c>
      <c r="E47" s="4">
        <v>13373.7006518749</v>
      </c>
      <c r="F47" s="4">
        <v>14951.2911658104</v>
      </c>
      <c r="G47" s="4">
        <v>15992.296133596999</v>
      </c>
      <c r="H47" s="4">
        <v>16663.6922369407</v>
      </c>
      <c r="I47" s="4">
        <v>17090.820219148602</v>
      </c>
      <c r="J47" s="4">
        <v>17360.2977475265</v>
      </c>
      <c r="K47" s="4">
        <v>17529.446872100001</v>
      </c>
    </row>
    <row r="48" spans="1:11" x14ac:dyDescent="0.25">
      <c r="A48" s="4" t="s">
        <v>113</v>
      </c>
      <c r="B48" s="4">
        <v>2363.30024295065</v>
      </c>
      <c r="C48" s="4">
        <v>8554.5816969964399</v>
      </c>
      <c r="D48" s="4">
        <v>14192.240893457199</v>
      </c>
      <c r="E48" s="4">
        <v>17959.164505037101</v>
      </c>
      <c r="F48" s="4">
        <v>20180.265139355</v>
      </c>
      <c r="G48" s="4">
        <v>21416.1551210586</v>
      </c>
      <c r="H48" s="4">
        <v>22084.465797677702</v>
      </c>
      <c r="I48" s="4">
        <v>22440.644046576501</v>
      </c>
      <c r="J48" s="4">
        <v>22629.052265057398</v>
      </c>
      <c r="K48" s="4">
        <v>22728.326888379699</v>
      </c>
    </row>
    <row r="49" spans="1:11" x14ac:dyDescent="0.25">
      <c r="A49" s="4" t="s">
        <v>115</v>
      </c>
      <c r="B49" s="4">
        <v>721701.16813120397</v>
      </c>
      <c r="C49" s="4">
        <v>723677.28786339704</v>
      </c>
      <c r="D49" s="4">
        <v>723679.09149554197</v>
      </c>
      <c r="E49" s="4">
        <v>723679.09314024297</v>
      </c>
      <c r="F49" s="4">
        <v>723679.09314174298</v>
      </c>
      <c r="G49" s="4">
        <v>723679.09314174403</v>
      </c>
      <c r="H49" s="4">
        <v>723679.09314174403</v>
      </c>
      <c r="I49" s="4">
        <v>723679.09314174403</v>
      </c>
      <c r="J49" s="4">
        <v>723679.09314174403</v>
      </c>
      <c r="K49" s="4">
        <v>723679.09314174403</v>
      </c>
    </row>
    <row r="50" spans="1:11" x14ac:dyDescent="0.25">
      <c r="A50" s="4" t="s">
        <v>117</v>
      </c>
      <c r="B50" s="4">
        <v>246.172869225928</v>
      </c>
      <c r="C50" s="4">
        <v>1298.6749351502001</v>
      </c>
      <c r="D50" s="4">
        <v>2954.85399542816</v>
      </c>
      <c r="E50" s="4">
        <v>4824.9883267021196</v>
      </c>
      <c r="F50" s="4">
        <v>6629.3594937709004</v>
      </c>
      <c r="G50" s="4">
        <v>8222.8006646793001</v>
      </c>
      <c r="H50" s="4">
        <v>9555.0475835774305</v>
      </c>
      <c r="I50" s="4">
        <v>10629.739835123401</v>
      </c>
      <c r="J50" s="4">
        <v>11475.845660909299</v>
      </c>
      <c r="K50" s="4">
        <v>12130.8042850724</v>
      </c>
    </row>
    <row r="51" spans="1:11" x14ac:dyDescent="0.25">
      <c r="A51" s="4" t="s">
        <v>119</v>
      </c>
      <c r="B51" s="4">
        <v>59284.012830799998</v>
      </c>
      <c r="C51" s="4">
        <v>90551.493360461798</v>
      </c>
      <c r="D51" s="4">
        <v>98760.356097527096</v>
      </c>
      <c r="E51" s="4">
        <v>100656.794345936</v>
      </c>
      <c r="F51" s="4">
        <v>101083.21103254901</v>
      </c>
      <c r="G51" s="4">
        <v>101178.52039160499</v>
      </c>
      <c r="H51" s="4">
        <v>101199.794900953</v>
      </c>
      <c r="I51" s="4">
        <v>101204.542289794</v>
      </c>
      <c r="J51" s="4">
        <v>101205.601595549</v>
      </c>
      <c r="K51" s="4">
        <v>101205.837959614</v>
      </c>
    </row>
    <row r="52" spans="1:11" x14ac:dyDescent="0.25">
      <c r="A52" s="4" t="s">
        <v>121</v>
      </c>
      <c r="B52" s="4">
        <v>42895066.8656739</v>
      </c>
      <c r="C52" s="4">
        <v>43012519.6172975</v>
      </c>
      <c r="D52" s="4">
        <v>43012626.818068199</v>
      </c>
      <c r="E52" s="4">
        <v>43012626.915822797</v>
      </c>
      <c r="F52" s="4">
        <v>43012626.915911898</v>
      </c>
      <c r="G52" s="4">
        <v>43012626.915912002</v>
      </c>
      <c r="H52" s="4">
        <v>43012626.915912002</v>
      </c>
      <c r="I52" s="4">
        <v>43012626.915912002</v>
      </c>
      <c r="J52" s="4">
        <v>43012626.915912002</v>
      </c>
      <c r="K52" s="4">
        <v>43012626.915912002</v>
      </c>
    </row>
    <row r="53" spans="1:11" x14ac:dyDescent="0.25">
      <c r="A53" s="4" t="s">
        <v>123</v>
      </c>
      <c r="B53" s="4">
        <v>1238.31299351917</v>
      </c>
      <c r="C53" s="4">
        <v>6917.3935591678601</v>
      </c>
      <c r="D53" s="4">
        <v>15172.1928030742</v>
      </c>
      <c r="E53" s="4">
        <v>23496.7181437615</v>
      </c>
      <c r="F53" s="4">
        <v>30613.490947968701</v>
      </c>
      <c r="G53" s="4">
        <v>36181.8770367662</v>
      </c>
      <c r="H53" s="4">
        <v>40318.032366852902</v>
      </c>
      <c r="I53" s="4">
        <v>43293.185767388299</v>
      </c>
      <c r="J53" s="4">
        <v>45389.798573899003</v>
      </c>
      <c r="K53" s="4">
        <v>46847.707872265702</v>
      </c>
    </row>
    <row r="54" spans="1:11" x14ac:dyDescent="0.25">
      <c r="A54" s="4" t="s">
        <v>125</v>
      </c>
      <c r="B54" s="4">
        <v>60.493457380627099</v>
      </c>
      <c r="C54" s="4">
        <v>392.00928703802498</v>
      </c>
      <c r="D54" s="4">
        <v>1105.6287720349201</v>
      </c>
      <c r="E54" s="4">
        <v>2221.3896603110702</v>
      </c>
      <c r="F54" s="4">
        <v>3710.2056228077099</v>
      </c>
      <c r="G54" s="4">
        <v>5518.1596422777602</v>
      </c>
      <c r="H54" s="4">
        <v>7581.2611665161703</v>
      </c>
      <c r="I54" s="4">
        <v>9834.3091477414491</v>
      </c>
      <c r="J54" s="4">
        <v>12215.9892794154</v>
      </c>
      <c r="K54" s="4">
        <v>14671.554530056699</v>
      </c>
    </row>
    <row r="55" spans="1:11" x14ac:dyDescent="0.25">
      <c r="A55" s="4" t="s">
        <v>127</v>
      </c>
      <c r="B55" s="4">
        <v>1851.4936261151599</v>
      </c>
      <c r="C55" s="4">
        <v>4915.0001023108598</v>
      </c>
      <c r="D55" s="4">
        <v>6714.6654774584104</v>
      </c>
      <c r="E55" s="4">
        <v>7530.7139397609299</v>
      </c>
      <c r="F55" s="4">
        <v>7870.0469163645803</v>
      </c>
      <c r="G55" s="4">
        <v>8006.6869473408997</v>
      </c>
      <c r="H55" s="4">
        <v>8061.0308898134599</v>
      </c>
      <c r="I55" s="4">
        <v>8082.5399609509795</v>
      </c>
      <c r="J55" s="4">
        <v>8091.0369597691497</v>
      </c>
      <c r="K55" s="4">
        <v>8094.3911198278101</v>
      </c>
    </row>
    <row r="56" spans="1:11" x14ac:dyDescent="0.25">
      <c r="A56" s="4" t="s">
        <v>129</v>
      </c>
      <c r="B56" s="4">
        <v>147.412958197714</v>
      </c>
      <c r="C56" s="4">
        <v>906.624514745998</v>
      </c>
      <c r="D56" s="4">
        <v>2444.69228288053</v>
      </c>
      <c r="E56" s="4">
        <v>4714.3632131962404</v>
      </c>
      <c r="F56" s="4">
        <v>7578.9768523413304</v>
      </c>
      <c r="G56" s="4">
        <v>10875.2203599195</v>
      </c>
      <c r="H56" s="4">
        <v>14444.8775838497</v>
      </c>
      <c r="I56" s="4">
        <v>18149.536255285198</v>
      </c>
      <c r="J56" s="4">
        <v>21875.871998151299</v>
      </c>
      <c r="K56" s="4">
        <v>25535.885657530001</v>
      </c>
    </row>
    <row r="57" spans="1:11" x14ac:dyDescent="0.25">
      <c r="A57" s="4" t="s">
        <v>131</v>
      </c>
      <c r="B57" s="4">
        <v>217.93409690997899</v>
      </c>
      <c r="C57" s="4">
        <v>775.03467147640299</v>
      </c>
      <c r="D57" s="4">
        <v>1297.5591865328199</v>
      </c>
      <c r="E57" s="4">
        <v>1663.08056071275</v>
      </c>
      <c r="F57" s="4">
        <v>1889.59188864466</v>
      </c>
      <c r="G57" s="4">
        <v>2022.06652645088</v>
      </c>
      <c r="H57" s="4">
        <v>2097.2877690673699</v>
      </c>
      <c r="I57" s="4">
        <v>2139.3381024830301</v>
      </c>
      <c r="J57" s="4">
        <v>2162.6487534346202</v>
      </c>
      <c r="K57" s="4">
        <v>2175.51233556836</v>
      </c>
    </row>
    <row r="58" spans="1:11" x14ac:dyDescent="0.25">
      <c r="A58" s="4" t="s">
        <v>133</v>
      </c>
      <c r="B58" s="4">
        <v>6159.1460928304996</v>
      </c>
      <c r="C58" s="4">
        <v>23906.509674021399</v>
      </c>
      <c r="D58" s="4">
        <v>41472.204309784502</v>
      </c>
      <c r="E58" s="4">
        <v>54072.538024426998</v>
      </c>
      <c r="F58" s="4">
        <v>61980.6244661784</v>
      </c>
      <c r="G58" s="4">
        <v>66636.602908745801</v>
      </c>
      <c r="H58" s="4">
        <v>69289.815432560907</v>
      </c>
      <c r="I58" s="4">
        <v>70775.897615028298</v>
      </c>
      <c r="J58" s="4">
        <v>71600.579881194994</v>
      </c>
      <c r="K58" s="4">
        <v>72055.929600690695</v>
      </c>
    </row>
    <row r="59" spans="1:11" x14ac:dyDescent="0.25">
      <c r="A59" s="4" t="s">
        <v>135</v>
      </c>
      <c r="B59" s="4">
        <v>108.349242819197</v>
      </c>
      <c r="C59" s="4">
        <v>573.78731202004099</v>
      </c>
      <c r="D59" s="4">
        <v>1309.97763519011</v>
      </c>
      <c r="E59" s="4">
        <v>2145.4684316683602</v>
      </c>
      <c r="F59" s="4">
        <v>2955.4707509513901</v>
      </c>
      <c r="G59" s="4">
        <v>3674.07372093101</v>
      </c>
      <c r="H59" s="4">
        <v>4277.5156786359203</v>
      </c>
      <c r="I59" s="4">
        <v>4766.3314889436197</v>
      </c>
      <c r="J59" s="4">
        <v>5152.7138911156599</v>
      </c>
      <c r="K59" s="4">
        <v>5452.9536944704696</v>
      </c>
    </row>
    <row r="60" spans="1:11" x14ac:dyDescent="0.25">
      <c r="A60" s="4" t="s">
        <v>137</v>
      </c>
      <c r="B60" s="4">
        <v>53.705222175313203</v>
      </c>
      <c r="C60" s="4">
        <v>245.970349202243</v>
      </c>
      <c r="D60" s="4">
        <v>513.58601778473303</v>
      </c>
      <c r="E60" s="4">
        <v>788.82875939442795</v>
      </c>
      <c r="F60" s="4">
        <v>1034.66251610156</v>
      </c>
      <c r="G60" s="4">
        <v>1237.72505193283</v>
      </c>
      <c r="H60" s="4">
        <v>1397.68618192448</v>
      </c>
      <c r="I60" s="4">
        <v>1519.91862316014</v>
      </c>
      <c r="J60" s="4">
        <v>1611.4533522445299</v>
      </c>
      <c r="K60" s="4">
        <v>1679.06563093556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workbookViewId="0">
      <pane xSplit="1" topLeftCell="B1" activePane="topRight" state="frozen"/>
      <selection pane="topRight" activeCell="A2" sqref="A2:K61"/>
    </sheetView>
  </sheetViews>
  <sheetFormatPr defaultRowHeight="15" x14ac:dyDescent="0.25"/>
  <cols>
    <col min="12" max="12" width="9.140625" style="4"/>
  </cols>
  <sheetData>
    <row r="1" spans="1:44" s="4" customFormat="1" x14ac:dyDescent="0.25">
      <c r="B1" s="4" t="s">
        <v>971</v>
      </c>
      <c r="M1" s="4" t="s">
        <v>969</v>
      </c>
      <c r="U1" s="11" t="s">
        <v>974</v>
      </c>
      <c r="V1" s="11">
        <v>10</v>
      </c>
      <c r="X1" s="4" t="s">
        <v>970</v>
      </c>
      <c r="AD1" s="4" t="s">
        <v>975</v>
      </c>
      <c r="AE1" s="11" t="s">
        <v>973</v>
      </c>
      <c r="AF1" s="11">
        <v>0.3</v>
      </c>
      <c r="AI1" s="4" t="s">
        <v>972</v>
      </c>
    </row>
    <row r="2" spans="1:44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s="4" t="s">
        <v>21</v>
      </c>
      <c r="B3" s="4">
        <v>21.583504257923501</v>
      </c>
      <c r="C3" s="4">
        <v>47.252724385477002</v>
      </c>
      <c r="D3" s="4">
        <v>78.893409738535595</v>
      </c>
      <c r="E3" s="4">
        <v>113.02475227103101</v>
      </c>
      <c r="F3" s="4">
        <v>146.992765079648</v>
      </c>
      <c r="G3" s="4">
        <v>179.05459072036999</v>
      </c>
      <c r="H3" s="4">
        <v>208.22475660538299</v>
      </c>
      <c r="I3" s="4">
        <v>234.06981695394799</v>
      </c>
      <c r="J3" s="4">
        <v>256.52356263859502</v>
      </c>
      <c r="K3" s="4">
        <v>275.743679195781</v>
      </c>
      <c r="M3">
        <f>B3*10</f>
        <v>215.83504257923499</v>
      </c>
      <c r="N3">
        <f>(C3-B3)*10</f>
        <v>256.69220127553501</v>
      </c>
      <c r="O3" s="4">
        <f t="shared" ref="O3:V3" si="0">(D3-C3)*10</f>
        <v>316.40685353058592</v>
      </c>
      <c r="P3" s="4">
        <f t="shared" si="0"/>
        <v>341.3134253249541</v>
      </c>
      <c r="Q3" s="4">
        <f t="shared" si="0"/>
        <v>339.68012808616993</v>
      </c>
      <c r="R3" s="4">
        <f t="shared" si="0"/>
        <v>320.61825640721992</v>
      </c>
      <c r="S3" s="4">
        <f t="shared" si="0"/>
        <v>291.70165885013006</v>
      </c>
      <c r="T3" s="4">
        <f t="shared" si="0"/>
        <v>258.45060348564999</v>
      </c>
      <c r="U3" s="4">
        <f t="shared" si="0"/>
        <v>224.53745684647032</v>
      </c>
      <c r="V3" s="4">
        <f t="shared" si="0"/>
        <v>192.20116557185975</v>
      </c>
      <c r="X3">
        <f>$AF$1*((B3)^0.7)</f>
        <v>2.5763604572004941</v>
      </c>
      <c r="Y3" s="4">
        <f t="shared" ref="Y3:AG3" si="1">$AF$1*((C3)^0.7)</f>
        <v>4.4588211436856859</v>
      </c>
      <c r="Z3" s="4">
        <f t="shared" si="1"/>
        <v>6.3833662525038859</v>
      </c>
      <c r="AA3" s="4">
        <f t="shared" si="1"/>
        <v>8.2099922922070174</v>
      </c>
      <c r="AB3" s="4">
        <f t="shared" si="1"/>
        <v>9.8679837661917169</v>
      </c>
      <c r="AC3" s="4">
        <f t="shared" si="1"/>
        <v>11.329508690184198</v>
      </c>
      <c r="AD3" s="4">
        <f t="shared" si="1"/>
        <v>12.591976627281763</v>
      </c>
      <c r="AE3" s="4">
        <f t="shared" si="1"/>
        <v>13.666680625438348</v>
      </c>
      <c r="AF3" s="4">
        <f t="shared" si="1"/>
        <v>14.571703933470427</v>
      </c>
      <c r="AG3" s="4">
        <f t="shared" si="1"/>
        <v>15.327635035406466</v>
      </c>
      <c r="AI3">
        <f>X3/(B3*20*5.7)</f>
        <v>1.0470798839368788E-3</v>
      </c>
      <c r="AJ3" s="4">
        <f t="shared" ref="AJ3:AR3" si="2">Y3/(C3*20*5.7)</f>
        <v>8.2772933584973499E-4</v>
      </c>
      <c r="AK3" s="4">
        <f t="shared" si="2"/>
        <v>7.0974801313584285E-4</v>
      </c>
      <c r="AL3" s="4">
        <f t="shared" si="2"/>
        <v>6.3718322580113749E-4</v>
      </c>
      <c r="AM3" s="4">
        <f t="shared" si="2"/>
        <v>5.8888109942038087E-4</v>
      </c>
      <c r="AN3" s="4">
        <f t="shared" si="2"/>
        <v>5.5503550496652134E-4</v>
      </c>
      <c r="AO3" s="4">
        <f t="shared" si="2"/>
        <v>5.304649510834271E-4</v>
      </c>
      <c r="AP3" s="4">
        <f t="shared" si="2"/>
        <v>5.1216839890392413E-4</v>
      </c>
      <c r="AQ3" s="4">
        <f t="shared" si="2"/>
        <v>4.9828547137703214E-4</v>
      </c>
      <c r="AR3" s="4">
        <f t="shared" si="2"/>
        <v>4.8760116387513357E-4</v>
      </c>
    </row>
    <row r="4" spans="1:44" x14ac:dyDescent="0.25">
      <c r="A4" s="4" t="s">
        <v>23</v>
      </c>
      <c r="B4" s="4">
        <v>852265.47149185499</v>
      </c>
      <c r="C4" s="4">
        <v>2331317.0086223301</v>
      </c>
      <c r="D4" s="4">
        <v>3894973.3348339102</v>
      </c>
      <c r="E4" s="4">
        <v>5074546.0613987697</v>
      </c>
      <c r="F4" s="4">
        <v>5865766.5527672004</v>
      </c>
      <c r="G4" s="4">
        <v>6365769.0296844803</v>
      </c>
      <c r="H4" s="4">
        <v>6671700.3693776503</v>
      </c>
      <c r="I4" s="4">
        <v>6855530.7248815</v>
      </c>
      <c r="J4" s="4">
        <v>6964856.1873012502</v>
      </c>
      <c r="K4" s="4">
        <v>7029486.0021836599</v>
      </c>
      <c r="M4" s="4">
        <f t="shared" ref="M4:M61" si="3">B4*10</f>
        <v>8522654.7149185501</v>
      </c>
      <c r="N4" s="4">
        <f t="shared" ref="N4:N61" si="4">(C4-B4)*10</f>
        <v>14790515.37130475</v>
      </c>
      <c r="O4" s="4">
        <f t="shared" ref="O4:O61" si="5">(D4-C4)*10</f>
        <v>15636563.262115801</v>
      </c>
      <c r="P4" s="4">
        <f t="shared" ref="P4:P61" si="6">(E4-D4)*10</f>
        <v>11795727.265648596</v>
      </c>
      <c r="Q4" s="4">
        <f t="shared" ref="Q4:Q61" si="7">(F4-E4)*10</f>
        <v>7912204.9136843067</v>
      </c>
      <c r="R4" s="4">
        <f t="shared" ref="R4:R61" si="8">(G4-F4)*10</f>
        <v>5000024.7691727988</v>
      </c>
      <c r="S4" s="4">
        <f t="shared" ref="S4:S61" si="9">(H4-G4)*10</f>
        <v>3059313.3969317004</v>
      </c>
      <c r="T4" s="4">
        <f t="shared" ref="T4:T61" si="10">(I4-H4)*10</f>
        <v>1838303.5550384969</v>
      </c>
      <c r="U4" s="4">
        <f t="shared" ref="U4:U61" si="11">(J4-I4)*10</f>
        <v>1093254.6241975017</v>
      </c>
      <c r="V4" s="4">
        <f t="shared" ref="V4:V61" si="12">(K4-J4)*10</f>
        <v>646298.14882409759</v>
      </c>
      <c r="X4" s="4">
        <f t="shared" ref="X4:X61" si="13">$AF$1*((B4)^0.7)</f>
        <v>4251.3188700777519</v>
      </c>
      <c r="Y4" s="4">
        <f t="shared" ref="Y4:Y61" si="14">$AF$1*((C4)^0.7)</f>
        <v>8598.8859194357592</v>
      </c>
      <c r="Z4" s="4">
        <f t="shared" ref="Z4:Z61" si="15">$AF$1*((D4)^0.7)</f>
        <v>12316.133758827385</v>
      </c>
      <c r="AA4" s="4">
        <f t="shared" ref="AA4:AA61" si="16">$AF$1*((E4)^0.7)</f>
        <v>14821.743524791655</v>
      </c>
      <c r="AB4" s="4">
        <f t="shared" ref="AB4:AB61" si="17">$AF$1*((F4)^0.7)</f>
        <v>16403.95605220809</v>
      </c>
      <c r="AC4" s="4">
        <f t="shared" ref="AC4:AC61" si="18">$AF$1*((G4)^0.7)</f>
        <v>17370.681950096656</v>
      </c>
      <c r="AD4" s="4">
        <f t="shared" ref="AD4:AD61" si="19">$AF$1*((H4)^0.7)</f>
        <v>17950.924827564406</v>
      </c>
      <c r="AE4" s="4">
        <f t="shared" ref="AE4:AE61" si="20">$AF$1*((I4)^0.7)</f>
        <v>18295.741345047692</v>
      </c>
      <c r="AF4" s="4">
        <f t="shared" ref="AF4:AF61" si="21">$AF$1*((J4)^0.7)</f>
        <v>18499.490268347236</v>
      </c>
      <c r="AG4" s="4">
        <f t="shared" ref="AG4:AG61" si="22">$AF$1*((K4)^0.7)</f>
        <v>18619.488835615641</v>
      </c>
      <c r="AI4" s="4">
        <f t="shared" ref="AI4:AI61" si="23">X4/(B4*20*5.7)</f>
        <v>4.3756636913703845E-5</v>
      </c>
      <c r="AJ4" s="4">
        <f t="shared" ref="AJ4:AJ61" si="24">Y4/(C4*20*5.7)</f>
        <v>3.2354597669783912E-5</v>
      </c>
      <c r="AK4" s="4">
        <f t="shared" ref="AK4:AK61" si="25">Z4/(D4*20*5.7)</f>
        <v>2.7737355754439937E-5</v>
      </c>
      <c r="AL4" s="4">
        <f t="shared" ref="AL4:AL61" si="26">AA4/(E4*20*5.7)</f>
        <v>2.5621068860941977E-5</v>
      </c>
      <c r="AM4" s="4">
        <f t="shared" ref="AM4:AM61" si="27">AB4/(F4*20*5.7)</f>
        <v>2.4531210037207478E-5</v>
      </c>
      <c r="AN4" s="4">
        <f t="shared" ref="AN4:AN61" si="28">AC4/(G4*20*5.7)</f>
        <v>2.3936527128219688E-5</v>
      </c>
      <c r="AO4" s="4">
        <f t="shared" ref="AO4:AO61" si="29">AD4/(H4*20*5.7)</f>
        <v>2.3601817251283506E-5</v>
      </c>
      <c r="AP4" s="4">
        <f t="shared" ref="AP4:AP61" si="30">AE4/(I4*20*5.7)</f>
        <v>2.3410143664677269E-5</v>
      </c>
      <c r="AQ4" s="4">
        <f t="shared" ref="AQ4:AQ61" si="31">AF4/(J4*20*5.7)</f>
        <v>2.3299293777231246E-5</v>
      </c>
      <c r="AR4" s="4">
        <f t="shared" ref="AR4:AR61" si="32">AG4/(K4*20*5.7)</f>
        <v>2.3234821064369141E-5</v>
      </c>
    </row>
    <row r="5" spans="1:44" x14ac:dyDescent="0.25">
      <c r="A5" s="4" t="s">
        <v>25</v>
      </c>
      <c r="B5" s="4">
        <v>976156.084953096</v>
      </c>
      <c r="C5" s="4">
        <v>2614830.2938019298</v>
      </c>
      <c r="D5" s="4">
        <v>4088814.8563010301</v>
      </c>
      <c r="E5" s="4">
        <v>5144971.0428171903</v>
      </c>
      <c r="F5" s="4">
        <v>5827872.8540895199</v>
      </c>
      <c r="G5" s="4">
        <v>6247016.4098634496</v>
      </c>
      <c r="H5" s="4">
        <v>6497172.6880467199</v>
      </c>
      <c r="I5" s="4">
        <v>6644175.8580441801</v>
      </c>
      <c r="J5" s="4">
        <v>6729810.4330772404</v>
      </c>
      <c r="K5" s="4">
        <v>6779448.5004414096</v>
      </c>
      <c r="M5" s="4">
        <f t="shared" si="3"/>
        <v>9761560.8495309595</v>
      </c>
      <c r="N5" s="4">
        <f t="shared" si="4"/>
        <v>16386742.088488339</v>
      </c>
      <c r="O5" s="4">
        <f t="shared" si="5"/>
        <v>14739845.624991003</v>
      </c>
      <c r="P5" s="4">
        <f t="shared" si="6"/>
        <v>10561561.865161601</v>
      </c>
      <c r="Q5" s="4">
        <f t="shared" si="7"/>
        <v>6829018.1127232965</v>
      </c>
      <c r="R5" s="4">
        <f t="shared" si="8"/>
        <v>4191435.5577392969</v>
      </c>
      <c r="S5" s="4">
        <f t="shared" si="9"/>
        <v>2501562.7818327025</v>
      </c>
      <c r="T5" s="4">
        <f t="shared" si="10"/>
        <v>1470031.6999746021</v>
      </c>
      <c r="U5" s="4">
        <f t="shared" si="11"/>
        <v>856345.75033060275</v>
      </c>
      <c r="V5" s="4">
        <f t="shared" si="12"/>
        <v>496380.67364169285</v>
      </c>
      <c r="X5" s="4">
        <f t="shared" si="13"/>
        <v>4675.033645875772</v>
      </c>
      <c r="Y5" s="4">
        <f t="shared" si="14"/>
        <v>9318.1931885056802</v>
      </c>
      <c r="Z5" s="4">
        <f t="shared" si="15"/>
        <v>12742.054751061833</v>
      </c>
      <c r="AA5" s="4">
        <f t="shared" si="16"/>
        <v>14965.433762300971</v>
      </c>
      <c r="AB5" s="4">
        <f t="shared" si="17"/>
        <v>16329.703621016277</v>
      </c>
      <c r="AC5" s="4">
        <f t="shared" si="18"/>
        <v>17143.208511311106</v>
      </c>
      <c r="AD5" s="4">
        <f t="shared" si="19"/>
        <v>17620.910353804178</v>
      </c>
      <c r="AE5" s="4">
        <f t="shared" si="20"/>
        <v>17899.052336273395</v>
      </c>
      <c r="AF5" s="4">
        <f t="shared" si="21"/>
        <v>18060.228322224029</v>
      </c>
      <c r="AG5" s="4">
        <f t="shared" si="22"/>
        <v>18153.372149878927</v>
      </c>
      <c r="AI5" s="4">
        <f t="shared" si="23"/>
        <v>4.2010768258496485E-5</v>
      </c>
      <c r="AJ5" s="4">
        <f t="shared" si="24"/>
        <v>3.1259595291911319E-5</v>
      </c>
      <c r="AK5" s="4">
        <f t="shared" si="25"/>
        <v>2.7336138716280532E-5</v>
      </c>
      <c r="AL5" s="4">
        <f t="shared" si="26"/>
        <v>2.5515349583997748E-5</v>
      </c>
      <c r="AM5" s="4">
        <f t="shared" si="27"/>
        <v>2.4578953214280387E-5</v>
      </c>
      <c r="AN5" s="4">
        <f t="shared" si="28"/>
        <v>2.4072134946149733E-5</v>
      </c>
      <c r="AO5" s="4">
        <f t="shared" si="29"/>
        <v>2.3790254082799628E-5</v>
      </c>
      <c r="AP5" s="4">
        <f t="shared" si="30"/>
        <v>2.3631107058951359E-5</v>
      </c>
      <c r="AQ5" s="4">
        <f t="shared" si="31"/>
        <v>2.3540493009944377E-5</v>
      </c>
      <c r="AR5" s="4">
        <f t="shared" si="32"/>
        <v>2.3488651999866538E-5</v>
      </c>
    </row>
    <row r="6" spans="1:44" x14ac:dyDescent="0.25">
      <c r="A6" s="4" t="s">
        <v>27</v>
      </c>
      <c r="B6" s="4">
        <v>1372.22188805617</v>
      </c>
      <c r="C6" s="4">
        <v>4773.5161404615801</v>
      </c>
      <c r="D6" s="4">
        <v>9250.9183816943096</v>
      </c>
      <c r="E6" s="4">
        <v>13860.948944513801</v>
      </c>
      <c r="F6" s="4">
        <v>18055.887890246398</v>
      </c>
      <c r="G6" s="4">
        <v>21609.504790141</v>
      </c>
      <c r="H6" s="4">
        <v>24487.720875465599</v>
      </c>
      <c r="I6" s="4">
        <v>26750.9732105394</v>
      </c>
      <c r="J6" s="4">
        <v>28495.202386447199</v>
      </c>
      <c r="K6" s="4">
        <v>29820.754516296001</v>
      </c>
      <c r="M6" s="4">
        <f t="shared" si="3"/>
        <v>13722.218880561701</v>
      </c>
      <c r="N6" s="4">
        <f t="shared" si="4"/>
        <v>34012.942524054102</v>
      </c>
      <c r="O6" s="4">
        <f t="shared" si="5"/>
        <v>44774.022412327293</v>
      </c>
      <c r="P6" s="4">
        <f t="shared" si="6"/>
        <v>46100.30562819491</v>
      </c>
      <c r="Q6" s="4">
        <f t="shared" si="7"/>
        <v>41949.389457325975</v>
      </c>
      <c r="R6" s="4">
        <f t="shared" si="8"/>
        <v>35536.168998946014</v>
      </c>
      <c r="S6" s="4">
        <f t="shared" si="9"/>
        <v>28782.160853245987</v>
      </c>
      <c r="T6" s="4">
        <f t="shared" si="10"/>
        <v>22632.523350738011</v>
      </c>
      <c r="U6" s="4">
        <f t="shared" si="11"/>
        <v>17442.291759077998</v>
      </c>
      <c r="V6" s="4">
        <f t="shared" si="12"/>
        <v>13255.52129848802</v>
      </c>
      <c r="X6" s="4">
        <f t="shared" si="13"/>
        <v>47.132263217005907</v>
      </c>
      <c r="Y6" s="4">
        <f t="shared" si="14"/>
        <v>112.79974853493057</v>
      </c>
      <c r="Z6" s="4">
        <f t="shared" si="15"/>
        <v>179.24648552527682</v>
      </c>
      <c r="AA6" s="4">
        <f t="shared" si="16"/>
        <v>237.89007838181982</v>
      </c>
      <c r="AB6" s="4">
        <f t="shared" si="17"/>
        <v>286.25590180256995</v>
      </c>
      <c r="AC6" s="4">
        <f t="shared" si="18"/>
        <v>324.61802035081263</v>
      </c>
      <c r="AD6" s="4">
        <f t="shared" si="19"/>
        <v>354.31138784563814</v>
      </c>
      <c r="AE6" s="4">
        <f t="shared" si="20"/>
        <v>376.92849047901842</v>
      </c>
      <c r="AF6" s="4">
        <f t="shared" si="21"/>
        <v>393.96847996629566</v>
      </c>
      <c r="AG6" s="4">
        <f t="shared" si="22"/>
        <v>406.7094786647487</v>
      </c>
      <c r="AI6" s="4">
        <f t="shared" si="23"/>
        <v>3.0129304087839242E-4</v>
      </c>
      <c r="AJ6" s="4">
        <f t="shared" si="24"/>
        <v>2.0728357237332105E-4</v>
      </c>
      <c r="AK6" s="4">
        <f t="shared" si="25"/>
        <v>1.6996556746607199E-4</v>
      </c>
      <c r="AL6" s="4">
        <f t="shared" si="26"/>
        <v>1.5054922154883764E-4</v>
      </c>
      <c r="AM6" s="4">
        <f t="shared" si="27"/>
        <v>1.390691334451134E-4</v>
      </c>
      <c r="AN6" s="4">
        <f t="shared" si="28"/>
        <v>1.3177194581545957E-4</v>
      </c>
      <c r="AO6" s="4">
        <f t="shared" si="29"/>
        <v>1.2692053482767418E-4</v>
      </c>
      <c r="AP6" s="4">
        <f t="shared" si="30"/>
        <v>1.2359887774315262E-4</v>
      </c>
      <c r="AQ6" s="4">
        <f t="shared" si="31"/>
        <v>1.2127879677728269E-4</v>
      </c>
      <c r="AR6" s="4">
        <f t="shared" si="32"/>
        <v>1.1963570552453813E-4</v>
      </c>
    </row>
    <row r="7" spans="1:44" x14ac:dyDescent="0.25">
      <c r="A7" s="4" t="s">
        <v>29</v>
      </c>
      <c r="B7" s="4">
        <v>629642.47269811505</v>
      </c>
      <c r="C7" s="4">
        <v>639268.06603631703</v>
      </c>
      <c r="D7" s="4">
        <v>639330.69714974205</v>
      </c>
      <c r="E7" s="4">
        <v>639331.10262113402</v>
      </c>
      <c r="F7" s="4">
        <v>639331.10524605401</v>
      </c>
      <c r="G7" s="4">
        <v>639331.10526304704</v>
      </c>
      <c r="H7" s="4">
        <v>639331.10526315705</v>
      </c>
      <c r="I7" s="4">
        <v>639331.10526315798</v>
      </c>
      <c r="J7" s="4">
        <v>639331.10526315798</v>
      </c>
      <c r="K7" s="4">
        <v>639331.10526315798</v>
      </c>
      <c r="M7" s="4">
        <f t="shared" si="3"/>
        <v>6296424.72698115</v>
      </c>
      <c r="N7" s="4">
        <f t="shared" si="4"/>
        <v>96255.933382019866</v>
      </c>
      <c r="O7" s="4">
        <f t="shared" si="5"/>
        <v>626.31113425013609</v>
      </c>
      <c r="P7" s="4">
        <f t="shared" si="6"/>
        <v>4.0547139197587967</v>
      </c>
      <c r="Q7" s="4">
        <f t="shared" si="7"/>
        <v>2.6249199872836471E-2</v>
      </c>
      <c r="R7" s="4">
        <f t="shared" si="8"/>
        <v>1.6993028111755848E-4</v>
      </c>
      <c r="S7" s="4">
        <f t="shared" si="9"/>
        <v>1.100124791264534E-6</v>
      </c>
      <c r="T7" s="4">
        <f t="shared" si="10"/>
        <v>9.3132257461547852E-9</v>
      </c>
      <c r="U7" s="4">
        <f t="shared" si="11"/>
        <v>0</v>
      </c>
      <c r="V7" s="4">
        <f t="shared" si="12"/>
        <v>0</v>
      </c>
      <c r="X7" s="4">
        <f t="shared" si="13"/>
        <v>3439.434678475327</v>
      </c>
      <c r="Y7" s="4">
        <f t="shared" si="14"/>
        <v>3476.1568306711729</v>
      </c>
      <c r="Z7" s="4">
        <f t="shared" si="15"/>
        <v>3476.3952262198241</v>
      </c>
      <c r="AA7" s="4">
        <f t="shared" si="16"/>
        <v>3476.3967695605052</v>
      </c>
      <c r="AB7" s="4">
        <f t="shared" si="17"/>
        <v>3476.396779551706</v>
      </c>
      <c r="AC7" s="4">
        <f t="shared" si="18"/>
        <v>3476.3967796163856</v>
      </c>
      <c r="AD7" s="4">
        <f t="shared" si="19"/>
        <v>3476.3967796168058</v>
      </c>
      <c r="AE7" s="4">
        <f t="shared" si="20"/>
        <v>3476.3967796168058</v>
      </c>
      <c r="AF7" s="4">
        <f t="shared" si="21"/>
        <v>3476.3967796168058</v>
      </c>
      <c r="AG7" s="4">
        <f t="shared" si="22"/>
        <v>3476.3967796168058</v>
      </c>
      <c r="AI7" s="4">
        <f t="shared" si="23"/>
        <v>4.7916843199067121E-5</v>
      </c>
      <c r="AJ7" s="4">
        <f t="shared" si="24"/>
        <v>4.7699244492036004E-5</v>
      </c>
      <c r="AK7" s="4">
        <f t="shared" si="25"/>
        <v>4.7697842607576514E-5</v>
      </c>
      <c r="AL7" s="4">
        <f t="shared" si="26"/>
        <v>4.7697833532412703E-5</v>
      </c>
      <c r="AM7" s="4">
        <f t="shared" si="27"/>
        <v>4.7697833473662416E-5</v>
      </c>
      <c r="AN7" s="4">
        <f t="shared" si="28"/>
        <v>4.7697833473282071E-5</v>
      </c>
      <c r="AO7" s="4">
        <f t="shared" si="29"/>
        <v>4.7697833473279638E-5</v>
      </c>
      <c r="AP7" s="4">
        <f t="shared" si="30"/>
        <v>4.7697833473279571E-5</v>
      </c>
      <c r="AQ7" s="4">
        <f t="shared" si="31"/>
        <v>4.7697833473279571E-5</v>
      </c>
      <c r="AR7" s="4">
        <f t="shared" si="32"/>
        <v>4.7697833473279571E-5</v>
      </c>
    </row>
    <row r="8" spans="1:44" x14ac:dyDescent="0.25">
      <c r="A8" s="4" t="s">
        <v>31</v>
      </c>
      <c r="B8" s="4">
        <v>556.80050352575597</v>
      </c>
      <c r="C8" s="4">
        <v>1514.6401214258501</v>
      </c>
      <c r="D8" s="4">
        <v>2084.4180850887001</v>
      </c>
      <c r="E8" s="4">
        <v>2344.5416704915001</v>
      </c>
      <c r="F8" s="4">
        <v>2453.2382674466498</v>
      </c>
      <c r="G8" s="4">
        <v>2497.1883543496301</v>
      </c>
      <c r="H8" s="4">
        <v>2514.7344392802302</v>
      </c>
      <c r="I8" s="4">
        <v>2521.7044668583899</v>
      </c>
      <c r="J8" s="4">
        <v>2524.4678065000398</v>
      </c>
      <c r="K8" s="4">
        <v>2525.56250923076</v>
      </c>
      <c r="M8" s="4">
        <f t="shared" si="3"/>
        <v>5568.0050352575599</v>
      </c>
      <c r="N8" s="4">
        <f t="shared" si="4"/>
        <v>9578.3961790009416</v>
      </c>
      <c r="O8" s="4">
        <f t="shared" si="5"/>
        <v>5697.7796366285002</v>
      </c>
      <c r="P8" s="4">
        <f t="shared" si="6"/>
        <v>2601.2358540280002</v>
      </c>
      <c r="Q8" s="4">
        <f t="shared" si="7"/>
        <v>1086.9659695514974</v>
      </c>
      <c r="R8" s="4">
        <f t="shared" si="8"/>
        <v>439.50086902980274</v>
      </c>
      <c r="S8" s="4">
        <f t="shared" si="9"/>
        <v>175.46084930600045</v>
      </c>
      <c r="T8" s="4">
        <f t="shared" si="10"/>
        <v>69.700275781597156</v>
      </c>
      <c r="U8" s="4">
        <f t="shared" si="11"/>
        <v>27.633396416499636</v>
      </c>
      <c r="V8" s="4">
        <f t="shared" si="12"/>
        <v>10.947027307202006</v>
      </c>
      <c r="X8" s="4">
        <f t="shared" si="13"/>
        <v>25.067497959416798</v>
      </c>
      <c r="Y8" s="4">
        <f t="shared" si="14"/>
        <v>50.505406903831613</v>
      </c>
      <c r="Z8" s="4">
        <f t="shared" si="15"/>
        <v>63.155421436394775</v>
      </c>
      <c r="AA8" s="4">
        <f t="shared" si="16"/>
        <v>68.574369614596336</v>
      </c>
      <c r="AB8" s="4">
        <f t="shared" si="17"/>
        <v>70.784646264382161</v>
      </c>
      <c r="AC8" s="4">
        <f t="shared" si="18"/>
        <v>71.669960542354815</v>
      </c>
      <c r="AD8" s="4">
        <f t="shared" si="19"/>
        <v>72.02209421389459</v>
      </c>
      <c r="AE8" s="4">
        <f t="shared" si="20"/>
        <v>72.161771495080217</v>
      </c>
      <c r="AF8" s="4">
        <f t="shared" si="21"/>
        <v>72.217115928689097</v>
      </c>
      <c r="AG8" s="4">
        <f t="shared" si="22"/>
        <v>72.239035714221941</v>
      </c>
      <c r="AI8" s="4">
        <f t="shared" si="23"/>
        <v>3.9491762594494285E-4</v>
      </c>
      <c r="AJ8" s="4">
        <f t="shared" si="24"/>
        <v>2.9249844821505912E-4</v>
      </c>
      <c r="AK8" s="4">
        <f t="shared" si="25"/>
        <v>2.6577917781647021E-4</v>
      </c>
      <c r="AL8" s="4">
        <f t="shared" si="26"/>
        <v>2.5656594872833829E-4</v>
      </c>
      <c r="AM8" s="4">
        <f t="shared" si="27"/>
        <v>2.531013631765247E-4</v>
      </c>
      <c r="AN8" s="4">
        <f t="shared" si="28"/>
        <v>2.517566859991048E-4</v>
      </c>
      <c r="AO8" s="4">
        <f t="shared" si="29"/>
        <v>2.5122841855343577E-4</v>
      </c>
      <c r="AP8" s="4">
        <f t="shared" si="30"/>
        <v>2.5101989701413572E-4</v>
      </c>
      <c r="AQ8" s="4">
        <f t="shared" si="31"/>
        <v>2.5093743379399526E-4</v>
      </c>
      <c r="AR8" s="4">
        <f t="shared" si="32"/>
        <v>2.5090479826299995E-4</v>
      </c>
    </row>
    <row r="9" spans="1:44" x14ac:dyDescent="0.25">
      <c r="A9" s="4" t="s">
        <v>33</v>
      </c>
      <c r="B9" s="4">
        <v>2601.1221205625502</v>
      </c>
      <c r="C9" s="4">
        <v>10052.779017687801</v>
      </c>
      <c r="D9" s="4">
        <v>16834.059696289201</v>
      </c>
      <c r="E9" s="4">
        <v>21300.971718541401</v>
      </c>
      <c r="F9" s="4">
        <v>23891.443813165399</v>
      </c>
      <c r="G9" s="4">
        <v>25309.014639631099</v>
      </c>
      <c r="H9" s="4">
        <v>26063.178701350502</v>
      </c>
      <c r="I9" s="4">
        <v>26458.775491050299</v>
      </c>
      <c r="J9" s="4">
        <v>26664.800228274999</v>
      </c>
      <c r="K9" s="4">
        <v>26771.702364278</v>
      </c>
      <c r="M9" s="4">
        <f t="shared" si="3"/>
        <v>26011.221205625501</v>
      </c>
      <c r="N9" s="4">
        <f t="shared" si="4"/>
        <v>74516.568971252505</v>
      </c>
      <c r="O9" s="4">
        <f t="shared" si="5"/>
        <v>67812.806786014</v>
      </c>
      <c r="P9" s="4">
        <f t="shared" si="6"/>
        <v>44669.120222521997</v>
      </c>
      <c r="Q9" s="4">
        <f t="shared" si="7"/>
        <v>25904.720946239977</v>
      </c>
      <c r="R9" s="4">
        <f t="shared" si="8"/>
        <v>14175.708264657005</v>
      </c>
      <c r="S9" s="4">
        <f t="shared" si="9"/>
        <v>7541.6406171940253</v>
      </c>
      <c r="T9" s="4">
        <f t="shared" si="10"/>
        <v>3955.9678969979723</v>
      </c>
      <c r="U9" s="4">
        <f t="shared" si="11"/>
        <v>2060.2473722469949</v>
      </c>
      <c r="V9" s="4">
        <f t="shared" si="12"/>
        <v>1069.0213600300194</v>
      </c>
      <c r="X9" s="4">
        <f t="shared" si="13"/>
        <v>73.745202826857522</v>
      </c>
      <c r="Y9" s="4">
        <f t="shared" si="14"/>
        <v>189.98597844493995</v>
      </c>
      <c r="Z9" s="4">
        <f t="shared" si="15"/>
        <v>272.55456397547158</v>
      </c>
      <c r="AA9" s="4">
        <f t="shared" si="16"/>
        <v>321.36667969610806</v>
      </c>
      <c r="AB9" s="4">
        <f t="shared" si="17"/>
        <v>348.24984505507638</v>
      </c>
      <c r="AC9" s="4">
        <f t="shared" si="18"/>
        <v>362.58841226393895</v>
      </c>
      <c r="AD9" s="4">
        <f t="shared" si="19"/>
        <v>370.11818343472299</v>
      </c>
      <c r="AE9" s="4">
        <f t="shared" si="20"/>
        <v>374.04174426810113</v>
      </c>
      <c r="AF9" s="4">
        <f t="shared" si="21"/>
        <v>376.0781386821227</v>
      </c>
      <c r="AG9" s="4">
        <f t="shared" si="22"/>
        <v>377.13292231336504</v>
      </c>
      <c r="AI9" s="4">
        <f t="shared" si="23"/>
        <v>2.4869564522996625E-4</v>
      </c>
      <c r="AJ9" s="4">
        <f t="shared" si="24"/>
        <v>1.657793996702181E-4</v>
      </c>
      <c r="AK9" s="4">
        <f t="shared" si="25"/>
        <v>1.4202334740940644E-4</v>
      </c>
      <c r="AL9" s="4">
        <f t="shared" si="26"/>
        <v>1.3234166025359123E-4</v>
      </c>
      <c r="AM9" s="4">
        <f t="shared" si="27"/>
        <v>1.2786264514303439E-4</v>
      </c>
      <c r="AN9" s="4">
        <f t="shared" si="28"/>
        <v>1.2567064158230585E-4</v>
      </c>
      <c r="AO9" s="4">
        <f t="shared" si="29"/>
        <v>1.2456848679456376E-4</v>
      </c>
      <c r="AP9" s="4">
        <f t="shared" si="30"/>
        <v>1.2400679439175669E-4</v>
      </c>
      <c r="AQ9" s="4">
        <f t="shared" si="31"/>
        <v>1.2371857328123199E-4</v>
      </c>
      <c r="AR9" s="4">
        <f t="shared" si="32"/>
        <v>1.2357015941872931E-4</v>
      </c>
    </row>
    <row r="10" spans="1:44" x14ac:dyDescent="0.25">
      <c r="A10" s="4" t="s">
        <v>35</v>
      </c>
      <c r="B10" s="4">
        <v>372.42894525518398</v>
      </c>
      <c r="C10" s="4">
        <v>983.18090529593803</v>
      </c>
      <c r="D10" s="4">
        <v>1370.16262755408</v>
      </c>
      <c r="E10" s="4">
        <v>1560.52380198534</v>
      </c>
      <c r="F10" s="4">
        <v>1646.1134718354699</v>
      </c>
      <c r="G10" s="4">
        <v>1683.25416567296</v>
      </c>
      <c r="H10" s="4">
        <v>1699.13742946706</v>
      </c>
      <c r="I10" s="4">
        <v>1705.8885985460399</v>
      </c>
      <c r="J10" s="4">
        <v>1708.75081362328</v>
      </c>
      <c r="K10" s="4">
        <v>1709.96295791017</v>
      </c>
      <c r="M10" s="4">
        <f t="shared" si="3"/>
        <v>3724.2894525518395</v>
      </c>
      <c r="N10" s="4">
        <f t="shared" si="4"/>
        <v>6107.5196004075406</v>
      </c>
      <c r="O10" s="4">
        <f t="shared" si="5"/>
        <v>3869.8172225814196</v>
      </c>
      <c r="P10" s="4">
        <f t="shared" si="6"/>
        <v>1903.6117443126</v>
      </c>
      <c r="Q10" s="4">
        <f t="shared" si="7"/>
        <v>855.89669850129894</v>
      </c>
      <c r="R10" s="4">
        <f t="shared" si="8"/>
        <v>371.40693837490062</v>
      </c>
      <c r="S10" s="4">
        <f t="shared" si="9"/>
        <v>158.83263794100003</v>
      </c>
      <c r="T10" s="4">
        <f t="shared" si="10"/>
        <v>67.511690789799559</v>
      </c>
      <c r="U10" s="4">
        <f t="shared" si="11"/>
        <v>28.622150772400801</v>
      </c>
      <c r="V10" s="4">
        <f t="shared" si="12"/>
        <v>12.121442868899521</v>
      </c>
      <c r="X10" s="4">
        <f t="shared" si="13"/>
        <v>18.916973422250589</v>
      </c>
      <c r="Y10" s="4">
        <f t="shared" si="14"/>
        <v>37.321978596717031</v>
      </c>
      <c r="Z10" s="4">
        <f t="shared" si="15"/>
        <v>47.082740884196667</v>
      </c>
      <c r="AA10" s="4">
        <f t="shared" si="16"/>
        <v>51.571591355279907</v>
      </c>
      <c r="AB10" s="4">
        <f t="shared" si="17"/>
        <v>53.53565162227487</v>
      </c>
      <c r="AC10" s="4">
        <f t="shared" si="18"/>
        <v>54.378352202813382</v>
      </c>
      <c r="AD10" s="4">
        <f t="shared" si="19"/>
        <v>54.737027526444997</v>
      </c>
      <c r="AE10" s="4">
        <f t="shared" si="20"/>
        <v>54.889177281796528</v>
      </c>
      <c r="AF10" s="4">
        <f t="shared" si="21"/>
        <v>54.953627905395486</v>
      </c>
      <c r="AG10" s="4">
        <f t="shared" si="22"/>
        <v>54.980912895049904</v>
      </c>
      <c r="AI10" s="4">
        <f t="shared" si="23"/>
        <v>4.4555710684457221E-4</v>
      </c>
      <c r="AJ10" s="4">
        <f t="shared" si="24"/>
        <v>3.3298630536934717E-4</v>
      </c>
      <c r="AK10" s="4">
        <f t="shared" si="25"/>
        <v>3.0142881631609817E-4</v>
      </c>
      <c r="AL10" s="4">
        <f t="shared" si="26"/>
        <v>2.8989136835589426E-4</v>
      </c>
      <c r="AM10" s="4">
        <f t="shared" si="27"/>
        <v>2.8528469463233935E-4</v>
      </c>
      <c r="AN10" s="4">
        <f t="shared" si="28"/>
        <v>2.8338149949426006E-4</v>
      </c>
      <c r="AO10" s="4">
        <f t="shared" si="29"/>
        <v>2.8258418415140311E-4</v>
      </c>
      <c r="AP10" s="4">
        <f t="shared" si="30"/>
        <v>2.8224821459865951E-4</v>
      </c>
      <c r="AQ10" s="4">
        <f t="shared" si="31"/>
        <v>2.8210629879323268E-4</v>
      </c>
      <c r="AR10" s="4">
        <f t="shared" si="32"/>
        <v>2.8204629075423345E-4</v>
      </c>
    </row>
    <row r="11" spans="1:44" x14ac:dyDescent="0.25">
      <c r="A11" s="4" t="s">
        <v>37</v>
      </c>
      <c r="B11" s="4">
        <v>485585088.70512497</v>
      </c>
      <c r="C11" s="4">
        <v>485585088.95159298</v>
      </c>
      <c r="D11" s="4">
        <v>485585088.95159298</v>
      </c>
      <c r="E11" s="4">
        <v>485585088.95159298</v>
      </c>
      <c r="F11" s="4">
        <v>485585088.95159298</v>
      </c>
      <c r="G11" s="4">
        <v>485585088.95159298</v>
      </c>
      <c r="H11" s="4">
        <v>485585088.95159298</v>
      </c>
      <c r="I11" s="4">
        <v>485585088.95159298</v>
      </c>
      <c r="J11" s="4">
        <v>485585088.95159298</v>
      </c>
      <c r="K11" s="4">
        <v>485585088.95159298</v>
      </c>
      <c r="M11" s="4">
        <f t="shared" si="3"/>
        <v>4855850887.0512495</v>
      </c>
      <c r="N11" s="4">
        <f t="shared" si="4"/>
        <v>2.4646800756454468</v>
      </c>
      <c r="O11" s="4">
        <f t="shared" si="5"/>
        <v>0</v>
      </c>
      <c r="P11" s="4">
        <f t="shared" si="6"/>
        <v>0</v>
      </c>
      <c r="Q11" s="4">
        <f t="shared" si="7"/>
        <v>0</v>
      </c>
      <c r="R11" s="4">
        <f t="shared" si="8"/>
        <v>0</v>
      </c>
      <c r="S11" s="4">
        <f t="shared" si="9"/>
        <v>0</v>
      </c>
      <c r="T11" s="4">
        <f t="shared" si="10"/>
        <v>0</v>
      </c>
      <c r="U11" s="4">
        <f t="shared" si="11"/>
        <v>0</v>
      </c>
      <c r="V11" s="4">
        <f t="shared" si="12"/>
        <v>0</v>
      </c>
      <c r="X11" s="4">
        <f t="shared" si="13"/>
        <v>360999.82728348172</v>
      </c>
      <c r="Y11" s="4">
        <f t="shared" si="14"/>
        <v>360999.82741174428</v>
      </c>
      <c r="Z11" s="4">
        <f t="shared" si="15"/>
        <v>360999.82741174428</v>
      </c>
      <c r="AA11" s="4">
        <f t="shared" si="16"/>
        <v>360999.82741174428</v>
      </c>
      <c r="AB11" s="4">
        <f t="shared" si="17"/>
        <v>360999.82741174428</v>
      </c>
      <c r="AC11" s="4">
        <f t="shared" si="18"/>
        <v>360999.82741174428</v>
      </c>
      <c r="AD11" s="4">
        <f t="shared" si="19"/>
        <v>360999.82741174428</v>
      </c>
      <c r="AE11" s="4">
        <f t="shared" si="20"/>
        <v>360999.82741174428</v>
      </c>
      <c r="AF11" s="4">
        <f t="shared" si="21"/>
        <v>360999.82741174428</v>
      </c>
      <c r="AG11" s="4">
        <f t="shared" si="22"/>
        <v>360999.82741174428</v>
      </c>
      <c r="AI11" s="4">
        <f t="shared" si="23"/>
        <v>6.5213393600157872E-6</v>
      </c>
      <c r="AJ11" s="4">
        <f t="shared" si="24"/>
        <v>6.5213393590227749E-6</v>
      </c>
      <c r="AK11" s="4">
        <f t="shared" si="25"/>
        <v>6.5213393590227749E-6</v>
      </c>
      <c r="AL11" s="4">
        <f t="shared" si="26"/>
        <v>6.5213393590227749E-6</v>
      </c>
      <c r="AM11" s="4">
        <f t="shared" si="27"/>
        <v>6.5213393590227749E-6</v>
      </c>
      <c r="AN11" s="4">
        <f t="shared" si="28"/>
        <v>6.5213393590227749E-6</v>
      </c>
      <c r="AO11" s="4">
        <f t="shared" si="29"/>
        <v>6.5213393590227749E-6</v>
      </c>
      <c r="AP11" s="4">
        <f t="shared" si="30"/>
        <v>6.5213393590227749E-6</v>
      </c>
      <c r="AQ11" s="4">
        <f t="shared" si="31"/>
        <v>6.5213393590227749E-6</v>
      </c>
      <c r="AR11" s="4">
        <f t="shared" si="32"/>
        <v>6.5213393590227749E-6</v>
      </c>
    </row>
    <row r="12" spans="1:44" x14ac:dyDescent="0.25">
      <c r="A12" s="4" t="s">
        <v>39</v>
      </c>
      <c r="B12" s="4">
        <v>7180.7993859868802</v>
      </c>
      <c r="C12" s="4">
        <v>38959.658833709698</v>
      </c>
      <c r="D12" s="4">
        <v>87542.099114981305</v>
      </c>
      <c r="E12" s="4">
        <v>140222.10103514401</v>
      </c>
      <c r="F12" s="4">
        <v>188924.637196478</v>
      </c>
      <c r="G12" s="4">
        <v>230149.946264909</v>
      </c>
      <c r="H12" s="4">
        <v>263226.79544123</v>
      </c>
      <c r="I12" s="4">
        <v>288868.83301197801</v>
      </c>
      <c r="J12" s="4">
        <v>308297.568064311</v>
      </c>
      <c r="K12" s="4">
        <v>322790.84696979501</v>
      </c>
      <c r="M12" s="4">
        <f t="shared" si="3"/>
        <v>71807.993859868802</v>
      </c>
      <c r="N12" s="4">
        <f t="shared" si="4"/>
        <v>317788.59447722818</v>
      </c>
      <c r="O12" s="4">
        <f t="shared" si="5"/>
        <v>485824.40281271609</v>
      </c>
      <c r="P12" s="4">
        <f t="shared" si="6"/>
        <v>526800.019201627</v>
      </c>
      <c r="Q12" s="4">
        <f t="shared" si="7"/>
        <v>487025.36161333992</v>
      </c>
      <c r="R12" s="4">
        <f t="shared" si="8"/>
        <v>412253.09068431001</v>
      </c>
      <c r="S12" s="4">
        <f t="shared" si="9"/>
        <v>330768.49176321004</v>
      </c>
      <c r="T12" s="4">
        <f t="shared" si="10"/>
        <v>256420.37570748013</v>
      </c>
      <c r="U12" s="4">
        <f t="shared" si="11"/>
        <v>194287.35052332981</v>
      </c>
      <c r="V12" s="4">
        <f t="shared" si="12"/>
        <v>144932.7890548401</v>
      </c>
      <c r="X12" s="4">
        <f t="shared" si="13"/>
        <v>150.12126327497731</v>
      </c>
      <c r="Y12" s="4">
        <f t="shared" si="14"/>
        <v>490.40157500563237</v>
      </c>
      <c r="Z12" s="4">
        <f t="shared" si="15"/>
        <v>864.31713706279504</v>
      </c>
      <c r="AA12" s="4">
        <f t="shared" si="16"/>
        <v>1201.9676629406267</v>
      </c>
      <c r="AB12" s="4">
        <f t="shared" si="17"/>
        <v>1480.8916096906794</v>
      </c>
      <c r="AC12" s="4">
        <f t="shared" si="18"/>
        <v>1700.3129761395576</v>
      </c>
      <c r="AD12" s="4">
        <f t="shared" si="19"/>
        <v>1867.8944098620877</v>
      </c>
      <c r="AE12" s="4">
        <f t="shared" si="20"/>
        <v>1993.4793239079827</v>
      </c>
      <c r="AF12" s="4">
        <f t="shared" si="21"/>
        <v>2086.4132108839362</v>
      </c>
      <c r="AG12" s="4">
        <f t="shared" si="22"/>
        <v>2154.5972574514844</v>
      </c>
      <c r="AI12" s="4">
        <f t="shared" si="23"/>
        <v>1.833853190763703E-4</v>
      </c>
      <c r="AJ12" s="4">
        <f t="shared" si="24"/>
        <v>1.1041596180718359E-4</v>
      </c>
      <c r="AK12" s="4">
        <f t="shared" si="25"/>
        <v>8.6606665240257849E-5</v>
      </c>
      <c r="AL12" s="4">
        <f t="shared" si="26"/>
        <v>7.519196983123727E-5</v>
      </c>
      <c r="AM12" s="4">
        <f t="shared" si="27"/>
        <v>6.8759043133579116E-5</v>
      </c>
      <c r="AN12" s="4">
        <f t="shared" si="28"/>
        <v>6.4805690153495565E-5</v>
      </c>
      <c r="AO12" s="4">
        <f t="shared" si="29"/>
        <v>6.2246849358689311E-5</v>
      </c>
      <c r="AP12" s="4">
        <f t="shared" si="30"/>
        <v>6.0534951291577541E-5</v>
      </c>
      <c r="AQ12" s="4">
        <f t="shared" si="31"/>
        <v>5.9364303084914191E-5</v>
      </c>
      <c r="AR12" s="4">
        <f t="shared" si="32"/>
        <v>5.8551771588261412E-5</v>
      </c>
    </row>
    <row r="13" spans="1:44" x14ac:dyDescent="0.25">
      <c r="A13" s="4" t="s">
        <v>41</v>
      </c>
      <c r="B13" s="4">
        <v>50845.679146978902</v>
      </c>
      <c r="C13" s="4">
        <v>109590.94810366099</v>
      </c>
      <c r="D13" s="4">
        <v>131935.04465662301</v>
      </c>
      <c r="E13" s="4">
        <v>138730.34634387601</v>
      </c>
      <c r="F13" s="4">
        <v>140682.412003543</v>
      </c>
      <c r="G13" s="4">
        <v>141234.49369724101</v>
      </c>
      <c r="H13" s="4">
        <v>141389.95467100799</v>
      </c>
      <c r="I13" s="4">
        <v>141433.67757282101</v>
      </c>
      <c r="J13" s="4">
        <v>141445.970280234</v>
      </c>
      <c r="K13" s="4">
        <v>141449.42604542401</v>
      </c>
      <c r="M13" s="4">
        <f t="shared" si="3"/>
        <v>508456.79146978899</v>
      </c>
      <c r="N13" s="4">
        <f t="shared" si="4"/>
        <v>587452.68956682086</v>
      </c>
      <c r="O13" s="4">
        <f t="shared" si="5"/>
        <v>223440.96552962015</v>
      </c>
      <c r="P13" s="4">
        <f t="shared" si="6"/>
        <v>67953.016872529988</v>
      </c>
      <c r="Q13" s="4">
        <f t="shared" si="7"/>
        <v>19520.656596669869</v>
      </c>
      <c r="R13" s="4">
        <f t="shared" si="8"/>
        <v>5520.816936980118</v>
      </c>
      <c r="S13" s="4">
        <f t="shared" si="9"/>
        <v>1554.6097376698162</v>
      </c>
      <c r="T13" s="4">
        <f t="shared" si="10"/>
        <v>437.22901813016506</v>
      </c>
      <c r="U13" s="4">
        <f t="shared" si="11"/>
        <v>122.92707412998425</v>
      </c>
      <c r="V13" s="4">
        <f t="shared" si="12"/>
        <v>34.557651900104247</v>
      </c>
      <c r="X13" s="4">
        <f t="shared" si="13"/>
        <v>590.87972955843816</v>
      </c>
      <c r="Y13" s="4">
        <f t="shared" si="14"/>
        <v>1011.4945186148439</v>
      </c>
      <c r="Z13" s="4">
        <f t="shared" si="15"/>
        <v>1151.7901829801815</v>
      </c>
      <c r="AA13" s="4">
        <f t="shared" si="16"/>
        <v>1193.0023085749388</v>
      </c>
      <c r="AB13" s="4">
        <f t="shared" si="17"/>
        <v>1204.7283175695406</v>
      </c>
      <c r="AC13" s="4">
        <f t="shared" si="18"/>
        <v>1208.0357837524048</v>
      </c>
      <c r="AD13" s="4">
        <f t="shared" si="19"/>
        <v>1208.9664345788594</v>
      </c>
      <c r="AE13" s="4">
        <f t="shared" si="20"/>
        <v>1209.2281218286905</v>
      </c>
      <c r="AF13" s="4">
        <f t="shared" si="21"/>
        <v>1209.3016909090913</v>
      </c>
      <c r="AG13" s="4">
        <f t="shared" si="22"/>
        <v>1209.3223725386558</v>
      </c>
      <c r="AI13" s="4">
        <f t="shared" si="23"/>
        <v>1.0193895743745627E-4</v>
      </c>
      <c r="AJ13" s="4">
        <f t="shared" si="24"/>
        <v>8.0962516419013673E-5</v>
      </c>
      <c r="AK13" s="4">
        <f t="shared" si="25"/>
        <v>7.6578764073004829E-5</v>
      </c>
      <c r="AL13" s="4">
        <f t="shared" si="26"/>
        <v>7.5433622182556216E-5</v>
      </c>
      <c r="AM13" s="4">
        <f t="shared" si="27"/>
        <v>7.511807701388993E-5</v>
      </c>
      <c r="AN13" s="4">
        <f t="shared" si="28"/>
        <v>7.5029865886382522E-5</v>
      </c>
      <c r="AO13" s="4">
        <f t="shared" si="29"/>
        <v>7.5005107322171784E-5</v>
      </c>
      <c r="AP13" s="4">
        <f t="shared" si="30"/>
        <v>7.4998150430656934E-5</v>
      </c>
      <c r="AQ13" s="4">
        <f t="shared" si="31"/>
        <v>7.499619500196088E-5</v>
      </c>
      <c r="AR13" s="4">
        <f t="shared" si="32"/>
        <v>7.4995645325380016E-5</v>
      </c>
    </row>
    <row r="14" spans="1:44" x14ac:dyDescent="0.25">
      <c r="A14" s="4" t="s">
        <v>43</v>
      </c>
      <c r="B14" s="4">
        <v>5514.1143937153502</v>
      </c>
      <c r="C14" s="4">
        <v>11051.335472998</v>
      </c>
      <c r="D14" s="4">
        <v>12938.1299547242</v>
      </c>
      <c r="E14" s="4">
        <v>13463.2236549095</v>
      </c>
      <c r="F14" s="4">
        <v>13602.465567069001</v>
      </c>
      <c r="G14" s="4">
        <v>13638.937078589301</v>
      </c>
      <c r="H14" s="4">
        <v>13648.459568886399</v>
      </c>
      <c r="I14" s="4">
        <v>13650.943766451501</v>
      </c>
      <c r="J14" s="4">
        <v>13651.5916956703</v>
      </c>
      <c r="K14" s="4">
        <v>13651.760679226099</v>
      </c>
      <c r="M14" s="4">
        <f t="shared" si="3"/>
        <v>55141.143937153502</v>
      </c>
      <c r="N14" s="4">
        <f t="shared" si="4"/>
        <v>55372.210792826503</v>
      </c>
      <c r="O14" s="4">
        <f t="shared" si="5"/>
        <v>18867.944817261996</v>
      </c>
      <c r="P14" s="4">
        <f t="shared" si="6"/>
        <v>5250.9370018529989</v>
      </c>
      <c r="Q14" s="4">
        <f t="shared" si="7"/>
        <v>1392.4191215950123</v>
      </c>
      <c r="R14" s="4">
        <f t="shared" si="8"/>
        <v>364.71511520299828</v>
      </c>
      <c r="S14" s="4">
        <f t="shared" si="9"/>
        <v>95.224902970985568</v>
      </c>
      <c r="T14" s="4">
        <f t="shared" si="10"/>
        <v>24.841975651015673</v>
      </c>
      <c r="U14" s="4">
        <f t="shared" si="11"/>
        <v>6.4792921879961796</v>
      </c>
      <c r="V14" s="4">
        <f t="shared" si="12"/>
        <v>1.689835557990591</v>
      </c>
      <c r="X14" s="4">
        <f t="shared" si="13"/>
        <v>124.78267595873425</v>
      </c>
      <c r="Y14" s="4">
        <f t="shared" si="14"/>
        <v>203.00726884597489</v>
      </c>
      <c r="Z14" s="4">
        <f t="shared" si="15"/>
        <v>226.68945117874659</v>
      </c>
      <c r="AA14" s="4">
        <f t="shared" si="16"/>
        <v>233.09104936820404</v>
      </c>
      <c r="AB14" s="4">
        <f t="shared" si="17"/>
        <v>234.77594611597709</v>
      </c>
      <c r="AC14" s="4">
        <f t="shared" si="18"/>
        <v>235.21641300494232</v>
      </c>
      <c r="AD14" s="4">
        <f t="shared" si="19"/>
        <v>235.33135803668335</v>
      </c>
      <c r="AE14" s="4">
        <f t="shared" si="20"/>
        <v>235.36134058063035</v>
      </c>
      <c r="AF14" s="4">
        <f t="shared" si="21"/>
        <v>235.36916036836897</v>
      </c>
      <c r="AG14" s="4">
        <f t="shared" si="22"/>
        <v>235.37119979434044</v>
      </c>
      <c r="AI14" s="4">
        <f t="shared" si="23"/>
        <v>1.9850601541356177E-4</v>
      </c>
      <c r="AJ14" s="4">
        <f t="shared" si="24"/>
        <v>1.6113577590181298E-4</v>
      </c>
      <c r="AK14" s="4">
        <f t="shared" si="25"/>
        <v>1.5369330534373133E-4</v>
      </c>
      <c r="AL14" s="4">
        <f t="shared" si="26"/>
        <v>1.5186989239725351E-4</v>
      </c>
      <c r="AM14" s="4">
        <f t="shared" si="27"/>
        <v>1.5140182591677893E-4</v>
      </c>
      <c r="AN14" s="4">
        <f t="shared" si="28"/>
        <v>1.5128025421448879E-4</v>
      </c>
      <c r="AO14" s="4">
        <f t="shared" si="29"/>
        <v>1.5124858214200294E-4</v>
      </c>
      <c r="AP14" s="4">
        <f t="shared" si="30"/>
        <v>1.5124032435485314E-4</v>
      </c>
      <c r="AQ14" s="4">
        <f t="shared" si="31"/>
        <v>1.5123817087732617E-4</v>
      </c>
      <c r="AR14" s="4">
        <f t="shared" si="32"/>
        <v>1.5123760926021582E-4</v>
      </c>
    </row>
    <row r="15" spans="1:44" x14ac:dyDescent="0.25">
      <c r="A15" s="4" t="s">
        <v>45</v>
      </c>
      <c r="B15" s="4">
        <v>2708916.3489297298</v>
      </c>
      <c r="C15" s="4">
        <v>2950524.50023086</v>
      </c>
      <c r="D15" s="4">
        <v>2959155.9741997202</v>
      </c>
      <c r="E15" s="4">
        <v>2959455.5025815899</v>
      </c>
      <c r="F15" s="4">
        <v>2959465.8863636898</v>
      </c>
      <c r="G15" s="4">
        <v>2959466.24632686</v>
      </c>
      <c r="H15" s="4">
        <v>2959466.2588052899</v>
      </c>
      <c r="I15" s="4">
        <v>2959466.2592378701</v>
      </c>
      <c r="J15" s="4">
        <v>2959466.2592528602</v>
      </c>
      <c r="K15" s="4">
        <v>2959466.2592533799</v>
      </c>
      <c r="M15" s="4">
        <f t="shared" si="3"/>
        <v>27089163.489297297</v>
      </c>
      <c r="N15" s="4">
        <f t="shared" si="4"/>
        <v>2416081.5130113019</v>
      </c>
      <c r="O15" s="4">
        <f t="shared" si="5"/>
        <v>86314.739688602276</v>
      </c>
      <c r="P15" s="4">
        <f t="shared" si="6"/>
        <v>2995.2838186966255</v>
      </c>
      <c r="Q15" s="4">
        <f t="shared" si="7"/>
        <v>103.83782099932432</v>
      </c>
      <c r="R15" s="4">
        <f t="shared" si="8"/>
        <v>3.5996317025274038</v>
      </c>
      <c r="S15" s="4">
        <f t="shared" si="9"/>
        <v>0.12478429824113846</v>
      </c>
      <c r="T15" s="4">
        <f t="shared" si="10"/>
        <v>4.3258024379611015E-3</v>
      </c>
      <c r="U15" s="4">
        <f t="shared" si="11"/>
        <v>1.4990102499723434E-4</v>
      </c>
      <c r="V15" s="4">
        <f t="shared" si="12"/>
        <v>5.1967799663543701E-6</v>
      </c>
      <c r="X15" s="4">
        <f t="shared" si="13"/>
        <v>9551.6449510347466</v>
      </c>
      <c r="Y15" s="4">
        <f t="shared" si="14"/>
        <v>10140.297866562772</v>
      </c>
      <c r="Z15" s="4">
        <f t="shared" si="15"/>
        <v>10161.053888391389</v>
      </c>
      <c r="AA15" s="4">
        <f t="shared" si="16"/>
        <v>10161.773835056352</v>
      </c>
      <c r="AB15" s="4">
        <f t="shared" si="17"/>
        <v>10161.798793131487</v>
      </c>
      <c r="AC15" s="4">
        <f t="shared" si="18"/>
        <v>10161.799658325215</v>
      </c>
      <c r="AD15" s="4">
        <f t="shared" si="19"/>
        <v>10161.79968831788</v>
      </c>
      <c r="AE15" s="4">
        <f t="shared" si="20"/>
        <v>10161.799689357615</v>
      </c>
      <c r="AF15" s="4">
        <f t="shared" si="21"/>
        <v>10161.799689393645</v>
      </c>
      <c r="AG15" s="4">
        <f t="shared" si="22"/>
        <v>10161.799689394891</v>
      </c>
      <c r="AI15" s="4">
        <f t="shared" si="23"/>
        <v>3.0929843681849509E-5</v>
      </c>
      <c r="AJ15" s="4">
        <f t="shared" si="24"/>
        <v>3.0147175960978655E-5</v>
      </c>
      <c r="AK15" s="4">
        <f t="shared" si="25"/>
        <v>3.0120768364249907E-5</v>
      </c>
      <c r="AL15" s="4">
        <f t="shared" si="26"/>
        <v>3.0119853769188767E-5</v>
      </c>
      <c r="AM15" s="4">
        <f t="shared" si="27"/>
        <v>3.0119822064983215E-5</v>
      </c>
      <c r="AN15" s="4">
        <f t="shared" si="28"/>
        <v>3.0119820965930986E-5</v>
      </c>
      <c r="AO15" s="4">
        <f t="shared" si="29"/>
        <v>3.011982092783137E-5</v>
      </c>
      <c r="AP15" s="4">
        <f t="shared" si="30"/>
        <v>3.0119820926510605E-5</v>
      </c>
      <c r="AQ15" s="4">
        <f t="shared" si="31"/>
        <v>3.0119820926464841E-5</v>
      </c>
      <c r="AR15" s="4">
        <f t="shared" si="32"/>
        <v>3.0119820926463249E-5</v>
      </c>
    </row>
    <row r="16" spans="1:44" x14ac:dyDescent="0.25">
      <c r="A16" s="4" t="s">
        <v>47</v>
      </c>
      <c r="B16" s="4">
        <v>1002.12780342364</v>
      </c>
      <c r="C16" s="4">
        <v>4130.3426163369804</v>
      </c>
      <c r="D16" s="4">
        <v>7384.3272347659504</v>
      </c>
      <c r="E16" s="4">
        <v>9798.81288893075</v>
      </c>
      <c r="F16" s="4">
        <v>11353.787123838199</v>
      </c>
      <c r="G16" s="4">
        <v>12288.9862868975</v>
      </c>
      <c r="H16" s="4">
        <v>12831.899272729999</v>
      </c>
      <c r="I16" s="4">
        <v>13141.1750120632</v>
      </c>
      <c r="J16" s="4">
        <v>13315.552496386799</v>
      </c>
      <c r="K16" s="4">
        <v>13413.315831304601</v>
      </c>
      <c r="M16" s="4">
        <f t="shared" si="3"/>
        <v>10021.2780342364</v>
      </c>
      <c r="N16" s="4">
        <f t="shared" si="4"/>
        <v>31282.148129133402</v>
      </c>
      <c r="O16" s="4">
        <f t="shared" si="5"/>
        <v>32539.846184289701</v>
      </c>
      <c r="P16" s="4">
        <f t="shared" si="6"/>
        <v>24144.856541647998</v>
      </c>
      <c r="Q16" s="4">
        <f t="shared" si="7"/>
        <v>15549.742349074495</v>
      </c>
      <c r="R16" s="4">
        <f t="shared" si="8"/>
        <v>9351.9916305930019</v>
      </c>
      <c r="S16" s="4">
        <f t="shared" si="9"/>
        <v>5429.1298583249954</v>
      </c>
      <c r="T16" s="4">
        <f t="shared" si="10"/>
        <v>3092.7573933320127</v>
      </c>
      <c r="U16" s="4">
        <f t="shared" si="11"/>
        <v>1743.7748432359876</v>
      </c>
      <c r="V16" s="4">
        <f t="shared" si="12"/>
        <v>977.6333491780133</v>
      </c>
      <c r="X16" s="4">
        <f t="shared" si="13"/>
        <v>37.823998077677352</v>
      </c>
      <c r="Y16" s="4">
        <f t="shared" si="14"/>
        <v>101.93222625902413</v>
      </c>
      <c r="Z16" s="4">
        <f t="shared" si="15"/>
        <v>153.08721015682758</v>
      </c>
      <c r="AA16" s="4">
        <f t="shared" si="16"/>
        <v>186.6133374761408</v>
      </c>
      <c r="AB16" s="4">
        <f t="shared" si="17"/>
        <v>206.88060509136554</v>
      </c>
      <c r="AC16" s="4">
        <f t="shared" si="18"/>
        <v>218.66662225062495</v>
      </c>
      <c r="AD16" s="4">
        <f t="shared" si="19"/>
        <v>225.38495062007425</v>
      </c>
      <c r="AE16" s="4">
        <f t="shared" si="20"/>
        <v>229.17392041106916</v>
      </c>
      <c r="AF16" s="4">
        <f t="shared" si="21"/>
        <v>231.29843193153928</v>
      </c>
      <c r="AG16" s="4">
        <f t="shared" si="22"/>
        <v>232.48586874086541</v>
      </c>
      <c r="AI16" s="4">
        <f t="shared" si="23"/>
        <v>3.3108497308249044E-4</v>
      </c>
      <c r="AJ16" s="4">
        <f t="shared" si="24"/>
        <v>2.164813960151447E-4</v>
      </c>
      <c r="AK16" s="4">
        <f t="shared" si="25"/>
        <v>1.8185411098945405E-4</v>
      </c>
      <c r="AL16" s="4">
        <f t="shared" si="26"/>
        <v>1.6705687915697382E-4</v>
      </c>
      <c r="AM16" s="4">
        <f t="shared" si="27"/>
        <v>1.5983584421043619E-4</v>
      </c>
      <c r="AN16" s="4">
        <f t="shared" si="28"/>
        <v>1.560851497898948E-4</v>
      </c>
      <c r="AO16" s="4">
        <f t="shared" si="29"/>
        <v>1.5407391597541014E-4</v>
      </c>
      <c r="AP16" s="4">
        <f t="shared" si="30"/>
        <v>1.5297700134273584E-4</v>
      </c>
      <c r="AQ16" s="4">
        <f t="shared" si="31"/>
        <v>1.5237322026142813E-4</v>
      </c>
      <c r="AR16" s="4">
        <f t="shared" si="32"/>
        <v>1.5203919384627765E-4</v>
      </c>
    </row>
    <row r="17" spans="1:44" x14ac:dyDescent="0.25">
      <c r="A17" s="4" t="s">
        <v>49</v>
      </c>
      <c r="B17" s="4">
        <v>175.10564770556601</v>
      </c>
      <c r="C17" s="4">
        <v>1080.27584473513</v>
      </c>
      <c r="D17" s="4">
        <v>2767.4483312996999</v>
      </c>
      <c r="E17" s="4">
        <v>4984.2759788120102</v>
      </c>
      <c r="F17" s="4">
        <v>7442.0151664928098</v>
      </c>
      <c r="G17" s="4">
        <v>9911.8726631328209</v>
      </c>
      <c r="H17" s="4">
        <v>12243.0584963732</v>
      </c>
      <c r="I17" s="4">
        <v>14351.6535362961</v>
      </c>
      <c r="J17" s="4">
        <v>16202.2960724812</v>
      </c>
      <c r="K17" s="4">
        <v>17791.255815047702</v>
      </c>
      <c r="M17" s="4">
        <f t="shared" si="3"/>
        <v>1751.0564770556603</v>
      </c>
      <c r="N17" s="4">
        <f t="shared" si="4"/>
        <v>9051.7019702956386</v>
      </c>
      <c r="O17" s="4">
        <f t="shared" si="5"/>
        <v>16871.724865645698</v>
      </c>
      <c r="P17" s="4">
        <f t="shared" si="6"/>
        <v>22168.276475123101</v>
      </c>
      <c r="Q17" s="4">
        <f t="shared" si="7"/>
        <v>24577.391876807997</v>
      </c>
      <c r="R17" s="4">
        <f t="shared" si="8"/>
        <v>24698.574966400112</v>
      </c>
      <c r="S17" s="4">
        <f t="shared" si="9"/>
        <v>23311.85833240379</v>
      </c>
      <c r="T17" s="4">
        <f t="shared" si="10"/>
        <v>21085.950399229005</v>
      </c>
      <c r="U17" s="4">
        <f t="shared" si="11"/>
        <v>18506.425361850997</v>
      </c>
      <c r="V17" s="4">
        <f t="shared" si="12"/>
        <v>15889.597425665015</v>
      </c>
      <c r="X17" s="4">
        <f t="shared" si="13"/>
        <v>11.15401854652359</v>
      </c>
      <c r="Y17" s="4">
        <f t="shared" si="14"/>
        <v>39.865344404320474</v>
      </c>
      <c r="Z17" s="4">
        <f t="shared" si="15"/>
        <v>77.015283709636023</v>
      </c>
      <c r="AA17" s="4">
        <f t="shared" si="16"/>
        <v>116.26331761060099</v>
      </c>
      <c r="AB17" s="4">
        <f t="shared" si="17"/>
        <v>153.92339729220586</v>
      </c>
      <c r="AC17" s="4">
        <f t="shared" si="18"/>
        <v>188.11795743030189</v>
      </c>
      <c r="AD17" s="4">
        <f t="shared" si="19"/>
        <v>218.09424308031225</v>
      </c>
      <c r="AE17" s="4">
        <f t="shared" si="20"/>
        <v>243.7544841364026</v>
      </c>
      <c r="AF17" s="4">
        <f t="shared" si="21"/>
        <v>265.35351783002363</v>
      </c>
      <c r="AG17" s="4">
        <f t="shared" si="22"/>
        <v>283.31259220023281</v>
      </c>
      <c r="AI17" s="4">
        <f t="shared" si="23"/>
        <v>5.5876134912838241E-4</v>
      </c>
      <c r="AJ17" s="4">
        <f t="shared" si="24"/>
        <v>3.2370991654674262E-4</v>
      </c>
      <c r="AK17" s="4">
        <f t="shared" si="25"/>
        <v>2.4411392128948596E-4</v>
      </c>
      <c r="AL17" s="4">
        <f t="shared" si="26"/>
        <v>2.0461420426682821E-4</v>
      </c>
      <c r="AM17" s="4">
        <f t="shared" si="27"/>
        <v>1.8143005747751307E-4</v>
      </c>
      <c r="AN17" s="4">
        <f t="shared" si="28"/>
        <v>1.6648292178492099E-4</v>
      </c>
      <c r="AO17" s="4">
        <f t="shared" si="29"/>
        <v>1.562605778619829E-4</v>
      </c>
      <c r="AP17" s="4">
        <f t="shared" si="30"/>
        <v>1.4898612371453047E-4</v>
      </c>
      <c r="AQ17" s="4">
        <f t="shared" si="31"/>
        <v>1.4366250478899039E-4</v>
      </c>
      <c r="AR17" s="4">
        <f t="shared" si="32"/>
        <v>1.3968649560381588E-4</v>
      </c>
    </row>
    <row r="18" spans="1:44" x14ac:dyDescent="0.25">
      <c r="A18" s="4" t="s">
        <v>51</v>
      </c>
      <c r="B18" s="4">
        <v>16.875223280376701</v>
      </c>
      <c r="C18" s="4">
        <v>74.169745066971799</v>
      </c>
      <c r="D18" s="4">
        <v>173.75516871488699</v>
      </c>
      <c r="E18" s="4">
        <v>304.96836329108402</v>
      </c>
      <c r="F18" s="4">
        <v>454.32291602804099</v>
      </c>
      <c r="G18" s="4">
        <v>609.85254413372604</v>
      </c>
      <c r="H18" s="4">
        <v>762.55200336537496</v>
      </c>
      <c r="I18" s="4">
        <v>906.42685816020105</v>
      </c>
      <c r="J18" s="4">
        <v>1037.9937226909101</v>
      </c>
      <c r="K18" s="4">
        <v>1155.6488035662101</v>
      </c>
      <c r="M18" s="4">
        <f t="shared" si="3"/>
        <v>168.75223280376701</v>
      </c>
      <c r="N18" s="4">
        <f t="shared" si="4"/>
        <v>572.94521786595101</v>
      </c>
      <c r="O18" s="4">
        <f t="shared" si="5"/>
        <v>995.85423647915195</v>
      </c>
      <c r="P18" s="4">
        <f t="shared" si="6"/>
        <v>1312.1319457619702</v>
      </c>
      <c r="Q18" s="4">
        <f t="shared" si="7"/>
        <v>1493.5455273695698</v>
      </c>
      <c r="R18" s="4">
        <f t="shared" si="8"/>
        <v>1555.2962810568506</v>
      </c>
      <c r="S18" s="4">
        <f t="shared" si="9"/>
        <v>1526.9945923164892</v>
      </c>
      <c r="T18" s="4">
        <f t="shared" si="10"/>
        <v>1438.7485479482609</v>
      </c>
      <c r="U18" s="4">
        <f t="shared" si="11"/>
        <v>1315.6686453070904</v>
      </c>
      <c r="V18" s="4">
        <f t="shared" si="12"/>
        <v>1176.5508087529997</v>
      </c>
      <c r="X18" s="4">
        <f t="shared" si="13"/>
        <v>2.1686822463406124</v>
      </c>
      <c r="Y18" s="4">
        <f t="shared" si="14"/>
        <v>6.1133604798477412</v>
      </c>
      <c r="Z18" s="4">
        <f t="shared" si="15"/>
        <v>11.093731932729318</v>
      </c>
      <c r="AA18" s="4">
        <f t="shared" si="16"/>
        <v>16.447489090625147</v>
      </c>
      <c r="AB18" s="4">
        <f t="shared" si="17"/>
        <v>21.740849263092468</v>
      </c>
      <c r="AC18" s="4">
        <f t="shared" si="18"/>
        <v>26.716443401727432</v>
      </c>
      <c r="AD18" s="4">
        <f t="shared" si="19"/>
        <v>31.239917707894179</v>
      </c>
      <c r="AE18" s="4">
        <f t="shared" si="20"/>
        <v>35.257717249005871</v>
      </c>
      <c r="AF18" s="4">
        <f t="shared" si="21"/>
        <v>38.766586658554992</v>
      </c>
      <c r="AG18" s="4">
        <f t="shared" si="22"/>
        <v>41.792597712290764</v>
      </c>
      <c r="AI18" s="4">
        <f t="shared" si="23"/>
        <v>1.1273052901642781E-3</v>
      </c>
      <c r="AJ18" s="4">
        <f t="shared" si="24"/>
        <v>7.2301676476101769E-4</v>
      </c>
      <c r="AK18" s="4">
        <f t="shared" si="25"/>
        <v>5.6006068035925941E-4</v>
      </c>
      <c r="AL18" s="4">
        <f t="shared" si="26"/>
        <v>4.7308585892725965E-4</v>
      </c>
      <c r="AM18" s="4">
        <f t="shared" si="27"/>
        <v>4.1976575984655807E-4</v>
      </c>
      <c r="AN18" s="4">
        <f t="shared" si="28"/>
        <v>3.8428103471259965E-4</v>
      </c>
      <c r="AO18" s="4">
        <f t="shared" si="29"/>
        <v>3.5936482318494147E-4</v>
      </c>
      <c r="AP18" s="4">
        <f t="shared" si="30"/>
        <v>3.412059326113283E-4</v>
      </c>
      <c r="AQ18" s="4">
        <f t="shared" si="31"/>
        <v>3.2761063026956656E-4</v>
      </c>
      <c r="AR18" s="4">
        <f t="shared" si="32"/>
        <v>3.1722590218329809E-4</v>
      </c>
    </row>
    <row r="19" spans="1:44" x14ac:dyDescent="0.25">
      <c r="A19" s="4" t="s">
        <v>53</v>
      </c>
      <c r="B19" s="4">
        <v>402.23278147314301</v>
      </c>
      <c r="C19" s="4">
        <v>1610.7501282703699</v>
      </c>
      <c r="D19" s="4">
        <v>2933.2258274516698</v>
      </c>
      <c r="E19" s="4">
        <v>3995.1058159756399</v>
      </c>
      <c r="F19" s="4">
        <v>4740.5802713826297</v>
      </c>
      <c r="G19" s="4">
        <v>5229.5437102732903</v>
      </c>
      <c r="H19" s="4">
        <v>5538.5848102382897</v>
      </c>
      <c r="I19" s="4">
        <v>5729.8367202816298</v>
      </c>
      <c r="J19" s="4">
        <v>5846.7532441945204</v>
      </c>
      <c r="K19" s="4">
        <v>5917.7130594567998</v>
      </c>
      <c r="M19" s="4">
        <f t="shared" si="3"/>
        <v>4022.32781473143</v>
      </c>
      <c r="N19" s="4">
        <f t="shared" si="4"/>
        <v>12085.17346797227</v>
      </c>
      <c r="O19" s="4">
        <f t="shared" si="5"/>
        <v>13224.756991812999</v>
      </c>
      <c r="P19" s="4">
        <f t="shared" si="6"/>
        <v>10618.7998852397</v>
      </c>
      <c r="Q19" s="4">
        <f t="shared" si="7"/>
        <v>7454.7445540698982</v>
      </c>
      <c r="R19" s="4">
        <f t="shared" si="8"/>
        <v>4889.6343889066065</v>
      </c>
      <c r="S19" s="4">
        <f t="shared" si="9"/>
        <v>3090.4109996499938</v>
      </c>
      <c r="T19" s="4">
        <f t="shared" si="10"/>
        <v>1912.519100433401</v>
      </c>
      <c r="U19" s="4">
        <f t="shared" si="11"/>
        <v>1169.1652391289063</v>
      </c>
      <c r="V19" s="4">
        <f t="shared" si="12"/>
        <v>709.59815262279335</v>
      </c>
      <c r="X19" s="4">
        <f t="shared" si="13"/>
        <v>19.964363940267781</v>
      </c>
      <c r="Y19" s="4">
        <f t="shared" si="14"/>
        <v>52.727960943358134</v>
      </c>
      <c r="Z19" s="4">
        <f t="shared" si="15"/>
        <v>80.216388441174573</v>
      </c>
      <c r="AA19" s="4">
        <f t="shared" si="16"/>
        <v>99.584341377013033</v>
      </c>
      <c r="AB19" s="4">
        <f t="shared" si="17"/>
        <v>112.25438324324615</v>
      </c>
      <c r="AC19" s="4">
        <f t="shared" si="18"/>
        <v>120.23915426170754</v>
      </c>
      <c r="AD19" s="4">
        <f t="shared" si="19"/>
        <v>125.17004890634433</v>
      </c>
      <c r="AE19" s="4">
        <f t="shared" si="20"/>
        <v>128.18016524956178</v>
      </c>
      <c r="AF19" s="4">
        <f t="shared" si="21"/>
        <v>130.00545944291011</v>
      </c>
      <c r="AG19" s="4">
        <f t="shared" si="22"/>
        <v>131.10793793980514</v>
      </c>
      <c r="AI19" s="4">
        <f t="shared" si="23"/>
        <v>4.353847014523511E-4</v>
      </c>
      <c r="AJ19" s="4">
        <f t="shared" si="24"/>
        <v>2.8714942502224992E-4</v>
      </c>
      <c r="AK19" s="4">
        <f t="shared" si="25"/>
        <v>2.3989033629813006E-4</v>
      </c>
      <c r="AL19" s="4">
        <f t="shared" si="26"/>
        <v>2.1865424707680664E-4</v>
      </c>
      <c r="AM19" s="4">
        <f t="shared" si="27"/>
        <v>2.0771456571538747E-4</v>
      </c>
      <c r="AN19" s="4">
        <f t="shared" si="28"/>
        <v>2.0168670189644379E-4</v>
      </c>
      <c r="AO19" s="4">
        <f t="shared" si="29"/>
        <v>1.9824249745417047E-4</v>
      </c>
      <c r="AP19" s="4">
        <f t="shared" si="30"/>
        <v>1.9623376186094442E-4</v>
      </c>
      <c r="AQ19" s="4">
        <f t="shared" si="31"/>
        <v>1.9504821212959849E-4</v>
      </c>
      <c r="AR19" s="4">
        <f t="shared" si="32"/>
        <v>1.9434359515168681E-4</v>
      </c>
    </row>
    <row r="20" spans="1:44" x14ac:dyDescent="0.25">
      <c r="A20" s="4" t="s">
        <v>55</v>
      </c>
      <c r="B20" s="4">
        <v>234.429072907239</v>
      </c>
      <c r="C20" s="4">
        <v>1883.0392439115301</v>
      </c>
      <c r="D20" s="4">
        <v>5798.4120080569801</v>
      </c>
      <c r="E20" s="4">
        <v>12275.1796721554</v>
      </c>
      <c r="F20" s="4">
        <v>21261.9490675122</v>
      </c>
      <c r="G20" s="4">
        <v>32506.6020397961</v>
      </c>
      <c r="H20" s="4">
        <v>45653.959655691397</v>
      </c>
      <c r="I20" s="4">
        <v>60309.793851490998</v>
      </c>
      <c r="J20" s="4">
        <v>76081.301993340006</v>
      </c>
      <c r="K20" s="4">
        <v>92601.324791854</v>
      </c>
      <c r="M20" s="4">
        <f t="shared" si="3"/>
        <v>2344.2907290723901</v>
      </c>
      <c r="N20" s="4">
        <f t="shared" si="4"/>
        <v>16486.101710042909</v>
      </c>
      <c r="O20" s="4">
        <f t="shared" si="5"/>
        <v>39153.727641454498</v>
      </c>
      <c r="P20" s="4">
        <f t="shared" si="6"/>
        <v>64767.676640984202</v>
      </c>
      <c r="Q20" s="4">
        <f t="shared" si="7"/>
        <v>89867.693953567999</v>
      </c>
      <c r="R20" s="4">
        <f t="shared" si="8"/>
        <v>112446.52972283901</v>
      </c>
      <c r="S20" s="4">
        <f t="shared" si="9"/>
        <v>131473.57615895296</v>
      </c>
      <c r="T20" s="4">
        <f t="shared" si="10"/>
        <v>146558.34195799602</v>
      </c>
      <c r="U20" s="4">
        <f t="shared" si="11"/>
        <v>157715.0814184901</v>
      </c>
      <c r="V20" s="4">
        <f t="shared" si="12"/>
        <v>165200.22798513994</v>
      </c>
      <c r="X20" s="4">
        <f t="shared" si="13"/>
        <v>13.681360411076222</v>
      </c>
      <c r="Y20" s="4">
        <f t="shared" si="14"/>
        <v>58.819701269912585</v>
      </c>
      <c r="Z20" s="4">
        <f t="shared" si="15"/>
        <v>129.25209896184609</v>
      </c>
      <c r="AA20" s="4">
        <f t="shared" si="16"/>
        <v>218.49462365455517</v>
      </c>
      <c r="AB20" s="4">
        <f t="shared" si="17"/>
        <v>320.95445343010437</v>
      </c>
      <c r="AC20" s="4">
        <f t="shared" si="18"/>
        <v>432.01751734672308</v>
      </c>
      <c r="AD20" s="4">
        <f t="shared" si="19"/>
        <v>547.96922733274687</v>
      </c>
      <c r="AE20" s="4">
        <f t="shared" si="20"/>
        <v>665.87505476202693</v>
      </c>
      <c r="AF20" s="4">
        <f t="shared" si="21"/>
        <v>783.45816320655968</v>
      </c>
      <c r="AG20" s="4">
        <f t="shared" si="22"/>
        <v>898.98675800736396</v>
      </c>
      <c r="AI20" s="4">
        <f t="shared" si="23"/>
        <v>5.1193280740388614E-4</v>
      </c>
      <c r="AJ20" s="4">
        <f t="shared" si="24"/>
        <v>2.7400506575187429E-4</v>
      </c>
      <c r="AK20" s="4">
        <f t="shared" si="25"/>
        <v>1.955346291700488E-4</v>
      </c>
      <c r="AL20" s="4">
        <f t="shared" si="26"/>
        <v>1.5613779650731357E-4</v>
      </c>
      <c r="AM20" s="4">
        <f t="shared" si="27"/>
        <v>1.3241448060240119E-4</v>
      </c>
      <c r="AN20" s="4">
        <f t="shared" si="28"/>
        <v>1.1658023623961848E-4</v>
      </c>
      <c r="AO20" s="4">
        <f t="shared" si="29"/>
        <v>1.0528654347690875E-4</v>
      </c>
      <c r="AP20" s="4">
        <f t="shared" si="30"/>
        <v>9.6850094806849989E-5</v>
      </c>
      <c r="AQ20" s="4">
        <f t="shared" si="31"/>
        <v>9.0330210551987071E-5</v>
      </c>
      <c r="AR20" s="4">
        <f t="shared" si="32"/>
        <v>8.5159135381444E-5</v>
      </c>
    </row>
    <row r="21" spans="1:44" x14ac:dyDescent="0.25">
      <c r="A21" s="4" t="s">
        <v>57</v>
      </c>
      <c r="B21" s="4">
        <v>6872.5135956324402</v>
      </c>
      <c r="C21" s="4">
        <v>15544.47963297</v>
      </c>
      <c r="D21" s="4">
        <v>19156.3287866639</v>
      </c>
      <c r="E21" s="4">
        <v>20346.2707536491</v>
      </c>
      <c r="F21" s="4">
        <v>20714.247398682699</v>
      </c>
      <c r="G21" s="4">
        <v>20825.9568525205</v>
      </c>
      <c r="H21" s="4">
        <v>20859.682889169901</v>
      </c>
      <c r="I21" s="4">
        <v>20869.8482215125</v>
      </c>
      <c r="J21" s="4">
        <v>20872.910618231301</v>
      </c>
      <c r="K21" s="4">
        <v>20873.833054045299</v>
      </c>
      <c r="M21" s="4">
        <f t="shared" si="3"/>
        <v>68725.135956324404</v>
      </c>
      <c r="N21" s="4">
        <f t="shared" si="4"/>
        <v>86719.660373375591</v>
      </c>
      <c r="O21" s="4">
        <f t="shared" si="5"/>
        <v>36118.491536939</v>
      </c>
      <c r="P21" s="4">
        <f t="shared" si="6"/>
        <v>11899.419669851995</v>
      </c>
      <c r="Q21" s="4">
        <f t="shared" si="7"/>
        <v>3679.766450335992</v>
      </c>
      <c r="R21" s="4">
        <f t="shared" si="8"/>
        <v>1117.0945383780054</v>
      </c>
      <c r="S21" s="4">
        <f t="shared" si="9"/>
        <v>337.26036649401067</v>
      </c>
      <c r="T21" s="4">
        <f t="shared" si="10"/>
        <v>101.65332342599868</v>
      </c>
      <c r="U21" s="4">
        <f t="shared" si="11"/>
        <v>30.623967188003007</v>
      </c>
      <c r="V21" s="4">
        <f t="shared" si="12"/>
        <v>9.2243581399816321</v>
      </c>
      <c r="X21" s="4">
        <f t="shared" si="13"/>
        <v>145.58015588660834</v>
      </c>
      <c r="Y21" s="4">
        <f t="shared" si="14"/>
        <v>257.76537929629507</v>
      </c>
      <c r="Z21" s="4">
        <f t="shared" si="15"/>
        <v>298.35948743433153</v>
      </c>
      <c r="AA21" s="4">
        <f t="shared" si="16"/>
        <v>311.21507690971293</v>
      </c>
      <c r="AB21" s="4">
        <f t="shared" si="17"/>
        <v>315.14445200761139</v>
      </c>
      <c r="AC21" s="4">
        <f t="shared" si="18"/>
        <v>316.33316726717965</v>
      </c>
      <c r="AD21" s="4">
        <f t="shared" si="19"/>
        <v>316.69167429886346</v>
      </c>
      <c r="AE21" s="4">
        <f t="shared" si="20"/>
        <v>316.7996974459362</v>
      </c>
      <c r="AF21" s="4">
        <f t="shared" si="21"/>
        <v>316.83223728492828</v>
      </c>
      <c r="AG21" s="4">
        <f t="shared" si="22"/>
        <v>316.84203844919853</v>
      </c>
      <c r="AI21" s="4">
        <f t="shared" si="23"/>
        <v>1.8581540705828474E-4</v>
      </c>
      <c r="AJ21" s="4">
        <f t="shared" si="24"/>
        <v>1.4545998783984621E-4</v>
      </c>
      <c r="AK21" s="4">
        <f t="shared" si="25"/>
        <v>1.3662265434116373E-4</v>
      </c>
      <c r="AL21" s="4">
        <f t="shared" si="26"/>
        <v>1.3417480028903402E-4</v>
      </c>
      <c r="AM21" s="4">
        <f t="shared" si="27"/>
        <v>1.3345524770484431E-4</v>
      </c>
      <c r="AN21" s="4">
        <f t="shared" si="28"/>
        <v>1.3324008899562821E-4</v>
      </c>
      <c r="AO21" s="4">
        <f t="shared" si="29"/>
        <v>1.3317542542388264E-4</v>
      </c>
      <c r="AP21" s="4">
        <f t="shared" si="30"/>
        <v>1.3315596189020289E-4</v>
      </c>
      <c r="AQ21" s="4">
        <f t="shared" si="31"/>
        <v>1.3315010074324175E-4</v>
      </c>
      <c r="AR21" s="4">
        <f t="shared" si="32"/>
        <v>1.3314833550461544E-4</v>
      </c>
    </row>
    <row r="22" spans="1:44" x14ac:dyDescent="0.25">
      <c r="A22" s="4" t="s">
        <v>59</v>
      </c>
      <c r="B22" s="4">
        <v>20730.347330531298</v>
      </c>
      <c r="C22" s="4">
        <v>151489.89282976801</v>
      </c>
      <c r="D22" s="4">
        <v>414721.78367483697</v>
      </c>
      <c r="E22" s="4">
        <v>777678.15187561396</v>
      </c>
      <c r="F22" s="4">
        <v>1195505.75956308</v>
      </c>
      <c r="G22" s="4">
        <v>1629150.9380926799</v>
      </c>
      <c r="H22" s="4">
        <v>2050457.0287367499</v>
      </c>
      <c r="I22" s="4">
        <v>2441803.27154847</v>
      </c>
      <c r="J22" s="4">
        <v>2793905.1127768699</v>
      </c>
      <c r="K22" s="4">
        <v>3103375.3625544999</v>
      </c>
      <c r="M22" s="4">
        <f t="shared" si="3"/>
        <v>207303.47330531297</v>
      </c>
      <c r="N22" s="4">
        <f t="shared" si="4"/>
        <v>1307595.4549923672</v>
      </c>
      <c r="O22" s="4">
        <f t="shared" si="5"/>
        <v>2632318.9084506896</v>
      </c>
      <c r="P22" s="4">
        <f t="shared" si="6"/>
        <v>3629563.6820077701</v>
      </c>
      <c r="Q22" s="4">
        <f t="shared" si="7"/>
        <v>4178276.0768746608</v>
      </c>
      <c r="R22" s="4">
        <f t="shared" si="8"/>
        <v>4336451.7852959987</v>
      </c>
      <c r="S22" s="4">
        <f t="shared" si="9"/>
        <v>4213060.9064406995</v>
      </c>
      <c r="T22" s="4">
        <f t="shared" si="10"/>
        <v>3913462.4281172012</v>
      </c>
      <c r="U22" s="4">
        <f t="shared" si="11"/>
        <v>3521018.4122839989</v>
      </c>
      <c r="V22" s="4">
        <f t="shared" si="12"/>
        <v>3094702.4977762997</v>
      </c>
      <c r="X22" s="4">
        <f t="shared" si="13"/>
        <v>315.3158919318808</v>
      </c>
      <c r="Y22" s="4">
        <f t="shared" si="14"/>
        <v>1268.7902000693516</v>
      </c>
      <c r="Z22" s="4">
        <f t="shared" si="15"/>
        <v>2567.740009302966</v>
      </c>
      <c r="AA22" s="4">
        <f t="shared" si="16"/>
        <v>3987.3208468633784</v>
      </c>
      <c r="AB22" s="4">
        <f t="shared" si="17"/>
        <v>5387.7498767617844</v>
      </c>
      <c r="AC22" s="4">
        <f t="shared" si="18"/>
        <v>6691.0485435591572</v>
      </c>
      <c r="AD22" s="4">
        <f t="shared" si="19"/>
        <v>7859.8946549394877</v>
      </c>
      <c r="AE22" s="4">
        <f t="shared" si="20"/>
        <v>8882.1627094301311</v>
      </c>
      <c r="AF22" s="4">
        <f t="shared" si="21"/>
        <v>9760.4403447791301</v>
      </c>
      <c r="AG22" s="4">
        <f t="shared" si="22"/>
        <v>10505.222866105194</v>
      </c>
      <c r="AI22" s="4">
        <f t="shared" si="23"/>
        <v>1.3342414540840004E-4</v>
      </c>
      <c r="AJ22" s="4">
        <f t="shared" si="24"/>
        <v>7.3468522481603903E-5</v>
      </c>
      <c r="AK22" s="4">
        <f t="shared" si="25"/>
        <v>5.4311193807423081E-5</v>
      </c>
      <c r="AL22" s="4">
        <f t="shared" si="26"/>
        <v>4.4975544924773235E-5</v>
      </c>
      <c r="AM22" s="4">
        <f t="shared" si="27"/>
        <v>3.9532192507810359E-5</v>
      </c>
      <c r="AN22" s="4">
        <f t="shared" si="28"/>
        <v>3.6026992284428674E-5</v>
      </c>
      <c r="AO22" s="4">
        <f t="shared" si="29"/>
        <v>3.3624915506788809E-5</v>
      </c>
      <c r="AP22" s="4">
        <f t="shared" si="30"/>
        <v>3.1908265864533913E-5</v>
      </c>
      <c r="AQ22" s="4">
        <f t="shared" si="31"/>
        <v>3.0644525961056921E-5</v>
      </c>
      <c r="AR22" s="4">
        <f t="shared" si="32"/>
        <v>2.9693822695363448E-5</v>
      </c>
    </row>
    <row r="23" spans="1:44" x14ac:dyDescent="0.25">
      <c r="A23" s="4" t="s">
        <v>61</v>
      </c>
      <c r="B23" s="4">
        <v>10.1227900451184</v>
      </c>
      <c r="C23" s="4">
        <v>214.70723625512099</v>
      </c>
      <c r="D23" s="4">
        <v>673.45904461552902</v>
      </c>
      <c r="E23" s="4">
        <v>1253.47805649871</v>
      </c>
      <c r="F23" s="4">
        <v>1836.7532808117301</v>
      </c>
      <c r="G23" s="4">
        <v>2357.9868806325198</v>
      </c>
      <c r="H23" s="4">
        <v>2792.66870862207</v>
      </c>
      <c r="I23" s="4">
        <v>3139.7314533725998</v>
      </c>
      <c r="J23" s="4">
        <v>3409.0035287170799</v>
      </c>
      <c r="K23" s="4">
        <v>3613.8950523296899</v>
      </c>
      <c r="M23" s="4">
        <f t="shared" si="3"/>
        <v>101.227900451184</v>
      </c>
      <c r="N23" s="4">
        <f t="shared" si="4"/>
        <v>2045.844462100026</v>
      </c>
      <c r="O23" s="4">
        <f t="shared" si="5"/>
        <v>4587.5180836040809</v>
      </c>
      <c r="P23" s="4">
        <f t="shared" si="6"/>
        <v>5800.1901188318097</v>
      </c>
      <c r="Q23" s="4">
        <f t="shared" si="7"/>
        <v>5832.7522431302004</v>
      </c>
      <c r="R23" s="4">
        <f t="shared" si="8"/>
        <v>5212.3359982078982</v>
      </c>
      <c r="S23" s="4">
        <f t="shared" si="9"/>
        <v>4346.8182798955013</v>
      </c>
      <c r="T23" s="4">
        <f t="shared" si="10"/>
        <v>3470.6274475052987</v>
      </c>
      <c r="U23" s="4">
        <f t="shared" si="11"/>
        <v>2692.7207534448007</v>
      </c>
      <c r="V23" s="4">
        <f t="shared" si="12"/>
        <v>2048.9152361260994</v>
      </c>
      <c r="X23" s="4">
        <f t="shared" si="13"/>
        <v>1.5164615920023319</v>
      </c>
      <c r="Y23" s="4">
        <f t="shared" si="14"/>
        <v>12.865122678429382</v>
      </c>
      <c r="Z23" s="4">
        <f t="shared" si="15"/>
        <v>28.637762803302206</v>
      </c>
      <c r="AA23" s="4">
        <f t="shared" si="16"/>
        <v>44.238762475074417</v>
      </c>
      <c r="AB23" s="4">
        <f t="shared" si="17"/>
        <v>57.803858827227288</v>
      </c>
      <c r="AC23" s="4">
        <f t="shared" si="18"/>
        <v>68.849410138299064</v>
      </c>
      <c r="AD23" s="4">
        <f t="shared" si="19"/>
        <v>77.505915035878715</v>
      </c>
      <c r="AE23" s="4">
        <f t="shared" si="20"/>
        <v>84.129054358893811</v>
      </c>
      <c r="AF23" s="4">
        <f t="shared" si="21"/>
        <v>89.116981964321738</v>
      </c>
      <c r="AG23" s="4">
        <f t="shared" si="22"/>
        <v>92.833372977437222</v>
      </c>
      <c r="AI23" s="4">
        <f t="shared" si="23"/>
        <v>1.3140937041465166E-3</v>
      </c>
      <c r="AJ23" s="4">
        <f t="shared" si="24"/>
        <v>5.2560852297247305E-4</v>
      </c>
      <c r="AK23" s="4">
        <f t="shared" si="25"/>
        <v>3.7301220861383512E-4</v>
      </c>
      <c r="AL23" s="4">
        <f t="shared" si="26"/>
        <v>3.0958604974764669E-4</v>
      </c>
      <c r="AM23" s="4">
        <f t="shared" si="27"/>
        <v>2.7605852049830394E-4</v>
      </c>
      <c r="AN23" s="4">
        <f t="shared" si="28"/>
        <v>2.5612618931688072E-4</v>
      </c>
      <c r="AO23" s="4">
        <f t="shared" si="29"/>
        <v>2.4345044780431699E-4</v>
      </c>
      <c r="AP23" s="4">
        <f t="shared" si="30"/>
        <v>2.3504372014052975E-4</v>
      </c>
      <c r="AQ23" s="4">
        <f t="shared" si="31"/>
        <v>2.2931273182398974E-4</v>
      </c>
      <c r="AR23" s="4">
        <f t="shared" si="32"/>
        <v>2.2533245192343356E-4</v>
      </c>
    </row>
    <row r="24" spans="1:44" x14ac:dyDescent="0.25">
      <c r="A24" s="4" t="s">
        <v>63</v>
      </c>
      <c r="B24" s="4">
        <v>4820.19121084997</v>
      </c>
      <c r="C24" s="4">
        <v>9671.9055879065509</v>
      </c>
      <c r="D24" s="4">
        <v>11222.0764773595</v>
      </c>
      <c r="E24" s="4">
        <v>11624.549723390501</v>
      </c>
      <c r="F24" s="4">
        <v>11724.274403814799</v>
      </c>
      <c r="G24" s="4">
        <v>11748.709223178401</v>
      </c>
      <c r="H24" s="4">
        <v>11754.680055029499</v>
      </c>
      <c r="I24" s="4">
        <v>11756.1381056478</v>
      </c>
      <c r="J24" s="4">
        <v>11756.4940975188</v>
      </c>
      <c r="K24" s="4">
        <v>11756.581011652001</v>
      </c>
      <c r="M24" s="4">
        <f t="shared" si="3"/>
        <v>48201.912108499702</v>
      </c>
      <c r="N24" s="4">
        <f t="shared" si="4"/>
        <v>48517.14377056581</v>
      </c>
      <c r="O24" s="4">
        <f t="shared" si="5"/>
        <v>15501.708894529493</v>
      </c>
      <c r="P24" s="4">
        <f t="shared" si="6"/>
        <v>4024.732460310006</v>
      </c>
      <c r="Q24" s="4">
        <f t="shared" si="7"/>
        <v>997.2468042429864</v>
      </c>
      <c r="R24" s="4">
        <f t="shared" si="8"/>
        <v>244.34819363601491</v>
      </c>
      <c r="S24" s="4">
        <f t="shared" si="9"/>
        <v>59.7083185109841</v>
      </c>
      <c r="T24" s="4">
        <f t="shared" si="10"/>
        <v>14.580506183010584</v>
      </c>
      <c r="U24" s="4">
        <f t="shared" si="11"/>
        <v>3.5599187099978735</v>
      </c>
      <c r="V24" s="4">
        <f t="shared" si="12"/>
        <v>0.86914133200480137</v>
      </c>
      <c r="X24" s="4">
        <f t="shared" si="13"/>
        <v>113.57068396166031</v>
      </c>
      <c r="Y24" s="4">
        <f t="shared" si="14"/>
        <v>184.91821334100109</v>
      </c>
      <c r="Z24" s="4">
        <f t="shared" si="15"/>
        <v>205.19771085148358</v>
      </c>
      <c r="AA24" s="4">
        <f t="shared" si="16"/>
        <v>210.32192709021848</v>
      </c>
      <c r="AB24" s="4">
        <f t="shared" si="17"/>
        <v>211.58332456570886</v>
      </c>
      <c r="AC24" s="4">
        <f t="shared" si="18"/>
        <v>211.89190399258479</v>
      </c>
      <c r="AD24" s="4">
        <f t="shared" si="19"/>
        <v>211.96727841340333</v>
      </c>
      <c r="AE24" s="4">
        <f t="shared" si="20"/>
        <v>211.98568276715037</v>
      </c>
      <c r="AF24" s="4">
        <f t="shared" si="21"/>
        <v>211.99017619734551</v>
      </c>
      <c r="AG24" s="4">
        <f t="shared" si="22"/>
        <v>211.991273245945</v>
      </c>
      <c r="AI24" s="4">
        <f t="shared" si="23"/>
        <v>2.0667936732398924E-4</v>
      </c>
      <c r="AJ24" s="4">
        <f t="shared" si="24"/>
        <v>1.6771147898080664E-4</v>
      </c>
      <c r="AK24" s="4">
        <f t="shared" si="25"/>
        <v>1.6039633336854451E-4</v>
      </c>
      <c r="AL24" s="4">
        <f t="shared" si="26"/>
        <v>1.5870973318558878E-4</v>
      </c>
      <c r="AM24" s="4">
        <f t="shared" si="27"/>
        <v>1.5830353429239943E-4</v>
      </c>
      <c r="AN24" s="4">
        <f t="shared" si="28"/>
        <v>1.5820469099266874E-4</v>
      </c>
      <c r="AO24" s="4">
        <f t="shared" si="29"/>
        <v>1.5818057851349805E-4</v>
      </c>
      <c r="AP24" s="4">
        <f t="shared" si="30"/>
        <v>1.5817469277192649E-4</v>
      </c>
      <c r="AQ24" s="4">
        <f t="shared" si="31"/>
        <v>1.5817325587668023E-4</v>
      </c>
      <c r="AR24" s="4">
        <f t="shared" si="32"/>
        <v>1.5817290507247133E-4</v>
      </c>
    </row>
    <row r="25" spans="1:44" x14ac:dyDescent="0.25">
      <c r="A25" s="4" t="s">
        <v>65</v>
      </c>
      <c r="B25" s="4">
        <v>17317.0191458585</v>
      </c>
      <c r="C25" s="4">
        <v>23305.4034496612</v>
      </c>
      <c r="D25" s="4">
        <v>24123.1954553697</v>
      </c>
      <c r="E25" s="4">
        <v>24224.6557473311</v>
      </c>
      <c r="F25" s="4">
        <v>24237.100043923601</v>
      </c>
      <c r="G25" s="4">
        <v>24238.624225591</v>
      </c>
      <c r="H25" s="4">
        <v>24238.810875896299</v>
      </c>
      <c r="I25" s="4">
        <v>24238.833732493</v>
      </c>
      <c r="J25" s="4">
        <v>24238.836531431101</v>
      </c>
      <c r="K25" s="4">
        <v>24238.836874179098</v>
      </c>
      <c r="M25" s="4">
        <f t="shared" si="3"/>
        <v>173170.191458585</v>
      </c>
      <c r="N25" s="4">
        <f t="shared" si="4"/>
        <v>59883.843038027007</v>
      </c>
      <c r="O25" s="4">
        <f t="shared" si="5"/>
        <v>8177.9200570849935</v>
      </c>
      <c r="P25" s="4">
        <f t="shared" si="6"/>
        <v>1014.602919614008</v>
      </c>
      <c r="Q25" s="4">
        <f t="shared" si="7"/>
        <v>124.44296592500905</v>
      </c>
      <c r="R25" s="4">
        <f t="shared" si="8"/>
        <v>15.241816673988069</v>
      </c>
      <c r="S25" s="4">
        <f t="shared" si="9"/>
        <v>1.8665030529882642</v>
      </c>
      <c r="T25" s="4">
        <f t="shared" si="10"/>
        <v>0.22856596700876253</v>
      </c>
      <c r="U25" s="4">
        <f t="shared" si="11"/>
        <v>2.7989381014776882E-2</v>
      </c>
      <c r="V25" s="4">
        <f t="shared" si="12"/>
        <v>3.4274799691047519E-3</v>
      </c>
      <c r="X25" s="4">
        <f t="shared" si="13"/>
        <v>278.004900009165</v>
      </c>
      <c r="Y25" s="4">
        <f t="shared" si="14"/>
        <v>342.24797928331674</v>
      </c>
      <c r="Z25" s="4">
        <f t="shared" si="15"/>
        <v>350.61108254629011</v>
      </c>
      <c r="AA25" s="4">
        <f t="shared" si="16"/>
        <v>351.64268263878836</v>
      </c>
      <c r="AB25" s="4">
        <f t="shared" si="17"/>
        <v>351.76912101367907</v>
      </c>
      <c r="AC25" s="4">
        <f t="shared" si="18"/>
        <v>351.78460588979488</v>
      </c>
      <c r="AD25" s="4">
        <f t="shared" si="19"/>
        <v>351.78650213767344</v>
      </c>
      <c r="AE25" s="4">
        <f t="shared" si="20"/>
        <v>351.78673434579565</v>
      </c>
      <c r="AF25" s="4">
        <f t="shared" si="21"/>
        <v>351.78676278117706</v>
      </c>
      <c r="AG25" s="4">
        <f t="shared" si="22"/>
        <v>351.78676626327268</v>
      </c>
      <c r="AI25" s="4">
        <f t="shared" si="23"/>
        <v>1.4082328218409487E-4</v>
      </c>
      <c r="AJ25" s="4">
        <f t="shared" si="24"/>
        <v>1.2881884938640027E-4</v>
      </c>
      <c r="AK25" s="4">
        <f t="shared" si="25"/>
        <v>1.2749288615182048E-4</v>
      </c>
      <c r="AL25" s="4">
        <f t="shared" si="26"/>
        <v>1.2733245696454554E-4</v>
      </c>
      <c r="AM25" s="4">
        <f t="shared" si="27"/>
        <v>1.2731284016601006E-4</v>
      </c>
      <c r="AN25" s="4">
        <f t="shared" si="28"/>
        <v>1.2731043839395262E-4</v>
      </c>
      <c r="AO25" s="4">
        <f t="shared" si="29"/>
        <v>1.2731014428798718E-4</v>
      </c>
      <c r="AP25" s="4">
        <f t="shared" si="30"/>
        <v>1.2731010827291814E-4</v>
      </c>
      <c r="AQ25" s="4">
        <f t="shared" si="31"/>
        <v>1.2731010386264282E-4</v>
      </c>
      <c r="AR25" s="4">
        <f t="shared" si="32"/>
        <v>1.2731010332257627E-4</v>
      </c>
    </row>
    <row r="26" spans="1:44" x14ac:dyDescent="0.25">
      <c r="A26" s="4" t="s">
        <v>67</v>
      </c>
      <c r="B26" s="4">
        <v>1176.2750610965099</v>
      </c>
      <c r="C26" s="4">
        <v>2191.9044010914099</v>
      </c>
      <c r="D26" s="4">
        <v>3276.7715586321401</v>
      </c>
      <c r="E26" s="4">
        <v>4313.1617070381699</v>
      </c>
      <c r="F26" s="4">
        <v>5238.11683289142</v>
      </c>
      <c r="G26" s="4">
        <v>6027.7404759558603</v>
      </c>
      <c r="H26" s="4">
        <v>6681.6826022375999</v>
      </c>
      <c r="I26" s="4">
        <v>7211.8080450520501</v>
      </c>
      <c r="J26" s="4">
        <v>7635.0060603885604</v>
      </c>
      <c r="K26" s="4">
        <v>7969.0735816283805</v>
      </c>
      <c r="M26" s="4">
        <f t="shared" si="3"/>
        <v>11762.7506109651</v>
      </c>
      <c r="N26" s="4">
        <f t="shared" si="4"/>
        <v>10156.293399949</v>
      </c>
      <c r="O26" s="4">
        <f t="shared" si="5"/>
        <v>10848.671575407301</v>
      </c>
      <c r="P26" s="4">
        <f t="shared" si="6"/>
        <v>10363.901484060298</v>
      </c>
      <c r="Q26" s="4">
        <f t="shared" si="7"/>
        <v>9249.5512585325014</v>
      </c>
      <c r="R26" s="4">
        <f t="shared" si="8"/>
        <v>7896.2364306444033</v>
      </c>
      <c r="S26" s="4">
        <f t="shared" si="9"/>
        <v>6539.4212628173955</v>
      </c>
      <c r="T26" s="4">
        <f t="shared" si="10"/>
        <v>5301.2544281445025</v>
      </c>
      <c r="U26" s="4">
        <f t="shared" si="11"/>
        <v>4231.9801533651025</v>
      </c>
      <c r="V26" s="4">
        <f t="shared" si="12"/>
        <v>3340.6752123982005</v>
      </c>
      <c r="X26" s="4">
        <f t="shared" si="13"/>
        <v>42.313356524579966</v>
      </c>
      <c r="Y26" s="4">
        <f t="shared" si="14"/>
        <v>65.417867192109895</v>
      </c>
      <c r="Z26" s="4">
        <f t="shared" si="15"/>
        <v>86.682927582485817</v>
      </c>
      <c r="AA26" s="4">
        <f t="shared" si="16"/>
        <v>105.06988896112911</v>
      </c>
      <c r="AB26" s="4">
        <f t="shared" si="17"/>
        <v>120.3771013247447</v>
      </c>
      <c r="AC26" s="4">
        <f t="shared" si="18"/>
        <v>132.80959018490537</v>
      </c>
      <c r="AD26" s="4">
        <f t="shared" si="19"/>
        <v>142.73857076491308</v>
      </c>
      <c r="AE26" s="4">
        <f t="shared" si="20"/>
        <v>150.57475520861848</v>
      </c>
      <c r="AF26" s="4">
        <f t="shared" si="21"/>
        <v>156.70679376664552</v>
      </c>
      <c r="AG26" s="4">
        <f t="shared" si="22"/>
        <v>161.47553812318353</v>
      </c>
      <c r="AI26" s="4">
        <f t="shared" si="23"/>
        <v>3.1554676822720585E-4</v>
      </c>
      <c r="AJ26" s="4">
        <f t="shared" si="24"/>
        <v>2.6180016792517704E-4</v>
      </c>
      <c r="AK26" s="4">
        <f t="shared" si="25"/>
        <v>2.3205052416242172E-4</v>
      </c>
      <c r="AL26" s="4">
        <f t="shared" si="26"/>
        <v>2.1368679294762343E-4</v>
      </c>
      <c r="AM26" s="4">
        <f t="shared" si="27"/>
        <v>2.0158761612079271E-4</v>
      </c>
      <c r="AN26" s="4">
        <f t="shared" si="28"/>
        <v>1.9327248904922492E-4</v>
      </c>
      <c r="AO26" s="4">
        <f t="shared" si="29"/>
        <v>1.8739182935578253E-4</v>
      </c>
      <c r="AP26" s="4">
        <f t="shared" si="30"/>
        <v>1.8314841129842913E-4</v>
      </c>
      <c r="AQ26" s="4">
        <f t="shared" si="31"/>
        <v>1.8004190004311191E-4</v>
      </c>
      <c r="AR26" s="4">
        <f t="shared" si="32"/>
        <v>1.7774363284401009E-4</v>
      </c>
    </row>
    <row r="27" spans="1:44" x14ac:dyDescent="0.25">
      <c r="A27" s="4" t="s">
        <v>69</v>
      </c>
      <c r="B27" s="4">
        <v>37.864085409873503</v>
      </c>
      <c r="C27" s="4">
        <v>203.24410003527601</v>
      </c>
      <c r="D27" s="4">
        <v>480.35075739228199</v>
      </c>
      <c r="E27" s="4">
        <v>817.97862675809404</v>
      </c>
      <c r="F27" s="4">
        <v>1170.87006251772</v>
      </c>
      <c r="G27" s="4">
        <v>1508.6253739209601</v>
      </c>
      <c r="H27" s="4">
        <v>1814.3519330343599</v>
      </c>
      <c r="I27" s="4">
        <v>2080.8801435355699</v>
      </c>
      <c r="J27" s="4">
        <v>2307.1891335935302</v>
      </c>
      <c r="K27" s="4">
        <v>2495.7249250558998</v>
      </c>
      <c r="M27" s="4">
        <f t="shared" si="3"/>
        <v>378.64085409873502</v>
      </c>
      <c r="N27" s="4">
        <f t="shared" si="4"/>
        <v>1653.8001462540251</v>
      </c>
      <c r="O27" s="4">
        <f t="shared" si="5"/>
        <v>2771.06657357006</v>
      </c>
      <c r="P27" s="4">
        <f t="shared" si="6"/>
        <v>3376.2786936581206</v>
      </c>
      <c r="Q27" s="4">
        <f t="shared" si="7"/>
        <v>3528.9143575962598</v>
      </c>
      <c r="R27" s="4">
        <f t="shared" si="8"/>
        <v>3377.5531140324006</v>
      </c>
      <c r="S27" s="4">
        <f t="shared" si="9"/>
        <v>3057.2655911339984</v>
      </c>
      <c r="T27" s="4">
        <f t="shared" si="10"/>
        <v>2665.2821050120997</v>
      </c>
      <c r="U27" s="4">
        <f t="shared" si="11"/>
        <v>2263.0899005796027</v>
      </c>
      <c r="V27" s="4">
        <f t="shared" si="12"/>
        <v>1885.3579146236962</v>
      </c>
      <c r="X27" s="4">
        <f t="shared" si="13"/>
        <v>3.818391762866276</v>
      </c>
      <c r="Y27" s="4">
        <f t="shared" si="14"/>
        <v>12.380375520070867</v>
      </c>
      <c r="Z27" s="4">
        <f t="shared" si="15"/>
        <v>22.605399706302524</v>
      </c>
      <c r="AA27" s="4">
        <f t="shared" si="16"/>
        <v>32.812598458807912</v>
      </c>
      <c r="AB27" s="4">
        <f t="shared" si="17"/>
        <v>42.177161248496503</v>
      </c>
      <c r="AC27" s="4">
        <f t="shared" si="18"/>
        <v>50.364930649199017</v>
      </c>
      <c r="AD27" s="4">
        <f t="shared" si="19"/>
        <v>57.30946140224254</v>
      </c>
      <c r="AE27" s="4">
        <f t="shared" si="20"/>
        <v>63.080365484476943</v>
      </c>
      <c r="AF27" s="4">
        <f t="shared" si="21"/>
        <v>67.807774857283519</v>
      </c>
      <c r="AG27" s="4">
        <f t="shared" si="22"/>
        <v>71.640557394140103</v>
      </c>
      <c r="AI27" s="4">
        <f t="shared" si="23"/>
        <v>8.8460249928054926E-4</v>
      </c>
      <c r="AJ27" s="4">
        <f t="shared" si="24"/>
        <v>5.3433179730644307E-4</v>
      </c>
      <c r="AK27" s="4">
        <f t="shared" si="25"/>
        <v>4.1280871702240138E-4</v>
      </c>
      <c r="AL27" s="4">
        <f t="shared" si="26"/>
        <v>3.5187937878393535E-4</v>
      </c>
      <c r="AM27" s="4">
        <f t="shared" si="27"/>
        <v>3.1598305440952608E-4</v>
      </c>
      <c r="AN27" s="4">
        <f t="shared" si="28"/>
        <v>2.9284781027209621E-4</v>
      </c>
      <c r="AO27" s="4">
        <f t="shared" si="29"/>
        <v>2.7707666001883745E-4</v>
      </c>
      <c r="AP27" s="4">
        <f t="shared" si="30"/>
        <v>2.6591466166684503E-4</v>
      </c>
      <c r="AQ27" s="4">
        <f t="shared" si="31"/>
        <v>2.5780506415671255E-4</v>
      </c>
      <c r="AR27" s="4">
        <f t="shared" si="32"/>
        <v>2.5180096401841441E-4</v>
      </c>
    </row>
    <row r="28" spans="1:44" x14ac:dyDescent="0.25">
      <c r="A28" s="4" t="s">
        <v>71</v>
      </c>
      <c r="B28" s="4">
        <v>6.8228461520944297</v>
      </c>
      <c r="C28" s="4">
        <v>15.9157335636966</v>
      </c>
      <c r="D28" s="4">
        <v>26.0671915561019</v>
      </c>
      <c r="E28" s="4">
        <v>35.666277301254503</v>
      </c>
      <c r="F28" s="4">
        <v>43.9479196255839</v>
      </c>
      <c r="G28" s="4">
        <v>50.705430791325099</v>
      </c>
      <c r="H28" s="4">
        <v>56.024661510851402</v>
      </c>
      <c r="I28" s="4">
        <v>60.112290052321001</v>
      </c>
      <c r="J28" s="4">
        <v>63.202141783938799</v>
      </c>
      <c r="K28" s="4">
        <v>65.511093731334498</v>
      </c>
      <c r="M28" s="4">
        <f t="shared" si="3"/>
        <v>68.228461520944293</v>
      </c>
      <c r="N28" s="4">
        <f t="shared" si="4"/>
        <v>90.928874116021703</v>
      </c>
      <c r="O28" s="4">
        <f t="shared" si="5"/>
        <v>101.514579924053</v>
      </c>
      <c r="P28" s="4">
        <f t="shared" si="6"/>
        <v>95.99085745152604</v>
      </c>
      <c r="Q28" s="4">
        <f t="shared" si="7"/>
        <v>82.816423243293968</v>
      </c>
      <c r="R28" s="4">
        <f t="shared" si="8"/>
        <v>67.575111657411995</v>
      </c>
      <c r="S28" s="4">
        <f t="shared" si="9"/>
        <v>53.192307195263027</v>
      </c>
      <c r="T28" s="4">
        <f t="shared" si="10"/>
        <v>40.876285414695985</v>
      </c>
      <c r="U28" s="4">
        <f t="shared" si="11"/>
        <v>30.898517316177987</v>
      </c>
      <c r="V28" s="4">
        <f t="shared" si="12"/>
        <v>23.089519473956983</v>
      </c>
      <c r="X28" s="4">
        <f t="shared" si="13"/>
        <v>1.1505279132961128</v>
      </c>
      <c r="Y28" s="4">
        <f t="shared" si="14"/>
        <v>2.0816126426085413</v>
      </c>
      <c r="Z28" s="4">
        <f t="shared" si="15"/>
        <v>2.9402700834394282</v>
      </c>
      <c r="AA28" s="4">
        <f t="shared" si="16"/>
        <v>3.6618597103123323</v>
      </c>
      <c r="AB28" s="4">
        <f t="shared" si="17"/>
        <v>4.2381671390688958</v>
      </c>
      <c r="AC28" s="4">
        <f t="shared" si="18"/>
        <v>4.6844584205961493</v>
      </c>
      <c r="AD28" s="4">
        <f t="shared" si="19"/>
        <v>5.023272331577342</v>
      </c>
      <c r="AE28" s="4">
        <f t="shared" si="20"/>
        <v>5.2771026970304993</v>
      </c>
      <c r="AF28" s="4">
        <f t="shared" si="21"/>
        <v>5.4655454710601674</v>
      </c>
      <c r="AG28" s="4">
        <f t="shared" si="22"/>
        <v>5.6045616384376755</v>
      </c>
      <c r="AI28" s="4">
        <f t="shared" si="23"/>
        <v>1.4791994266988549E-3</v>
      </c>
      <c r="AJ28" s="4">
        <f t="shared" si="24"/>
        <v>1.1472773120889638E-3</v>
      </c>
      <c r="AK28" s="4">
        <f t="shared" si="25"/>
        <v>9.8943696261558035E-4</v>
      </c>
      <c r="AL28" s="4">
        <f t="shared" si="26"/>
        <v>9.0061477778951443E-4</v>
      </c>
      <c r="AM28" s="4">
        <f t="shared" si="27"/>
        <v>8.4593093473831491E-4</v>
      </c>
      <c r="AN28" s="4">
        <f t="shared" si="28"/>
        <v>8.1040117183217607E-4</v>
      </c>
      <c r="AO28" s="4">
        <f t="shared" si="29"/>
        <v>7.865070701716365E-4</v>
      </c>
      <c r="AP28" s="4">
        <f t="shared" si="30"/>
        <v>7.7006506481560894E-4</v>
      </c>
      <c r="AQ28" s="4">
        <f t="shared" si="31"/>
        <v>7.5857209853721691E-4</v>
      </c>
      <c r="AR28" s="4">
        <f t="shared" si="32"/>
        <v>7.5045032206948463E-4</v>
      </c>
    </row>
    <row r="29" spans="1:44" x14ac:dyDescent="0.25">
      <c r="A29" s="4" t="s">
        <v>73</v>
      </c>
      <c r="B29" s="4">
        <v>2158.3342115893201</v>
      </c>
      <c r="C29" s="4">
        <v>3914.5589295898299</v>
      </c>
      <c r="D29" s="4">
        <v>4432.5471343811896</v>
      </c>
      <c r="E29" s="4">
        <v>4561.3876348677204</v>
      </c>
      <c r="F29" s="4">
        <v>4592.2619634604598</v>
      </c>
      <c r="G29" s="4">
        <v>4599.5965772191203</v>
      </c>
      <c r="H29" s="4">
        <v>4601.3354535615799</v>
      </c>
      <c r="I29" s="4">
        <v>4601.7475035504503</v>
      </c>
      <c r="J29" s="4">
        <v>4601.8451331064898</v>
      </c>
      <c r="K29" s="4">
        <v>4601.8682644535002</v>
      </c>
      <c r="M29" s="4">
        <f t="shared" si="3"/>
        <v>21583.342115893203</v>
      </c>
      <c r="N29" s="4">
        <f t="shared" si="4"/>
        <v>17562.247180005099</v>
      </c>
      <c r="O29" s="4">
        <f t="shared" si="5"/>
        <v>5179.8820479135975</v>
      </c>
      <c r="P29" s="4">
        <f t="shared" si="6"/>
        <v>1288.405004865308</v>
      </c>
      <c r="Q29" s="4">
        <f t="shared" si="7"/>
        <v>308.74328592739403</v>
      </c>
      <c r="R29" s="4">
        <f t="shared" si="8"/>
        <v>73.346137586604527</v>
      </c>
      <c r="S29" s="4">
        <f t="shared" si="9"/>
        <v>17.388763424596618</v>
      </c>
      <c r="T29" s="4">
        <f t="shared" si="10"/>
        <v>4.1204998887042166</v>
      </c>
      <c r="U29" s="4">
        <f t="shared" si="11"/>
        <v>0.9762955603946466</v>
      </c>
      <c r="V29" s="4">
        <f t="shared" si="12"/>
        <v>0.23131347010348691</v>
      </c>
      <c r="X29" s="4">
        <f t="shared" si="13"/>
        <v>64.714908437990317</v>
      </c>
      <c r="Y29" s="4">
        <f t="shared" si="14"/>
        <v>98.174622370652145</v>
      </c>
      <c r="Z29" s="4">
        <f t="shared" si="15"/>
        <v>107.09732129269653</v>
      </c>
      <c r="AA29" s="4">
        <f t="shared" si="16"/>
        <v>109.26703069011538</v>
      </c>
      <c r="AB29" s="4">
        <f t="shared" si="17"/>
        <v>109.78421798970224</v>
      </c>
      <c r="AC29" s="4">
        <f t="shared" si="18"/>
        <v>109.90692929070282</v>
      </c>
      <c r="AD29" s="4">
        <f t="shared" si="19"/>
        <v>109.93601284273024</v>
      </c>
      <c r="AE29" s="4">
        <f t="shared" si="20"/>
        <v>109.94290409580387</v>
      </c>
      <c r="AF29" s="4">
        <f t="shared" si="21"/>
        <v>109.94453685595114</v>
      </c>
      <c r="AG29" s="4">
        <f t="shared" si="22"/>
        <v>109.94492370389365</v>
      </c>
      <c r="AI29" s="4">
        <f t="shared" si="23"/>
        <v>2.6301516807397142E-4</v>
      </c>
      <c r="AJ29" s="4">
        <f t="shared" si="24"/>
        <v>2.1999436296094073E-4</v>
      </c>
      <c r="AK29" s="4">
        <f t="shared" si="25"/>
        <v>2.1194364285292427E-4</v>
      </c>
      <c r="AL29" s="4">
        <f t="shared" si="26"/>
        <v>2.1012963643456822E-4</v>
      </c>
      <c r="AM29" s="4">
        <f t="shared" si="27"/>
        <v>2.0970481730191726E-4</v>
      </c>
      <c r="AN29" s="4">
        <f t="shared" si="28"/>
        <v>2.0960444134297582E-4</v>
      </c>
      <c r="AO29" s="4">
        <f t="shared" si="29"/>
        <v>2.0958067491081802E-4</v>
      </c>
      <c r="AP29" s="4">
        <f t="shared" si="30"/>
        <v>2.0957504484824302E-4</v>
      </c>
      <c r="AQ29" s="4">
        <f t="shared" si="31"/>
        <v>2.0957371097868078E-4</v>
      </c>
      <c r="AR29" s="4">
        <f t="shared" si="32"/>
        <v>2.0957339495067981E-4</v>
      </c>
    </row>
    <row r="30" spans="1:44" x14ac:dyDescent="0.25">
      <c r="A30" s="4" t="s">
        <v>75</v>
      </c>
      <c r="B30" s="4">
        <v>1171.1385703644901</v>
      </c>
      <c r="C30" s="4">
        <v>6353.0867734548401</v>
      </c>
      <c r="D30" s="4">
        <v>14500.009471859399</v>
      </c>
      <c r="E30" s="4">
        <v>23562.1321926159</v>
      </c>
      <c r="F30" s="4">
        <v>32124.156657001498</v>
      </c>
      <c r="G30" s="4">
        <v>39508.968024251299</v>
      </c>
      <c r="H30" s="4">
        <v>45532.8375236664</v>
      </c>
      <c r="I30" s="4">
        <v>50272.420741002999</v>
      </c>
      <c r="J30" s="4">
        <v>53912.417646139998</v>
      </c>
      <c r="K30" s="4">
        <v>56661.914467483599</v>
      </c>
      <c r="M30" s="4">
        <f t="shared" si="3"/>
        <v>11711.385703644901</v>
      </c>
      <c r="N30" s="4">
        <f t="shared" si="4"/>
        <v>51819.482030903499</v>
      </c>
      <c r="O30" s="4">
        <f t="shared" si="5"/>
        <v>81469.226984045585</v>
      </c>
      <c r="P30" s="4">
        <f t="shared" si="6"/>
        <v>90621.227207565011</v>
      </c>
      <c r="Q30" s="4">
        <f t="shared" si="7"/>
        <v>85620.244643855985</v>
      </c>
      <c r="R30" s="4">
        <f t="shared" si="8"/>
        <v>73848.113672498002</v>
      </c>
      <c r="S30" s="4">
        <f t="shared" si="9"/>
        <v>60238.69499415101</v>
      </c>
      <c r="T30" s="4">
        <f t="shared" si="10"/>
        <v>47395.832173365998</v>
      </c>
      <c r="U30" s="4">
        <f t="shared" si="11"/>
        <v>36399.96905136999</v>
      </c>
      <c r="V30" s="4">
        <f t="shared" si="12"/>
        <v>27494.968213436005</v>
      </c>
      <c r="X30" s="4">
        <f t="shared" si="13"/>
        <v>42.183931561201547</v>
      </c>
      <c r="Y30" s="4">
        <f t="shared" si="14"/>
        <v>137.78774915675532</v>
      </c>
      <c r="Z30" s="4">
        <f t="shared" si="15"/>
        <v>245.51557884102868</v>
      </c>
      <c r="AA30" s="4">
        <f t="shared" si="16"/>
        <v>344.88274497272818</v>
      </c>
      <c r="AB30" s="4">
        <f t="shared" si="17"/>
        <v>428.45327744530738</v>
      </c>
      <c r="AC30" s="4">
        <f t="shared" si="18"/>
        <v>495.23147041503807</v>
      </c>
      <c r="AD30" s="4">
        <f t="shared" si="19"/>
        <v>546.95116994114335</v>
      </c>
      <c r="AE30" s="4">
        <f t="shared" si="20"/>
        <v>586.20850266714149</v>
      </c>
      <c r="AF30" s="4">
        <f t="shared" si="21"/>
        <v>615.60681663509638</v>
      </c>
      <c r="AG30" s="4">
        <f t="shared" si="22"/>
        <v>637.41917758116756</v>
      </c>
      <c r="AI30" s="4">
        <f t="shared" si="23"/>
        <v>3.1596131896142413E-4</v>
      </c>
      <c r="AJ30" s="4">
        <f t="shared" si="24"/>
        <v>1.9024837994303822E-4</v>
      </c>
      <c r="AK30" s="4">
        <f t="shared" si="25"/>
        <v>1.4852717390355643E-4</v>
      </c>
      <c r="AL30" s="4">
        <f t="shared" si="26"/>
        <v>1.2839615752393446E-4</v>
      </c>
      <c r="AM30" s="4">
        <f t="shared" si="27"/>
        <v>1.1699488714933888E-4</v>
      </c>
      <c r="AN30" s="4">
        <f t="shared" si="28"/>
        <v>1.0995315551468123E-4</v>
      </c>
      <c r="AO30" s="4">
        <f t="shared" si="29"/>
        <v>1.0537048734754841E-4</v>
      </c>
      <c r="AP30" s="4">
        <f t="shared" si="30"/>
        <v>1.022862987730236E-4</v>
      </c>
      <c r="AQ30" s="4">
        <f t="shared" si="31"/>
        <v>1.0016356214051804E-4</v>
      </c>
      <c r="AR30" s="4">
        <f t="shared" si="32"/>
        <v>9.8679974849426655E-5</v>
      </c>
    </row>
    <row r="31" spans="1:44" x14ac:dyDescent="0.25">
      <c r="A31" s="4" t="s">
        <v>77</v>
      </c>
      <c r="B31" s="4">
        <v>1405042.9001579301</v>
      </c>
      <c r="C31" s="4">
        <v>1617644.62456958</v>
      </c>
      <c r="D31" s="4">
        <v>1628746.25550735</v>
      </c>
      <c r="E31" s="4">
        <v>1629300.2736837899</v>
      </c>
      <c r="F31" s="4">
        <v>1629327.85985068</v>
      </c>
      <c r="G31" s="4">
        <v>1629329.23329305</v>
      </c>
      <c r="H31" s="4">
        <v>1629329.3016727399</v>
      </c>
      <c r="I31" s="4">
        <v>1629329.30507716</v>
      </c>
      <c r="J31" s="4">
        <v>1629329.30524666</v>
      </c>
      <c r="K31" s="4">
        <v>1629329.3052550999</v>
      </c>
      <c r="M31" s="4">
        <f t="shared" si="3"/>
        <v>14050429.001579301</v>
      </c>
      <c r="N31" s="4">
        <f t="shared" si="4"/>
        <v>2126017.2441164986</v>
      </c>
      <c r="O31" s="4">
        <f t="shared" si="5"/>
        <v>111016.30937770009</v>
      </c>
      <c r="P31" s="4">
        <f t="shared" si="6"/>
        <v>5540.1817643991672</v>
      </c>
      <c r="Q31" s="4">
        <f t="shared" si="7"/>
        <v>275.86166890105233</v>
      </c>
      <c r="R31" s="4">
        <f t="shared" si="8"/>
        <v>13.734423699788749</v>
      </c>
      <c r="S31" s="4">
        <f t="shared" si="9"/>
        <v>0.68379689939320087</v>
      </c>
      <c r="T31" s="4">
        <f t="shared" si="10"/>
        <v>3.4044201020151377E-2</v>
      </c>
      <c r="U31" s="4">
        <f t="shared" si="11"/>
        <v>1.6950001008808613E-3</v>
      </c>
      <c r="V31" s="4">
        <f t="shared" si="12"/>
        <v>8.4398780018091202E-5</v>
      </c>
      <c r="X31" s="4">
        <f t="shared" si="13"/>
        <v>6032.5921418188609</v>
      </c>
      <c r="Y31" s="4">
        <f t="shared" si="14"/>
        <v>6657.9332683764678</v>
      </c>
      <c r="Z31" s="4">
        <f t="shared" si="15"/>
        <v>6689.8850563933402</v>
      </c>
      <c r="AA31" s="4">
        <f t="shared" si="16"/>
        <v>6691.4778706088473</v>
      </c>
      <c r="AB31" s="4">
        <f t="shared" si="17"/>
        <v>6691.5571771870273</v>
      </c>
      <c r="AC31" s="4">
        <f t="shared" si="18"/>
        <v>6691.5611256415186</v>
      </c>
      <c r="AD31" s="4">
        <f t="shared" si="19"/>
        <v>6691.5613222235206</v>
      </c>
      <c r="AE31" s="4">
        <f t="shared" si="20"/>
        <v>6691.5613320107459</v>
      </c>
      <c r="AF31" s="4">
        <f t="shared" si="21"/>
        <v>6691.5613324980368</v>
      </c>
      <c r="AG31" s="4">
        <f t="shared" si="22"/>
        <v>6691.5613325222976</v>
      </c>
      <c r="AI31" s="4">
        <f t="shared" si="23"/>
        <v>3.7662533238157758E-5</v>
      </c>
      <c r="AJ31" s="4">
        <f t="shared" si="24"/>
        <v>3.6103679707989555E-5</v>
      </c>
      <c r="AK31" s="4">
        <f t="shared" si="25"/>
        <v>3.6029677459356452E-5</v>
      </c>
      <c r="AL31" s="4">
        <f t="shared" si="26"/>
        <v>3.6026001622693005E-5</v>
      </c>
      <c r="AM31" s="4">
        <f t="shared" si="27"/>
        <v>3.6025818634626533E-5</v>
      </c>
      <c r="AN31" s="4">
        <f t="shared" si="28"/>
        <v>3.6025809524239446E-5</v>
      </c>
      <c r="AO31" s="4">
        <f t="shared" si="29"/>
        <v>3.6025809070660072E-5</v>
      </c>
      <c r="AP31" s="4">
        <f t="shared" si="30"/>
        <v>3.6025809048077693E-5</v>
      </c>
      <c r="AQ31" s="4">
        <f t="shared" si="31"/>
        <v>3.6025809046953368E-5</v>
      </c>
      <c r="AR31" s="4">
        <f t="shared" si="32"/>
        <v>3.6025809046897376E-5</v>
      </c>
    </row>
    <row r="32" spans="1:44" x14ac:dyDescent="0.25">
      <c r="A32" s="4" t="s">
        <v>79</v>
      </c>
      <c r="B32" s="4">
        <v>1010.22846178596</v>
      </c>
      <c r="C32" s="4">
        <v>4735.8240952389897</v>
      </c>
      <c r="D32" s="4">
        <v>9231.5440769145498</v>
      </c>
      <c r="E32" s="4">
        <v>13022.514215835799</v>
      </c>
      <c r="F32" s="4">
        <v>15755.6339160518</v>
      </c>
      <c r="G32" s="4">
        <v>17575.572000862001</v>
      </c>
      <c r="H32" s="4">
        <v>18735.965768631999</v>
      </c>
      <c r="I32" s="4">
        <v>19457.801781760001</v>
      </c>
      <c r="J32" s="4">
        <v>19900.4315863962</v>
      </c>
      <c r="K32" s="4">
        <v>20169.567511430101</v>
      </c>
      <c r="M32" s="4">
        <f t="shared" si="3"/>
        <v>10102.284617859601</v>
      </c>
      <c r="N32" s="4">
        <f t="shared" si="4"/>
        <v>37255.956334530296</v>
      </c>
      <c r="O32" s="4">
        <f t="shared" si="5"/>
        <v>44957.199816755601</v>
      </c>
      <c r="P32" s="4">
        <f t="shared" si="6"/>
        <v>37909.701389212496</v>
      </c>
      <c r="Q32" s="4">
        <f t="shared" si="7"/>
        <v>27331.197002160006</v>
      </c>
      <c r="R32" s="4">
        <f t="shared" si="8"/>
        <v>18199.38084810201</v>
      </c>
      <c r="S32" s="4">
        <f t="shared" si="9"/>
        <v>11603.937677699978</v>
      </c>
      <c r="T32" s="4">
        <f t="shared" si="10"/>
        <v>7218.3601312800238</v>
      </c>
      <c r="U32" s="4">
        <f t="shared" si="11"/>
        <v>4426.2980463619897</v>
      </c>
      <c r="V32" s="4">
        <f t="shared" si="12"/>
        <v>2691.35925033901</v>
      </c>
      <c r="X32" s="4">
        <f t="shared" si="13"/>
        <v>38.037763573470542</v>
      </c>
      <c r="Y32" s="4">
        <f t="shared" si="14"/>
        <v>112.17553479413503</v>
      </c>
      <c r="Z32" s="4">
        <f t="shared" si="15"/>
        <v>178.98362431568609</v>
      </c>
      <c r="AA32" s="4">
        <f t="shared" si="16"/>
        <v>227.72339133848232</v>
      </c>
      <c r="AB32" s="4">
        <f t="shared" si="17"/>
        <v>260.2114313753122</v>
      </c>
      <c r="AC32" s="4">
        <f t="shared" si="18"/>
        <v>280.90397343275441</v>
      </c>
      <c r="AD32" s="4">
        <f t="shared" si="19"/>
        <v>293.76125418191975</v>
      </c>
      <c r="AE32" s="4">
        <f t="shared" si="20"/>
        <v>301.63858660655023</v>
      </c>
      <c r="AF32" s="4">
        <f t="shared" si="21"/>
        <v>306.42556909672862</v>
      </c>
      <c r="AG32" s="4">
        <f t="shared" si="22"/>
        <v>309.32061490311429</v>
      </c>
      <c r="AI32" s="4">
        <f t="shared" si="23"/>
        <v>3.3028627223575098E-4</v>
      </c>
      <c r="AJ32" s="4">
        <f t="shared" si="24"/>
        <v>2.0777712589368079E-4</v>
      </c>
      <c r="AK32" s="4">
        <f t="shared" si="25"/>
        <v>1.7007250132391837E-4</v>
      </c>
      <c r="AL32" s="4">
        <f t="shared" si="26"/>
        <v>1.5339385122752923E-4</v>
      </c>
      <c r="AM32" s="4">
        <f t="shared" si="27"/>
        <v>1.4487239470875566E-4</v>
      </c>
      <c r="AN32" s="4">
        <f t="shared" si="28"/>
        <v>1.4019856322580745E-4</v>
      </c>
      <c r="AO32" s="4">
        <f t="shared" si="29"/>
        <v>1.3753510967516532E-4</v>
      </c>
      <c r="AP32" s="4">
        <f t="shared" si="30"/>
        <v>1.3598414372649722E-4</v>
      </c>
      <c r="AQ32" s="4">
        <f t="shared" si="31"/>
        <v>1.3506961278192856E-4</v>
      </c>
      <c r="AR32" s="4">
        <f t="shared" si="32"/>
        <v>1.3452637126119094E-4</v>
      </c>
    </row>
    <row r="33" spans="1:44" x14ac:dyDescent="0.25">
      <c r="A33" s="4" t="s">
        <v>81</v>
      </c>
      <c r="B33" s="4">
        <v>9992.3761273008404</v>
      </c>
      <c r="C33" s="4">
        <v>40966.815834351502</v>
      </c>
      <c r="D33" s="4">
        <v>75363.609977611501</v>
      </c>
      <c r="E33" s="4">
        <v>103185.52167913799</v>
      </c>
      <c r="F33" s="4">
        <v>122795.19097446901</v>
      </c>
      <c r="G33" s="4">
        <v>135686.372695681</v>
      </c>
      <c r="H33" s="4">
        <v>143844.70268500299</v>
      </c>
      <c r="I33" s="4">
        <v>148897.428591281</v>
      </c>
      <c r="J33" s="4">
        <v>151987.68617308</v>
      </c>
      <c r="K33" s="4">
        <v>153863.75964535901</v>
      </c>
      <c r="M33" s="4">
        <f t="shared" si="3"/>
        <v>99923.761273008407</v>
      </c>
      <c r="N33" s="4">
        <f t="shared" si="4"/>
        <v>309744.39707050659</v>
      </c>
      <c r="O33" s="4">
        <f t="shared" si="5"/>
        <v>343967.94143259997</v>
      </c>
      <c r="P33" s="4">
        <f t="shared" si="6"/>
        <v>278219.11701526493</v>
      </c>
      <c r="Q33" s="4">
        <f t="shared" si="7"/>
        <v>196096.69295331012</v>
      </c>
      <c r="R33" s="4">
        <f t="shared" si="8"/>
        <v>128911.81721211993</v>
      </c>
      <c r="S33" s="4">
        <f t="shared" si="9"/>
        <v>81583.299893219955</v>
      </c>
      <c r="T33" s="4">
        <f t="shared" si="10"/>
        <v>50527.259062780067</v>
      </c>
      <c r="U33" s="4">
        <f t="shared" si="11"/>
        <v>30902.57581799</v>
      </c>
      <c r="V33" s="4">
        <f t="shared" si="12"/>
        <v>18760.734722790075</v>
      </c>
      <c r="X33" s="4">
        <f t="shared" si="13"/>
        <v>189.18617468018493</v>
      </c>
      <c r="Y33" s="4">
        <f t="shared" si="14"/>
        <v>507.95331783339191</v>
      </c>
      <c r="Z33" s="4">
        <f t="shared" si="15"/>
        <v>778.27743706038893</v>
      </c>
      <c r="AA33" s="4">
        <f t="shared" si="16"/>
        <v>969.73794532648208</v>
      </c>
      <c r="AB33" s="4">
        <f t="shared" si="17"/>
        <v>1095.3381292420158</v>
      </c>
      <c r="AC33" s="4">
        <f t="shared" si="18"/>
        <v>1174.6179075373307</v>
      </c>
      <c r="AD33" s="4">
        <f t="shared" si="19"/>
        <v>1223.6211238252888</v>
      </c>
      <c r="AE33" s="4">
        <f t="shared" si="20"/>
        <v>1253.5518238762434</v>
      </c>
      <c r="AF33" s="4">
        <f t="shared" si="21"/>
        <v>1271.7072204999304</v>
      </c>
      <c r="AG33" s="4">
        <f t="shared" si="22"/>
        <v>1282.6751850171597</v>
      </c>
      <c r="AI33" s="4">
        <f t="shared" si="23"/>
        <v>1.6607940162877681E-4</v>
      </c>
      <c r="AJ33" s="4">
        <f t="shared" si="24"/>
        <v>1.087643930200557E-4</v>
      </c>
      <c r="AK33" s="4">
        <f t="shared" si="25"/>
        <v>9.0587420957692348E-5</v>
      </c>
      <c r="AL33" s="4">
        <f t="shared" si="26"/>
        <v>8.2438631565673415E-5</v>
      </c>
      <c r="AM33" s="4">
        <f t="shared" si="27"/>
        <v>7.8245973051786926E-5</v>
      </c>
      <c r="AN33" s="4">
        <f t="shared" si="28"/>
        <v>7.5937366817961925E-5</v>
      </c>
      <c r="AO33" s="4">
        <f t="shared" si="29"/>
        <v>7.4618796727962179E-5</v>
      </c>
      <c r="AP33" s="4">
        <f t="shared" si="30"/>
        <v>7.3849956540735472E-5</v>
      </c>
      <c r="AQ33" s="4">
        <f t="shared" si="31"/>
        <v>7.3396251870760115E-5</v>
      </c>
      <c r="AR33" s="4">
        <f t="shared" si="32"/>
        <v>7.3126620177555379E-5</v>
      </c>
    </row>
    <row r="34" spans="1:44" x14ac:dyDescent="0.25">
      <c r="A34" s="4" t="s">
        <v>83</v>
      </c>
      <c r="B34" s="4">
        <v>923281.27442013402</v>
      </c>
      <c r="C34" s="4">
        <v>1035129.9149896</v>
      </c>
      <c r="D34" s="4">
        <v>1039648.64540009</v>
      </c>
      <c r="E34" s="4">
        <v>1039824.4712429499</v>
      </c>
      <c r="F34" s="4">
        <v>1039831.30279941</v>
      </c>
      <c r="G34" s="4">
        <v>1039831.56821851</v>
      </c>
      <c r="H34" s="4">
        <v>1039831.57853053</v>
      </c>
      <c r="I34" s="4">
        <v>1039831.5789311701</v>
      </c>
      <c r="J34" s="4">
        <v>1039831.57894674</v>
      </c>
      <c r="K34" s="4">
        <v>1039831.57894734</v>
      </c>
      <c r="M34" s="4">
        <f t="shared" si="3"/>
        <v>9232812.7442013398</v>
      </c>
      <c r="N34" s="4">
        <f t="shared" si="4"/>
        <v>1118486.4056946593</v>
      </c>
      <c r="O34" s="4">
        <f t="shared" si="5"/>
        <v>45187.304104900686</v>
      </c>
      <c r="P34" s="4">
        <f t="shared" si="6"/>
        <v>1758.2584285992198</v>
      </c>
      <c r="Q34" s="4">
        <f t="shared" si="7"/>
        <v>68.315564600052312</v>
      </c>
      <c r="R34" s="4">
        <f t="shared" si="8"/>
        <v>2.6541910006199032</v>
      </c>
      <c r="S34" s="4">
        <f t="shared" si="9"/>
        <v>0.10312019963748753</v>
      </c>
      <c r="T34" s="4">
        <f t="shared" si="10"/>
        <v>4.0064007043838501E-3</v>
      </c>
      <c r="U34" s="4">
        <f t="shared" si="11"/>
        <v>1.5569967217743397E-4</v>
      </c>
      <c r="V34" s="4">
        <f t="shared" si="12"/>
        <v>6.0000456869602203E-6</v>
      </c>
      <c r="X34" s="4">
        <f t="shared" si="13"/>
        <v>4496.2978635206146</v>
      </c>
      <c r="Y34" s="4">
        <f t="shared" si="14"/>
        <v>4870.994694709244</v>
      </c>
      <c r="Z34" s="4">
        <f t="shared" si="15"/>
        <v>4885.8695700142616</v>
      </c>
      <c r="AA34" s="4">
        <f t="shared" si="16"/>
        <v>4886.447965651606</v>
      </c>
      <c r="AB34" s="4">
        <f t="shared" si="17"/>
        <v>4886.4704381065594</v>
      </c>
      <c r="AC34" s="4">
        <f t="shared" si="18"/>
        <v>4886.4713112037307</v>
      </c>
      <c r="AD34" s="4">
        <f t="shared" si="19"/>
        <v>4886.4713451251591</v>
      </c>
      <c r="AE34" s="4">
        <f t="shared" si="20"/>
        <v>4886.4713464430697</v>
      </c>
      <c r="AF34" s="4">
        <f t="shared" si="21"/>
        <v>4886.4713464942906</v>
      </c>
      <c r="AG34" s="4">
        <f t="shared" si="22"/>
        <v>4886.4713464962615</v>
      </c>
      <c r="AI34" s="4">
        <f t="shared" si="23"/>
        <v>4.271851972076355E-5</v>
      </c>
      <c r="AJ34" s="4">
        <f t="shared" si="24"/>
        <v>4.1277933348327273E-5</v>
      </c>
      <c r="AK34" s="4">
        <f t="shared" si="25"/>
        <v>4.1224028126956083E-5</v>
      </c>
      <c r="AL34" s="4">
        <f t="shared" si="26"/>
        <v>4.1221936809036538E-5</v>
      </c>
      <c r="AM34" s="4">
        <f t="shared" si="27"/>
        <v>4.1221855562020187E-5</v>
      </c>
      <c r="AN34" s="4">
        <f t="shared" si="28"/>
        <v>4.122185240543138E-5</v>
      </c>
      <c r="AO34" s="4">
        <f t="shared" si="29"/>
        <v>4.1221852282792129E-5</v>
      </c>
      <c r="AP34" s="4">
        <f t="shared" si="30"/>
        <v>4.1221852278027406E-5</v>
      </c>
      <c r="AQ34" s="4">
        <f t="shared" si="31"/>
        <v>4.1221852277842258E-5</v>
      </c>
      <c r="AR34" s="4">
        <f t="shared" si="32"/>
        <v>4.1221852277835102E-5</v>
      </c>
    </row>
    <row r="35" spans="1:44" x14ac:dyDescent="0.25">
      <c r="A35" s="4" t="s">
        <v>85</v>
      </c>
      <c r="B35" s="4">
        <v>2846612.2070100098</v>
      </c>
      <c r="C35" s="4">
        <v>3045916.3216537698</v>
      </c>
      <c r="D35" s="4">
        <v>3051026.8130290601</v>
      </c>
      <c r="E35" s="4">
        <v>3051154.8906361801</v>
      </c>
      <c r="F35" s="4">
        <v>3051158.0986469602</v>
      </c>
      <c r="G35" s="4">
        <v>3051158.1789981299</v>
      </c>
      <c r="H35" s="4">
        <v>3051158.1810106901</v>
      </c>
      <c r="I35" s="4">
        <v>3051158.1810611002</v>
      </c>
      <c r="J35" s="4">
        <v>3051158.1810623598</v>
      </c>
      <c r="K35" s="4">
        <v>3051158.1810623901</v>
      </c>
      <c r="M35" s="4">
        <f t="shared" si="3"/>
        <v>28466122.070100099</v>
      </c>
      <c r="N35" s="4">
        <f t="shared" si="4"/>
        <v>1993041.1464376003</v>
      </c>
      <c r="O35" s="4">
        <f t="shared" si="5"/>
        <v>51104.91375290323</v>
      </c>
      <c r="P35" s="4">
        <f t="shared" si="6"/>
        <v>1280.7760711992159</v>
      </c>
      <c r="Q35" s="4">
        <f t="shared" si="7"/>
        <v>32.08010780159384</v>
      </c>
      <c r="R35" s="4">
        <f t="shared" si="8"/>
        <v>0.80351169686764479</v>
      </c>
      <c r="S35" s="4">
        <f t="shared" si="9"/>
        <v>2.0125601440668106E-2</v>
      </c>
      <c r="T35" s="4">
        <f t="shared" si="10"/>
        <v>5.0410162657499313E-4</v>
      </c>
      <c r="U35" s="4">
        <f t="shared" si="11"/>
        <v>1.2596137821674347E-5</v>
      </c>
      <c r="V35" s="4">
        <f t="shared" si="12"/>
        <v>3.0267983675003052E-7</v>
      </c>
      <c r="X35" s="4">
        <f t="shared" si="13"/>
        <v>9888.9702393442567</v>
      </c>
      <c r="Y35" s="4">
        <f t="shared" si="14"/>
        <v>10368.688618126294</v>
      </c>
      <c r="Z35" s="4">
        <f t="shared" si="15"/>
        <v>10380.863291807822</v>
      </c>
      <c r="AA35" s="4">
        <f t="shared" si="16"/>
        <v>10381.16833122175</v>
      </c>
      <c r="AB35" s="4">
        <f t="shared" si="17"/>
        <v>10381.17597161601</v>
      </c>
      <c r="AC35" s="4">
        <f t="shared" si="18"/>
        <v>10381.176162985239</v>
      </c>
      <c r="AD35" s="4">
        <f t="shared" si="19"/>
        <v>10381.176167778451</v>
      </c>
      <c r="AE35" s="4">
        <f t="shared" si="20"/>
        <v>10381.176167898519</v>
      </c>
      <c r="AF35" s="4">
        <f t="shared" si="21"/>
        <v>10381.176167901525</v>
      </c>
      <c r="AG35" s="4">
        <f t="shared" si="22"/>
        <v>10381.176167901596</v>
      </c>
      <c r="AI35" s="4">
        <f t="shared" si="23"/>
        <v>3.0473189415504736E-5</v>
      </c>
      <c r="AJ35" s="4">
        <f t="shared" si="24"/>
        <v>2.9860770725818743E-5</v>
      </c>
      <c r="AK35" s="4">
        <f t="shared" si="25"/>
        <v>2.984575682037324E-5</v>
      </c>
      <c r="AL35" s="4">
        <f t="shared" si="26"/>
        <v>2.9845380966368891E-5</v>
      </c>
      <c r="AM35" s="4">
        <f t="shared" si="27"/>
        <v>2.9845371552467453E-5</v>
      </c>
      <c r="AN35" s="4">
        <f t="shared" si="28"/>
        <v>2.9845371316677299E-5</v>
      </c>
      <c r="AO35" s="4">
        <f t="shared" si="29"/>
        <v>2.9845371310771382E-5</v>
      </c>
      <c r="AP35" s="4">
        <f t="shared" si="30"/>
        <v>2.9845371310623473E-5</v>
      </c>
      <c r="AQ35" s="4">
        <f t="shared" si="31"/>
        <v>2.9845371310619797E-5</v>
      </c>
      <c r="AR35" s="4">
        <f t="shared" si="32"/>
        <v>2.9845371310619712E-5</v>
      </c>
    </row>
    <row r="36" spans="1:44" x14ac:dyDescent="0.25">
      <c r="A36" s="4" t="s">
        <v>87</v>
      </c>
      <c r="B36" s="4">
        <v>292.61111455449497</v>
      </c>
      <c r="C36" s="4">
        <v>849.75653617973001</v>
      </c>
      <c r="D36" s="4">
        <v>1362.7238666079299</v>
      </c>
      <c r="E36" s="4">
        <v>1729.4881154068801</v>
      </c>
      <c r="F36" s="4">
        <v>1963.876371518</v>
      </c>
      <c r="G36" s="4">
        <v>2105.5025376393901</v>
      </c>
      <c r="H36" s="4">
        <v>2188.5787984071098</v>
      </c>
      <c r="I36" s="4">
        <v>2236.5292818778398</v>
      </c>
      <c r="J36" s="4">
        <v>2263.9589857086298</v>
      </c>
      <c r="K36" s="4">
        <v>2279.5716017415598</v>
      </c>
      <c r="M36" s="4">
        <f t="shared" si="3"/>
        <v>2926.11114554495</v>
      </c>
      <c r="N36" s="4">
        <f t="shared" si="4"/>
        <v>5571.4542162523503</v>
      </c>
      <c r="O36" s="4">
        <f t="shared" si="5"/>
        <v>5129.6733042819997</v>
      </c>
      <c r="P36" s="4">
        <f t="shared" si="6"/>
        <v>3667.6424879895012</v>
      </c>
      <c r="Q36" s="4">
        <f t="shared" si="7"/>
        <v>2343.8825611111997</v>
      </c>
      <c r="R36" s="4">
        <f t="shared" si="8"/>
        <v>1416.2616612139004</v>
      </c>
      <c r="S36" s="4">
        <f t="shared" si="9"/>
        <v>830.76260767719759</v>
      </c>
      <c r="T36" s="4">
        <f t="shared" si="10"/>
        <v>479.50483470729978</v>
      </c>
      <c r="U36" s="4">
        <f t="shared" si="11"/>
        <v>274.29703830790004</v>
      </c>
      <c r="V36" s="4">
        <f t="shared" si="12"/>
        <v>156.12616032929964</v>
      </c>
      <c r="X36" s="4">
        <f t="shared" si="13"/>
        <v>15.978088693528475</v>
      </c>
      <c r="Y36" s="4">
        <f t="shared" si="14"/>
        <v>33.699807055188039</v>
      </c>
      <c r="Z36" s="4">
        <f t="shared" si="15"/>
        <v>46.903662722884945</v>
      </c>
      <c r="AA36" s="4">
        <f t="shared" si="16"/>
        <v>55.419622363954936</v>
      </c>
      <c r="AB36" s="4">
        <f t="shared" si="17"/>
        <v>60.576078651673328</v>
      </c>
      <c r="AC36" s="4">
        <f t="shared" si="18"/>
        <v>63.601929800768801</v>
      </c>
      <c r="AD36" s="4">
        <f t="shared" si="19"/>
        <v>65.348374031208962</v>
      </c>
      <c r="AE36" s="4">
        <f t="shared" si="20"/>
        <v>66.347332501892339</v>
      </c>
      <c r="AF36" s="4">
        <f t="shared" si="21"/>
        <v>66.915887615954432</v>
      </c>
      <c r="AG36" s="4">
        <f t="shared" si="22"/>
        <v>67.238578182097612</v>
      </c>
      <c r="AI36" s="4">
        <f t="shared" si="23"/>
        <v>4.7899299028214825E-4</v>
      </c>
      <c r="AJ36" s="4">
        <f t="shared" si="24"/>
        <v>3.4787886883266584E-4</v>
      </c>
      <c r="AK36" s="4">
        <f t="shared" si="25"/>
        <v>3.0192150295582789E-4</v>
      </c>
      <c r="AL36" s="4">
        <f t="shared" si="26"/>
        <v>2.8108723844334581E-4</v>
      </c>
      <c r="AM36" s="4">
        <f t="shared" si="27"/>
        <v>2.7057156890627636E-4</v>
      </c>
      <c r="AN36" s="4">
        <f t="shared" si="28"/>
        <v>2.6497791142276848E-4</v>
      </c>
      <c r="AO36" s="4">
        <f t="shared" si="29"/>
        <v>2.6191944816799132E-4</v>
      </c>
      <c r="AP36" s="4">
        <f t="shared" si="30"/>
        <v>2.6022200982085344E-4</v>
      </c>
      <c r="AQ36" s="4">
        <f t="shared" si="31"/>
        <v>2.5927213082071879E-4</v>
      </c>
      <c r="AR36" s="4">
        <f t="shared" si="32"/>
        <v>2.5873812819305074E-4</v>
      </c>
    </row>
    <row r="37" spans="1:44" x14ac:dyDescent="0.25">
      <c r="A37" s="4" t="s">
        <v>89</v>
      </c>
      <c r="B37" s="4">
        <v>1683934.23338946</v>
      </c>
      <c r="C37" s="4">
        <v>1689707.3719358</v>
      </c>
      <c r="D37" s="4">
        <v>1689713.5570684699</v>
      </c>
      <c r="E37" s="4">
        <v>1689713.56368721</v>
      </c>
      <c r="F37" s="4">
        <v>1689713.5636942899</v>
      </c>
      <c r="G37" s="4">
        <v>1689713.5636942999</v>
      </c>
      <c r="H37" s="4">
        <v>1689713.5636942999</v>
      </c>
      <c r="I37" s="4">
        <v>1689713.5636942999</v>
      </c>
      <c r="J37" s="4">
        <v>1689713.5636942999</v>
      </c>
      <c r="K37" s="4">
        <v>1689713.5636942999</v>
      </c>
      <c r="M37" s="4">
        <f t="shared" si="3"/>
        <v>16839342.333894599</v>
      </c>
      <c r="N37" s="4">
        <f t="shared" si="4"/>
        <v>57731.385463399347</v>
      </c>
      <c r="O37" s="4">
        <f t="shared" si="5"/>
        <v>61.851326699834317</v>
      </c>
      <c r="P37" s="4">
        <f t="shared" si="6"/>
        <v>6.6187400370836258E-2</v>
      </c>
      <c r="Q37" s="4">
        <f t="shared" si="7"/>
        <v>7.0799142122268677E-5</v>
      </c>
      <c r="R37" s="4">
        <f t="shared" si="8"/>
        <v>1.0011717677116394E-7</v>
      </c>
      <c r="S37" s="4">
        <f t="shared" si="9"/>
        <v>0</v>
      </c>
      <c r="T37" s="4">
        <f t="shared" si="10"/>
        <v>0</v>
      </c>
      <c r="U37" s="4">
        <f t="shared" si="11"/>
        <v>0</v>
      </c>
      <c r="V37" s="4">
        <f t="shared" si="12"/>
        <v>0</v>
      </c>
      <c r="X37" s="4">
        <f t="shared" si="13"/>
        <v>6847.7649211181097</v>
      </c>
      <c r="Y37" s="4">
        <f t="shared" si="14"/>
        <v>6864.1901213644223</v>
      </c>
      <c r="Z37" s="4">
        <f t="shared" si="15"/>
        <v>6864.2077096952671</v>
      </c>
      <c r="AA37" s="4">
        <f t="shared" si="16"/>
        <v>6864.2077285166106</v>
      </c>
      <c r="AB37" s="4">
        <f t="shared" si="17"/>
        <v>6864.2077285367413</v>
      </c>
      <c r="AC37" s="4">
        <f t="shared" si="18"/>
        <v>6864.2077285367786</v>
      </c>
      <c r="AD37" s="4">
        <f t="shared" si="19"/>
        <v>6864.2077285367786</v>
      </c>
      <c r="AE37" s="4">
        <f t="shared" si="20"/>
        <v>6864.2077285367786</v>
      </c>
      <c r="AF37" s="4">
        <f t="shared" si="21"/>
        <v>6864.2077285367786</v>
      </c>
      <c r="AG37" s="4">
        <f t="shared" si="22"/>
        <v>6864.2077285367786</v>
      </c>
      <c r="AI37" s="4">
        <f t="shared" si="23"/>
        <v>3.5671294134946642E-5</v>
      </c>
      <c r="AJ37" s="4">
        <f t="shared" si="24"/>
        <v>3.5634687429974752E-5</v>
      </c>
      <c r="AK37" s="4">
        <f t="shared" si="25"/>
        <v>3.5634648298096316E-5</v>
      </c>
      <c r="AL37" s="4">
        <f t="shared" si="26"/>
        <v>3.5634648256221203E-5</v>
      </c>
      <c r="AM37" s="4">
        <f t="shared" si="27"/>
        <v>3.5634648256176391E-5</v>
      </c>
      <c r="AN37" s="4">
        <f t="shared" si="28"/>
        <v>3.5634648256176378E-5</v>
      </c>
      <c r="AO37" s="4">
        <f t="shared" si="29"/>
        <v>3.5634648256176378E-5</v>
      </c>
      <c r="AP37" s="4">
        <f t="shared" si="30"/>
        <v>3.5634648256176378E-5</v>
      </c>
      <c r="AQ37" s="4">
        <f t="shared" si="31"/>
        <v>3.5634648256176378E-5</v>
      </c>
      <c r="AR37" s="4">
        <f t="shared" si="32"/>
        <v>3.5634648256176378E-5</v>
      </c>
    </row>
    <row r="38" spans="1:44" x14ac:dyDescent="0.25">
      <c r="A38" s="4" t="s">
        <v>91</v>
      </c>
      <c r="B38" s="4">
        <v>2040.4268738713899</v>
      </c>
      <c r="C38" s="4">
        <v>7828.9121873004697</v>
      </c>
      <c r="D38" s="4">
        <v>13673.9240276193</v>
      </c>
      <c r="E38" s="4">
        <v>17998.842298326301</v>
      </c>
      <c r="F38" s="4">
        <v>20806.3541126329</v>
      </c>
      <c r="G38" s="4">
        <v>22516.183998709999</v>
      </c>
      <c r="H38" s="4">
        <v>23523.3551793117</v>
      </c>
      <c r="I38" s="4">
        <v>24106.009686622001</v>
      </c>
      <c r="J38" s="4">
        <v>24439.7349431935</v>
      </c>
      <c r="K38" s="4">
        <v>24629.8213775613</v>
      </c>
      <c r="M38" s="4">
        <f t="shared" si="3"/>
        <v>20404.268738713901</v>
      </c>
      <c r="N38" s="4">
        <f t="shared" si="4"/>
        <v>57884.853134290795</v>
      </c>
      <c r="O38" s="4">
        <f t="shared" si="5"/>
        <v>58450.118403188302</v>
      </c>
      <c r="P38" s="4">
        <f t="shared" si="6"/>
        <v>43249.182707070009</v>
      </c>
      <c r="Q38" s="4">
        <f t="shared" si="7"/>
        <v>28075.118143065993</v>
      </c>
      <c r="R38" s="4">
        <f t="shared" si="8"/>
        <v>17098.298860770992</v>
      </c>
      <c r="S38" s="4">
        <f t="shared" si="9"/>
        <v>10071.711806017011</v>
      </c>
      <c r="T38" s="4">
        <f t="shared" si="10"/>
        <v>5826.5450731030069</v>
      </c>
      <c r="U38" s="4">
        <f t="shared" si="11"/>
        <v>3337.252565714989</v>
      </c>
      <c r="V38" s="4">
        <f t="shared" si="12"/>
        <v>1900.8643436780039</v>
      </c>
      <c r="X38" s="4">
        <f t="shared" si="13"/>
        <v>62.219422974189555</v>
      </c>
      <c r="Y38" s="4">
        <f t="shared" si="14"/>
        <v>159.48221176639154</v>
      </c>
      <c r="Z38" s="4">
        <f t="shared" si="15"/>
        <v>235.63861886145131</v>
      </c>
      <c r="AA38" s="4">
        <f t="shared" si="16"/>
        <v>285.62252554444871</v>
      </c>
      <c r="AB38" s="4">
        <f t="shared" si="17"/>
        <v>316.1247105369664</v>
      </c>
      <c r="AC38" s="4">
        <f t="shared" si="18"/>
        <v>334.09317749148528</v>
      </c>
      <c r="AD38" s="4">
        <f t="shared" si="19"/>
        <v>344.48533702597223</v>
      </c>
      <c r="AE38" s="4">
        <f t="shared" si="20"/>
        <v>350.43621700792693</v>
      </c>
      <c r="AF38" s="4">
        <f t="shared" si="21"/>
        <v>353.82523093085143</v>
      </c>
      <c r="AG38" s="4">
        <f t="shared" si="22"/>
        <v>355.74936886608941</v>
      </c>
      <c r="AI38" s="4">
        <f t="shared" si="23"/>
        <v>2.6748540662903245E-4</v>
      </c>
      <c r="AJ38" s="4">
        <f t="shared" si="24"/>
        <v>1.7869235679382589E-4</v>
      </c>
      <c r="AK38" s="4">
        <f t="shared" si="25"/>
        <v>1.5116402756327866E-4</v>
      </c>
      <c r="AL38" s="4">
        <f t="shared" si="26"/>
        <v>1.3920121688175923E-4</v>
      </c>
      <c r="AM38" s="4">
        <f t="shared" si="27"/>
        <v>1.332777362928939E-4</v>
      </c>
      <c r="AN38" s="4">
        <f t="shared" si="28"/>
        <v>1.3015713088807362E-4</v>
      </c>
      <c r="AO38" s="4">
        <f t="shared" si="29"/>
        <v>1.2845961721650247E-4</v>
      </c>
      <c r="AP38" s="4">
        <f t="shared" si="30"/>
        <v>1.2752014719733025E-4</v>
      </c>
      <c r="AQ38" s="4">
        <f t="shared" si="31"/>
        <v>1.2699524373315901E-4</v>
      </c>
      <c r="AR38" s="4">
        <f t="shared" si="32"/>
        <v>1.2670041130173759E-4</v>
      </c>
    </row>
    <row r="39" spans="1:44" x14ac:dyDescent="0.25">
      <c r="A39" s="4" t="s">
        <v>93</v>
      </c>
      <c r="B39" s="4">
        <v>593720496.34641802</v>
      </c>
      <c r="C39" s="4">
        <v>593743664.74543095</v>
      </c>
      <c r="D39" s="4">
        <v>593743665.04679406</v>
      </c>
      <c r="E39" s="4">
        <v>593743665.04679799</v>
      </c>
      <c r="F39" s="4">
        <v>593743665.04679799</v>
      </c>
      <c r="G39" s="4">
        <v>593743665.04679799</v>
      </c>
      <c r="H39" s="4">
        <v>593743665.04679799</v>
      </c>
      <c r="I39" s="4">
        <v>593743665.04679799</v>
      </c>
      <c r="J39" s="4">
        <v>593743665.04679799</v>
      </c>
      <c r="K39" s="4">
        <v>593743665.04679799</v>
      </c>
      <c r="M39" s="4">
        <f t="shared" si="3"/>
        <v>5937204963.46418</v>
      </c>
      <c r="N39" s="4">
        <f t="shared" si="4"/>
        <v>231683.99012923241</v>
      </c>
      <c r="O39" s="4">
        <f t="shared" si="5"/>
        <v>3.0136311054229736</v>
      </c>
      <c r="P39" s="4">
        <f t="shared" si="6"/>
        <v>3.9339065551757813E-5</v>
      </c>
      <c r="Q39" s="4">
        <f t="shared" si="7"/>
        <v>0</v>
      </c>
      <c r="R39" s="4">
        <f t="shared" si="8"/>
        <v>0</v>
      </c>
      <c r="S39" s="4">
        <f t="shared" si="9"/>
        <v>0</v>
      </c>
      <c r="T39" s="4">
        <f t="shared" si="10"/>
        <v>0</v>
      </c>
      <c r="U39" s="4">
        <f t="shared" si="11"/>
        <v>0</v>
      </c>
      <c r="V39" s="4">
        <f t="shared" si="12"/>
        <v>0</v>
      </c>
      <c r="X39" s="4">
        <f t="shared" si="13"/>
        <v>415555.164443071</v>
      </c>
      <c r="Y39" s="4">
        <f t="shared" si="14"/>
        <v>415566.51554867835</v>
      </c>
      <c r="Z39" s="4">
        <f t="shared" si="15"/>
        <v>415566.51569632755</v>
      </c>
      <c r="AA39" s="4">
        <f t="shared" si="16"/>
        <v>415566.51569632976</v>
      </c>
      <c r="AB39" s="4">
        <f t="shared" si="17"/>
        <v>415566.51569632976</v>
      </c>
      <c r="AC39" s="4">
        <f t="shared" si="18"/>
        <v>415566.51569632976</v>
      </c>
      <c r="AD39" s="4">
        <f t="shared" si="19"/>
        <v>415566.51569632976</v>
      </c>
      <c r="AE39" s="4">
        <f t="shared" si="20"/>
        <v>415566.51569632976</v>
      </c>
      <c r="AF39" s="4">
        <f t="shared" si="21"/>
        <v>415566.51569632976</v>
      </c>
      <c r="AG39" s="4">
        <f t="shared" si="22"/>
        <v>415566.51569632976</v>
      </c>
      <c r="AI39" s="4">
        <f t="shared" si="23"/>
        <v>6.1396242224418959E-6</v>
      </c>
      <c r="AJ39" s="4">
        <f t="shared" si="24"/>
        <v>6.1395523494022486E-6</v>
      </c>
      <c r="AK39" s="4">
        <f t="shared" si="25"/>
        <v>6.1395523484673911E-6</v>
      </c>
      <c r="AL39" s="4">
        <f t="shared" si="26"/>
        <v>6.1395523484673826E-6</v>
      </c>
      <c r="AM39" s="4">
        <f t="shared" si="27"/>
        <v>6.1395523484673826E-6</v>
      </c>
      <c r="AN39" s="4">
        <f t="shared" si="28"/>
        <v>6.1395523484673826E-6</v>
      </c>
      <c r="AO39" s="4">
        <f t="shared" si="29"/>
        <v>6.1395523484673826E-6</v>
      </c>
      <c r="AP39" s="4">
        <f t="shared" si="30"/>
        <v>6.1395523484673826E-6</v>
      </c>
      <c r="AQ39" s="4">
        <f t="shared" si="31"/>
        <v>6.1395523484673826E-6</v>
      </c>
      <c r="AR39" s="4">
        <f t="shared" si="32"/>
        <v>6.1395523484673826E-6</v>
      </c>
    </row>
    <row r="40" spans="1:44" x14ac:dyDescent="0.25">
      <c r="A40" s="4" t="s">
        <v>95</v>
      </c>
      <c r="B40" s="4">
        <v>20266.8169948715</v>
      </c>
      <c r="C40" s="4">
        <v>75297.638210252699</v>
      </c>
      <c r="D40" s="4">
        <v>128323.10206794699</v>
      </c>
      <c r="E40" s="4">
        <v>165885.23125429</v>
      </c>
      <c r="F40" s="4">
        <v>189310.491634098</v>
      </c>
      <c r="G40" s="4">
        <v>203056.47653361401</v>
      </c>
      <c r="H40" s="4">
        <v>210875.641084551</v>
      </c>
      <c r="I40" s="4">
        <v>215250.96527192701</v>
      </c>
      <c r="J40" s="4">
        <v>217677.71302639801</v>
      </c>
      <c r="K40" s="4">
        <v>219017.25895361599</v>
      </c>
      <c r="M40" s="4">
        <f t="shared" si="3"/>
        <v>202668.16994871502</v>
      </c>
      <c r="N40" s="4">
        <f t="shared" si="4"/>
        <v>550308.21215381194</v>
      </c>
      <c r="O40" s="4">
        <f t="shared" si="5"/>
        <v>530254.63857694296</v>
      </c>
      <c r="P40" s="4">
        <f t="shared" si="6"/>
        <v>375621.29186343006</v>
      </c>
      <c r="Q40" s="4">
        <f t="shared" si="7"/>
        <v>234252.60379807994</v>
      </c>
      <c r="R40" s="4">
        <f t="shared" si="8"/>
        <v>137459.84899516014</v>
      </c>
      <c r="S40" s="4">
        <f t="shared" si="9"/>
        <v>78191.645509369846</v>
      </c>
      <c r="T40" s="4">
        <f t="shared" si="10"/>
        <v>43753.241873760126</v>
      </c>
      <c r="U40" s="4">
        <f t="shared" si="11"/>
        <v>24267.477544709982</v>
      </c>
      <c r="V40" s="4">
        <f t="shared" si="12"/>
        <v>13395.459272179869</v>
      </c>
      <c r="X40" s="4">
        <f t="shared" si="13"/>
        <v>310.36385450470999</v>
      </c>
      <c r="Y40" s="4">
        <f t="shared" si="14"/>
        <v>777.80047267768214</v>
      </c>
      <c r="Z40" s="4">
        <f t="shared" si="15"/>
        <v>1129.6259212619846</v>
      </c>
      <c r="AA40" s="4">
        <f t="shared" si="16"/>
        <v>1352.0310344879922</v>
      </c>
      <c r="AB40" s="4">
        <f t="shared" si="17"/>
        <v>1483.0081340131148</v>
      </c>
      <c r="AC40" s="4">
        <f t="shared" si="18"/>
        <v>1557.5896292460213</v>
      </c>
      <c r="AD40" s="4">
        <f t="shared" si="19"/>
        <v>1599.3361208371527</v>
      </c>
      <c r="AE40" s="4">
        <f t="shared" si="20"/>
        <v>1622.4929937152854</v>
      </c>
      <c r="AF40" s="4">
        <f t="shared" si="21"/>
        <v>1635.2758795496109</v>
      </c>
      <c r="AG40" s="4">
        <f t="shared" si="22"/>
        <v>1642.313611309273</v>
      </c>
      <c r="AI40" s="4">
        <f t="shared" si="23"/>
        <v>1.3433238936753734E-4</v>
      </c>
      <c r="AJ40" s="4">
        <f t="shared" si="24"/>
        <v>9.0611224017253536E-5</v>
      </c>
      <c r="AK40" s="4">
        <f t="shared" si="25"/>
        <v>7.721913786084166E-5</v>
      </c>
      <c r="AL40" s="4">
        <f t="shared" si="26"/>
        <v>7.1494739257272575E-5</v>
      </c>
      <c r="AM40" s="4">
        <f t="shared" si="27"/>
        <v>6.8716969506161724E-5</v>
      </c>
      <c r="AN40" s="4">
        <f t="shared" si="28"/>
        <v>6.7287028497950549E-5</v>
      </c>
      <c r="AO40" s="4">
        <f t="shared" si="29"/>
        <v>6.6528614427517976E-5</v>
      </c>
      <c r="AP40" s="4">
        <f t="shared" si="30"/>
        <v>6.6120003985734591E-5</v>
      </c>
      <c r="AQ40" s="4">
        <f t="shared" si="31"/>
        <v>6.589799690456844E-5</v>
      </c>
      <c r="AR40" s="4">
        <f t="shared" si="32"/>
        <v>6.5776824242777819E-5</v>
      </c>
    </row>
    <row r="41" spans="1:44" x14ac:dyDescent="0.25">
      <c r="A41" s="4" t="s">
        <v>97</v>
      </c>
      <c r="B41" s="4">
        <v>5365.7733613401397</v>
      </c>
      <c r="C41" s="4">
        <v>7247.5261634869603</v>
      </c>
      <c r="D41" s="4">
        <v>7468.2371577720696</v>
      </c>
      <c r="E41" s="4">
        <v>7491.7575760836398</v>
      </c>
      <c r="F41" s="4">
        <v>7494.2394828057704</v>
      </c>
      <c r="G41" s="4">
        <v>7494.5011057768797</v>
      </c>
      <c r="H41" s="4">
        <v>7494.5286809898498</v>
      </c>
      <c r="I41" s="4">
        <v>7494.5315873998597</v>
      </c>
      <c r="J41" s="4">
        <v>7494.5318937332704</v>
      </c>
      <c r="K41" s="4">
        <v>7494.5319260205697</v>
      </c>
      <c r="M41" s="4">
        <f t="shared" si="3"/>
        <v>53657.733613401397</v>
      </c>
      <c r="N41" s="4">
        <f t="shared" si="4"/>
        <v>18817.528021468206</v>
      </c>
      <c r="O41" s="4">
        <f t="shared" si="5"/>
        <v>2207.1099428510934</v>
      </c>
      <c r="P41" s="4">
        <f t="shared" si="6"/>
        <v>235.20418311570211</v>
      </c>
      <c r="Q41" s="4">
        <f t="shared" si="7"/>
        <v>24.819067221305886</v>
      </c>
      <c r="R41" s="4">
        <f t="shared" si="8"/>
        <v>2.6162297110931831</v>
      </c>
      <c r="S41" s="4">
        <f t="shared" si="9"/>
        <v>0.275752129700777</v>
      </c>
      <c r="T41" s="4">
        <f t="shared" si="10"/>
        <v>2.9064100099276402E-2</v>
      </c>
      <c r="U41" s="4">
        <f t="shared" si="11"/>
        <v>3.0633341066277353E-3</v>
      </c>
      <c r="V41" s="4">
        <f t="shared" si="12"/>
        <v>3.2287299291056115E-4</v>
      </c>
      <c r="X41" s="4">
        <f t="shared" si="13"/>
        <v>122.42324369304097</v>
      </c>
      <c r="Y41" s="4">
        <f t="shared" si="14"/>
        <v>151.09639720685129</v>
      </c>
      <c r="Z41" s="4">
        <f t="shared" si="15"/>
        <v>154.30284204495874</v>
      </c>
      <c r="AA41" s="4">
        <f t="shared" si="16"/>
        <v>154.64285383171236</v>
      </c>
      <c r="AB41" s="4">
        <f t="shared" si="17"/>
        <v>154.67871364769479</v>
      </c>
      <c r="AC41" s="4">
        <f t="shared" si="18"/>
        <v>154.68249349820175</v>
      </c>
      <c r="AD41" s="4">
        <f t="shared" si="19"/>
        <v>154.68289189433258</v>
      </c>
      <c r="AE41" s="4">
        <f t="shared" si="20"/>
        <v>154.68293388500734</v>
      </c>
      <c r="AF41" s="4">
        <f t="shared" si="21"/>
        <v>154.6829383107922</v>
      </c>
      <c r="AG41" s="4">
        <f t="shared" si="22"/>
        <v>154.68293877726646</v>
      </c>
      <c r="AI41" s="4">
        <f t="shared" si="23"/>
        <v>2.0013668678364076E-4</v>
      </c>
      <c r="AJ41" s="4">
        <f t="shared" si="24"/>
        <v>1.8287715879108598E-4</v>
      </c>
      <c r="AK41" s="4">
        <f t="shared" si="25"/>
        <v>1.8123871451245505E-4</v>
      </c>
      <c r="AL41" s="4">
        <f t="shared" si="26"/>
        <v>1.8106782659548017E-4</v>
      </c>
      <c r="AM41" s="4">
        <f t="shared" si="27"/>
        <v>1.8104983495443658E-4</v>
      </c>
      <c r="AN41" s="4">
        <f t="shared" si="28"/>
        <v>1.8104793886927431E-4</v>
      </c>
      <c r="AO41" s="4">
        <f t="shared" si="29"/>
        <v>1.8104773902581064E-4</v>
      </c>
      <c r="AP41" s="4">
        <f t="shared" si="30"/>
        <v>1.8104771796249178E-4</v>
      </c>
      <c r="AQ41" s="4">
        <f t="shared" si="31"/>
        <v>1.8104771574243439E-4</v>
      </c>
      <c r="AR41" s="4">
        <f t="shared" si="32"/>
        <v>1.8104771550844217E-4</v>
      </c>
    </row>
    <row r="42" spans="1:44" x14ac:dyDescent="0.25">
      <c r="A42" s="4" t="s">
        <v>99</v>
      </c>
      <c r="B42" s="4">
        <v>848.66734508255297</v>
      </c>
      <c r="C42" s="4">
        <v>3646.92117083622</v>
      </c>
      <c r="D42" s="4">
        <v>6846.6822966777499</v>
      </c>
      <c r="E42" s="4">
        <v>9472.9624511648799</v>
      </c>
      <c r="F42" s="4">
        <v>11338.8017925362</v>
      </c>
      <c r="G42" s="4">
        <v>12570.9239745302</v>
      </c>
      <c r="H42" s="4">
        <v>13352.730844723799</v>
      </c>
      <c r="I42" s="4">
        <v>13837.677257817701</v>
      </c>
      <c r="J42" s="4">
        <v>14134.543163955999</v>
      </c>
      <c r="K42" s="4">
        <v>14314.866792645</v>
      </c>
      <c r="M42" s="4">
        <f t="shared" si="3"/>
        <v>8486.6734508255304</v>
      </c>
      <c r="N42" s="4">
        <f t="shared" si="4"/>
        <v>27982.538257536671</v>
      </c>
      <c r="O42" s="4">
        <f t="shared" si="5"/>
        <v>31997.611258415302</v>
      </c>
      <c r="P42" s="4">
        <f t="shared" si="6"/>
        <v>26262.801544871298</v>
      </c>
      <c r="Q42" s="4">
        <f t="shared" si="7"/>
        <v>18658.393413713202</v>
      </c>
      <c r="R42" s="4">
        <f t="shared" si="8"/>
        <v>12321.221819940001</v>
      </c>
      <c r="S42" s="4">
        <f t="shared" si="9"/>
        <v>7818.0687019359902</v>
      </c>
      <c r="T42" s="4">
        <f t="shared" si="10"/>
        <v>4849.4641309390136</v>
      </c>
      <c r="U42" s="4">
        <f t="shared" si="11"/>
        <v>2968.6590613829867</v>
      </c>
      <c r="V42" s="4">
        <f t="shared" si="12"/>
        <v>1803.2362868900054</v>
      </c>
      <c r="X42" s="4">
        <f t="shared" si="13"/>
        <v>33.669564494448167</v>
      </c>
      <c r="Y42" s="4">
        <f t="shared" si="14"/>
        <v>93.426422252050855</v>
      </c>
      <c r="Z42" s="4">
        <f t="shared" si="15"/>
        <v>145.19691128860208</v>
      </c>
      <c r="AA42" s="4">
        <f t="shared" si="16"/>
        <v>182.24739352480577</v>
      </c>
      <c r="AB42" s="4">
        <f t="shared" si="17"/>
        <v>206.68943082117079</v>
      </c>
      <c r="AC42" s="4">
        <f t="shared" si="18"/>
        <v>222.16635749314645</v>
      </c>
      <c r="AD42" s="4">
        <f t="shared" si="19"/>
        <v>231.75030860422513</v>
      </c>
      <c r="AE42" s="4">
        <f t="shared" si="20"/>
        <v>237.61042588193439</v>
      </c>
      <c r="AF42" s="4">
        <f t="shared" si="21"/>
        <v>241.16734274190003</v>
      </c>
      <c r="AG42" s="4">
        <f t="shared" si="22"/>
        <v>243.31695478572715</v>
      </c>
      <c r="AI42" s="4">
        <f t="shared" si="23"/>
        <v>3.4801275043770425E-4</v>
      </c>
      <c r="AJ42" s="4">
        <f t="shared" si="24"/>
        <v>2.247183257780475E-4</v>
      </c>
      <c r="AK42" s="4">
        <f t="shared" si="25"/>
        <v>1.8602544435057371E-4</v>
      </c>
      <c r="AL42" s="4">
        <f t="shared" si="26"/>
        <v>1.6876044373133103E-4</v>
      </c>
      <c r="AM42" s="4">
        <f t="shared" si="27"/>
        <v>1.5989918651151521E-4</v>
      </c>
      <c r="AN42" s="4">
        <f t="shared" si="28"/>
        <v>1.5502660753153853E-4</v>
      </c>
      <c r="AO42" s="4">
        <f t="shared" si="29"/>
        <v>1.5224581904157763E-4</v>
      </c>
      <c r="AP42" s="4">
        <f t="shared" si="30"/>
        <v>1.5062513329272328E-4</v>
      </c>
      <c r="AQ42" s="4">
        <f t="shared" si="31"/>
        <v>1.4966900464831185E-4</v>
      </c>
      <c r="AR42" s="4">
        <f t="shared" si="32"/>
        <v>1.4910088116244403E-4</v>
      </c>
    </row>
    <row r="43" spans="1:44" x14ac:dyDescent="0.25">
      <c r="A43" s="4" t="s">
        <v>101</v>
      </c>
      <c r="B43" s="4">
        <v>12406.4748920861</v>
      </c>
      <c r="C43" s="4">
        <v>43680.148089164897</v>
      </c>
      <c r="D43" s="4">
        <v>90751.986345082507</v>
      </c>
      <c r="E43" s="4">
        <v>146677.75631139099</v>
      </c>
      <c r="F43" s="4">
        <v>205193.907253671</v>
      </c>
      <c r="G43" s="4">
        <v>261846.636040838</v>
      </c>
      <c r="H43" s="4">
        <v>313955.59851229697</v>
      </c>
      <c r="I43" s="4">
        <v>360210.65144740598</v>
      </c>
      <c r="J43" s="4">
        <v>400233.51703627501</v>
      </c>
      <c r="K43" s="4">
        <v>434218.15112626302</v>
      </c>
      <c r="M43" s="4">
        <f t="shared" si="3"/>
        <v>124064.74892086101</v>
      </c>
      <c r="N43" s="4">
        <f t="shared" si="4"/>
        <v>312736.73197078798</v>
      </c>
      <c r="O43" s="4">
        <f t="shared" si="5"/>
        <v>470718.38255917607</v>
      </c>
      <c r="P43" s="4">
        <f t="shared" si="6"/>
        <v>559257.69966308482</v>
      </c>
      <c r="Q43" s="4">
        <f t="shared" si="7"/>
        <v>585161.50942280015</v>
      </c>
      <c r="R43" s="4">
        <f t="shared" si="8"/>
        <v>566527.28787166998</v>
      </c>
      <c r="S43" s="4">
        <f t="shared" si="9"/>
        <v>521089.62471458974</v>
      </c>
      <c r="T43" s="4">
        <f t="shared" si="10"/>
        <v>462550.52935109008</v>
      </c>
      <c r="U43" s="4">
        <f t="shared" si="11"/>
        <v>400228.65588869026</v>
      </c>
      <c r="V43" s="4">
        <f t="shared" si="12"/>
        <v>339846.34089988016</v>
      </c>
      <c r="X43" s="4">
        <f t="shared" si="13"/>
        <v>220.12792276798004</v>
      </c>
      <c r="Y43" s="4">
        <f t="shared" si="14"/>
        <v>531.27591285452388</v>
      </c>
      <c r="Z43" s="4">
        <f t="shared" si="15"/>
        <v>886.38123304747864</v>
      </c>
      <c r="AA43" s="4">
        <f t="shared" si="16"/>
        <v>1240.4413511041796</v>
      </c>
      <c r="AB43" s="4">
        <f t="shared" si="17"/>
        <v>1569.0485346358487</v>
      </c>
      <c r="AC43" s="4">
        <f t="shared" si="18"/>
        <v>1861.0333418698558</v>
      </c>
      <c r="AD43" s="4">
        <f t="shared" si="19"/>
        <v>2113.1436302960979</v>
      </c>
      <c r="AE43" s="4">
        <f t="shared" si="20"/>
        <v>2326.5416957624743</v>
      </c>
      <c r="AF43" s="4">
        <f t="shared" si="21"/>
        <v>2504.6132478218797</v>
      </c>
      <c r="AG43" s="4">
        <f t="shared" si="22"/>
        <v>2651.6538882684877</v>
      </c>
      <c r="AI43" s="4">
        <f t="shared" si="23"/>
        <v>1.556402368717092E-4</v>
      </c>
      <c r="AJ43" s="4">
        <f t="shared" si="24"/>
        <v>1.0669183207727493E-4</v>
      </c>
      <c r="AK43" s="4">
        <f t="shared" si="25"/>
        <v>8.5676074841330478E-5</v>
      </c>
      <c r="AL43" s="4">
        <f t="shared" si="26"/>
        <v>7.4183466920982433E-5</v>
      </c>
      <c r="AM43" s="4">
        <f t="shared" si="27"/>
        <v>6.7075985936275063E-5</v>
      </c>
      <c r="AN43" s="4">
        <f t="shared" si="28"/>
        <v>6.2345096820359063E-5</v>
      </c>
      <c r="AO43" s="4">
        <f t="shared" si="29"/>
        <v>5.9041303044163635E-5</v>
      </c>
      <c r="AP43" s="4">
        <f t="shared" si="30"/>
        <v>5.6656460343800522E-5</v>
      </c>
      <c r="AQ43" s="4">
        <f t="shared" si="31"/>
        <v>5.4893682593727104E-5</v>
      </c>
      <c r="AR43" s="4">
        <f t="shared" si="32"/>
        <v>5.3567824759478842E-5</v>
      </c>
    </row>
    <row r="44" spans="1:44" x14ac:dyDescent="0.25">
      <c r="A44" s="4" t="s">
        <v>103</v>
      </c>
      <c r="B44" s="4">
        <v>88.637641412462003</v>
      </c>
      <c r="C44" s="4">
        <v>485.26417995757498</v>
      </c>
      <c r="D44" s="4">
        <v>1196.1098215516899</v>
      </c>
      <c r="E44" s="4">
        <v>2135.8558265531501</v>
      </c>
      <c r="F44" s="4">
        <v>3206.9448173893802</v>
      </c>
      <c r="G44" s="4">
        <v>4326.37555368007</v>
      </c>
      <c r="H44" s="4">
        <v>5432.5046132494399</v>
      </c>
      <c r="I44" s="4">
        <v>6483.9555818932304</v>
      </c>
      <c r="J44" s="4">
        <v>7455.8646299087904</v>
      </c>
      <c r="K44" s="4">
        <v>8335.7172299716494</v>
      </c>
      <c r="M44" s="4">
        <f t="shared" si="3"/>
        <v>886.37641412462006</v>
      </c>
      <c r="N44" s="4">
        <f t="shared" si="4"/>
        <v>3966.2653854511295</v>
      </c>
      <c r="O44" s="4">
        <f t="shared" si="5"/>
        <v>7108.4564159411502</v>
      </c>
      <c r="P44" s="4">
        <f t="shared" si="6"/>
        <v>9397.4600500146007</v>
      </c>
      <c r="Q44" s="4">
        <f t="shared" si="7"/>
        <v>10710.8899083623</v>
      </c>
      <c r="R44" s="4">
        <f t="shared" si="8"/>
        <v>11194.307362906897</v>
      </c>
      <c r="S44" s="4">
        <f t="shared" si="9"/>
        <v>11061.290595693699</v>
      </c>
      <c r="T44" s="4">
        <f t="shared" si="10"/>
        <v>10514.509686437905</v>
      </c>
      <c r="U44" s="4">
        <f t="shared" si="11"/>
        <v>9719.0904801556007</v>
      </c>
      <c r="V44" s="4">
        <f t="shared" si="12"/>
        <v>8798.5260006285898</v>
      </c>
      <c r="X44" s="4">
        <f t="shared" si="13"/>
        <v>6.9255455274362836</v>
      </c>
      <c r="Y44" s="4">
        <f t="shared" si="14"/>
        <v>22.767011089668078</v>
      </c>
      <c r="Z44" s="4">
        <f t="shared" si="15"/>
        <v>42.811554183256163</v>
      </c>
      <c r="AA44" s="4">
        <f t="shared" si="16"/>
        <v>64.242377993259609</v>
      </c>
      <c r="AB44" s="4">
        <f t="shared" si="17"/>
        <v>85.385729973870369</v>
      </c>
      <c r="AC44" s="4">
        <f t="shared" si="18"/>
        <v>105.2951107880551</v>
      </c>
      <c r="AD44" s="4">
        <f t="shared" si="19"/>
        <v>123.48702484951741</v>
      </c>
      <c r="AE44" s="4">
        <f t="shared" si="20"/>
        <v>139.76849103270646</v>
      </c>
      <c r="AF44" s="4">
        <f t="shared" si="21"/>
        <v>154.1238555379754</v>
      </c>
      <c r="AG44" s="4">
        <f t="shared" si="22"/>
        <v>166.64079787920465</v>
      </c>
      <c r="AI44" s="4">
        <f t="shared" si="23"/>
        <v>6.8537924064092902E-4</v>
      </c>
      <c r="AJ44" s="4">
        <f t="shared" si="24"/>
        <v>4.115503097942231E-4</v>
      </c>
      <c r="AK44" s="4">
        <f t="shared" si="25"/>
        <v>3.1396778306589821E-4</v>
      </c>
      <c r="AL44" s="4">
        <f t="shared" si="26"/>
        <v>2.6384254241975063E-4</v>
      </c>
      <c r="AM44" s="4">
        <f t="shared" si="27"/>
        <v>2.3355488603619411E-4</v>
      </c>
      <c r="AN44" s="4">
        <f t="shared" si="28"/>
        <v>2.134907872056037E-4</v>
      </c>
      <c r="AO44" s="4">
        <f t="shared" si="29"/>
        <v>1.9939596803690733E-4</v>
      </c>
      <c r="AP44" s="4">
        <f t="shared" si="30"/>
        <v>1.8908818537368102E-4</v>
      </c>
      <c r="AQ44" s="4">
        <f t="shared" si="31"/>
        <v>1.8132888835543392E-4</v>
      </c>
      <c r="AR44" s="4">
        <f t="shared" si="32"/>
        <v>1.7536120103132092E-4</v>
      </c>
    </row>
    <row r="45" spans="1:44" x14ac:dyDescent="0.25">
      <c r="A45" s="4" t="s">
        <v>105</v>
      </c>
      <c r="B45" s="4">
        <v>62967.6709126489</v>
      </c>
      <c r="C45" s="4">
        <v>146616.143648261</v>
      </c>
      <c r="D45" s="4">
        <v>196176.93978118501</v>
      </c>
      <c r="E45" s="4">
        <v>219566.60736839601</v>
      </c>
      <c r="F45" s="4">
        <v>229746.34928982001</v>
      </c>
      <c r="G45" s="4">
        <v>234039.22426235399</v>
      </c>
      <c r="H45" s="4">
        <v>235826.68057619399</v>
      </c>
      <c r="I45" s="4">
        <v>236567.077051706</v>
      </c>
      <c r="J45" s="4">
        <v>236873.10766434899</v>
      </c>
      <c r="K45" s="4">
        <v>236999.488978012</v>
      </c>
      <c r="M45" s="4">
        <f t="shared" si="3"/>
        <v>629676.709126489</v>
      </c>
      <c r="N45" s="4">
        <f t="shared" si="4"/>
        <v>836484.72735612094</v>
      </c>
      <c r="O45" s="4">
        <f t="shared" si="5"/>
        <v>495607.96132924006</v>
      </c>
      <c r="P45" s="4">
        <f t="shared" si="6"/>
        <v>233896.67587211006</v>
      </c>
      <c r="Q45" s="4">
        <f t="shared" si="7"/>
        <v>101797.41921423993</v>
      </c>
      <c r="R45" s="4">
        <f t="shared" si="8"/>
        <v>42928.749725339876</v>
      </c>
      <c r="S45" s="4">
        <f t="shared" si="9"/>
        <v>17874.563138399972</v>
      </c>
      <c r="T45" s="4">
        <f t="shared" si="10"/>
        <v>7403.9647551201051</v>
      </c>
      <c r="U45" s="4">
        <f t="shared" si="11"/>
        <v>3060.3061264299322</v>
      </c>
      <c r="V45" s="4">
        <f t="shared" si="12"/>
        <v>1263.8131366300513</v>
      </c>
      <c r="X45" s="4">
        <f t="shared" si="13"/>
        <v>686.28356004591944</v>
      </c>
      <c r="Y45" s="4">
        <f t="shared" si="14"/>
        <v>1240.0765909701822</v>
      </c>
      <c r="Z45" s="4">
        <f t="shared" si="15"/>
        <v>1520.4593849910564</v>
      </c>
      <c r="AA45" s="4">
        <f t="shared" si="16"/>
        <v>1645.1960522511852</v>
      </c>
      <c r="AB45" s="4">
        <f t="shared" si="17"/>
        <v>1698.2252273317499</v>
      </c>
      <c r="AC45" s="4">
        <f t="shared" si="18"/>
        <v>1720.3757399608917</v>
      </c>
      <c r="AD45" s="4">
        <f t="shared" si="19"/>
        <v>1729.5627027766698</v>
      </c>
      <c r="AE45" s="4">
        <f t="shared" si="20"/>
        <v>1733.3619841679886</v>
      </c>
      <c r="AF45" s="4">
        <f t="shared" si="21"/>
        <v>1734.9313118725429</v>
      </c>
      <c r="AG45" s="4">
        <f t="shared" si="22"/>
        <v>1735.5792188877574</v>
      </c>
      <c r="AI45" s="4">
        <f t="shared" si="23"/>
        <v>9.5605111976020026E-5</v>
      </c>
      <c r="AJ45" s="4">
        <f t="shared" si="24"/>
        <v>7.4192817805713689E-5</v>
      </c>
      <c r="AK45" s="4">
        <f t="shared" si="25"/>
        <v>6.7986395552473082E-5</v>
      </c>
      <c r="AL45" s="4">
        <f t="shared" si="26"/>
        <v>6.5727409513501915E-5</v>
      </c>
      <c r="AM45" s="4">
        <f t="shared" si="27"/>
        <v>6.4839822554316496E-5</v>
      </c>
      <c r="AN45" s="4">
        <f t="shared" si="28"/>
        <v>6.4480709634800649E-5</v>
      </c>
      <c r="AO45" s="4">
        <f t="shared" si="29"/>
        <v>6.4333698879477967E-5</v>
      </c>
      <c r="AP45" s="4">
        <f t="shared" si="30"/>
        <v>6.4273228021331118E-5</v>
      </c>
      <c r="AQ45" s="4">
        <f t="shared" si="31"/>
        <v>6.4248305213883585E-5</v>
      </c>
      <c r="AR45" s="4">
        <f t="shared" si="32"/>
        <v>6.4238025063686821E-5</v>
      </c>
    </row>
    <row r="46" spans="1:44" x14ac:dyDescent="0.25">
      <c r="A46" s="4" t="s">
        <v>107</v>
      </c>
      <c r="B46" s="4">
        <v>19400.182847872598</v>
      </c>
      <c r="C46" s="4">
        <v>47857.0419475706</v>
      </c>
      <c r="D46" s="4">
        <v>70998.638704610305</v>
      </c>
      <c r="E46" s="4">
        <v>86152.093370381801</v>
      </c>
      <c r="F46" s="4">
        <v>95176.206080602104</v>
      </c>
      <c r="G46" s="4">
        <v>100307.425297024</v>
      </c>
      <c r="H46" s="4">
        <v>103156.83085746699</v>
      </c>
      <c r="I46" s="4">
        <v>104719.56738180701</v>
      </c>
      <c r="J46" s="4">
        <v>105570.98166355</v>
      </c>
      <c r="K46" s="4">
        <v>106033.207016377</v>
      </c>
      <c r="M46" s="4">
        <f t="shared" si="3"/>
        <v>194001.82847872598</v>
      </c>
      <c r="N46" s="4">
        <f t="shared" si="4"/>
        <v>284568.59099698003</v>
      </c>
      <c r="O46" s="4">
        <f t="shared" si="5"/>
        <v>231415.96757039704</v>
      </c>
      <c r="P46" s="4">
        <f t="shared" si="6"/>
        <v>151534.54665771496</v>
      </c>
      <c r="Q46" s="4">
        <f t="shared" si="7"/>
        <v>90241.127102203027</v>
      </c>
      <c r="R46" s="4">
        <f t="shared" si="8"/>
        <v>51312.192164219014</v>
      </c>
      <c r="S46" s="4">
        <f t="shared" si="9"/>
        <v>28494.055604429886</v>
      </c>
      <c r="T46" s="4">
        <f t="shared" si="10"/>
        <v>15627.365243400127</v>
      </c>
      <c r="U46" s="4">
        <f t="shared" si="11"/>
        <v>8514.1428174299654</v>
      </c>
      <c r="V46" s="4">
        <f t="shared" si="12"/>
        <v>4622.2535282699391</v>
      </c>
      <c r="X46" s="4">
        <f t="shared" si="13"/>
        <v>301.01305466324453</v>
      </c>
      <c r="Y46" s="4">
        <f t="shared" si="14"/>
        <v>566.34797318499216</v>
      </c>
      <c r="Z46" s="4">
        <f t="shared" si="15"/>
        <v>746.44234746373274</v>
      </c>
      <c r="AA46" s="4">
        <f t="shared" si="16"/>
        <v>854.6874736584989</v>
      </c>
      <c r="AB46" s="4">
        <f t="shared" si="17"/>
        <v>916.41275865240607</v>
      </c>
      <c r="AC46" s="4">
        <f t="shared" si="18"/>
        <v>950.72390258151563</v>
      </c>
      <c r="AD46" s="4">
        <f t="shared" si="19"/>
        <v>969.54919193365708</v>
      </c>
      <c r="AE46" s="4">
        <f t="shared" si="20"/>
        <v>979.80746124403549</v>
      </c>
      <c r="AF46" s="4">
        <f t="shared" si="21"/>
        <v>985.37705809673571</v>
      </c>
      <c r="AG46" s="4">
        <f t="shared" si="22"/>
        <v>988.39509754929986</v>
      </c>
      <c r="AI46" s="4">
        <f t="shared" si="23"/>
        <v>1.3610518068247988E-4</v>
      </c>
      <c r="AJ46" s="4">
        <f t="shared" si="24"/>
        <v>1.0380843601875662E-4</v>
      </c>
      <c r="AK46" s="4">
        <f t="shared" si="25"/>
        <v>9.2223456808441105E-5</v>
      </c>
      <c r="AL46" s="4">
        <f t="shared" si="26"/>
        <v>8.7023521397583417E-5</v>
      </c>
      <c r="AM46" s="4">
        <f t="shared" si="27"/>
        <v>8.4461324319062183E-5</v>
      </c>
      <c r="AN46" s="4">
        <f t="shared" si="28"/>
        <v>8.3141236366931598E-5</v>
      </c>
      <c r="AO46" s="4">
        <f t="shared" si="29"/>
        <v>8.2445509448166948E-5</v>
      </c>
      <c r="AP46" s="4">
        <f t="shared" si="30"/>
        <v>8.2074463316657339E-5</v>
      </c>
      <c r="AQ46" s="4">
        <f t="shared" si="31"/>
        <v>8.1875324716637406E-5</v>
      </c>
      <c r="AR46" s="4">
        <f t="shared" si="32"/>
        <v>8.1768086419416376E-5</v>
      </c>
    </row>
    <row r="47" spans="1:44" x14ac:dyDescent="0.25">
      <c r="A47" s="4" t="s">
        <v>109</v>
      </c>
      <c r="B47" s="4">
        <v>97118.966806838202</v>
      </c>
      <c r="C47" s="4">
        <v>216087.490237074</v>
      </c>
      <c r="D47" s="4">
        <v>302022.38119936897</v>
      </c>
      <c r="E47" s="4">
        <v>352741.02904570999</v>
      </c>
      <c r="F47" s="4">
        <v>380224.81513911497</v>
      </c>
      <c r="G47" s="4">
        <v>394540.68276330602</v>
      </c>
      <c r="H47" s="4">
        <v>401856.74301673798</v>
      </c>
      <c r="I47" s="4">
        <v>405560.66907746199</v>
      </c>
      <c r="J47" s="4">
        <v>407427.148206577</v>
      </c>
      <c r="K47" s="4">
        <v>408365.51693437801</v>
      </c>
      <c r="M47" s="4">
        <f t="shared" si="3"/>
        <v>971189.66806838196</v>
      </c>
      <c r="N47" s="4">
        <f t="shared" si="4"/>
        <v>1189685.234302358</v>
      </c>
      <c r="O47" s="4">
        <f t="shared" si="5"/>
        <v>859348.90962294978</v>
      </c>
      <c r="P47" s="4">
        <f t="shared" si="6"/>
        <v>507186.47846341017</v>
      </c>
      <c r="Q47" s="4">
        <f t="shared" si="7"/>
        <v>274837.86093404982</v>
      </c>
      <c r="R47" s="4">
        <f t="shared" si="8"/>
        <v>143158.67624191043</v>
      </c>
      <c r="S47" s="4">
        <f t="shared" si="9"/>
        <v>73160.602534319623</v>
      </c>
      <c r="T47" s="4">
        <f t="shared" si="10"/>
        <v>37039.26060724014</v>
      </c>
      <c r="U47" s="4">
        <f t="shared" si="11"/>
        <v>18664.791291150032</v>
      </c>
      <c r="V47" s="4">
        <f t="shared" si="12"/>
        <v>9383.6872780101839</v>
      </c>
      <c r="X47" s="4">
        <f t="shared" si="13"/>
        <v>929.46725062759526</v>
      </c>
      <c r="Y47" s="4">
        <f t="shared" si="14"/>
        <v>1626.9042455546139</v>
      </c>
      <c r="Z47" s="4">
        <f t="shared" si="15"/>
        <v>2056.5943759447091</v>
      </c>
      <c r="AA47" s="4">
        <f t="shared" si="16"/>
        <v>2292.6641444795223</v>
      </c>
      <c r="AB47" s="4">
        <f t="shared" si="17"/>
        <v>2416.2928840777095</v>
      </c>
      <c r="AC47" s="4">
        <f t="shared" si="18"/>
        <v>2479.6221603455979</v>
      </c>
      <c r="AD47" s="4">
        <f t="shared" si="19"/>
        <v>2511.7194968299914</v>
      </c>
      <c r="AE47" s="4">
        <f t="shared" si="20"/>
        <v>2527.9025985074063</v>
      </c>
      <c r="AF47" s="4">
        <f t="shared" si="21"/>
        <v>2536.0407612229069</v>
      </c>
      <c r="AG47" s="4">
        <f t="shared" si="22"/>
        <v>2540.1279803109323</v>
      </c>
      <c r="AI47" s="4">
        <f t="shared" si="23"/>
        <v>8.3950867320792166E-5</v>
      </c>
      <c r="AJ47" s="4">
        <f t="shared" si="24"/>
        <v>6.6043109934910992E-5</v>
      </c>
      <c r="AK47" s="4">
        <f t="shared" si="25"/>
        <v>5.9731671115678012E-5</v>
      </c>
      <c r="AL47" s="4">
        <f t="shared" si="26"/>
        <v>5.7013750402299751E-5</v>
      </c>
      <c r="AM47" s="4">
        <f t="shared" si="27"/>
        <v>5.5744787743434929E-5</v>
      </c>
      <c r="AN47" s="4">
        <f t="shared" si="28"/>
        <v>5.5130110866229468E-5</v>
      </c>
      <c r="AO47" s="4">
        <f t="shared" si="29"/>
        <v>5.4827068471656E-5</v>
      </c>
      <c r="AP47" s="4">
        <f t="shared" si="30"/>
        <v>5.4676367528129427E-5</v>
      </c>
      <c r="AQ47" s="4">
        <f t="shared" si="31"/>
        <v>5.4601102767936543E-5</v>
      </c>
      <c r="AR47" s="4">
        <f t="shared" si="32"/>
        <v>5.4563432671698741E-5</v>
      </c>
    </row>
    <row r="48" spans="1:44" x14ac:dyDescent="0.25">
      <c r="A48" s="4" t="s">
        <v>111</v>
      </c>
      <c r="B48" s="4">
        <v>15505.607336429301</v>
      </c>
      <c r="C48" s="4">
        <v>29023.595266329001</v>
      </c>
      <c r="D48" s="4">
        <v>40423.020306731203</v>
      </c>
      <c r="E48" s="4">
        <v>48814.0073793435</v>
      </c>
      <c r="F48" s="4">
        <v>54572.212755207802</v>
      </c>
      <c r="G48" s="4">
        <v>58371.880887629202</v>
      </c>
      <c r="H48" s="4">
        <v>60822.476664833703</v>
      </c>
      <c r="I48" s="4">
        <v>62381.493799892298</v>
      </c>
      <c r="J48" s="4">
        <v>63365.086778471697</v>
      </c>
      <c r="K48" s="4">
        <v>63982.481083165098</v>
      </c>
      <c r="M48" s="4">
        <f t="shared" si="3"/>
        <v>155056.073364293</v>
      </c>
      <c r="N48" s="4">
        <f t="shared" si="4"/>
        <v>135179.879298997</v>
      </c>
      <c r="O48" s="4">
        <f t="shared" si="5"/>
        <v>113994.25040402202</v>
      </c>
      <c r="P48" s="4">
        <f t="shared" si="6"/>
        <v>83909.870726122972</v>
      </c>
      <c r="Q48" s="4">
        <f t="shared" si="7"/>
        <v>57582.053758643015</v>
      </c>
      <c r="R48" s="4">
        <f t="shared" si="8"/>
        <v>37996.681324214005</v>
      </c>
      <c r="S48" s="4">
        <f t="shared" si="9"/>
        <v>24505.957772045003</v>
      </c>
      <c r="T48" s="4">
        <f t="shared" si="10"/>
        <v>15590.171350585952</v>
      </c>
      <c r="U48" s="4">
        <f t="shared" si="11"/>
        <v>9835.9297857939964</v>
      </c>
      <c r="V48" s="4">
        <f t="shared" si="12"/>
        <v>6173.9430469340004</v>
      </c>
      <c r="X48" s="4">
        <f t="shared" si="13"/>
        <v>257.31399162764961</v>
      </c>
      <c r="Y48" s="4">
        <f t="shared" si="14"/>
        <v>399.06818072084872</v>
      </c>
      <c r="Z48" s="4">
        <f t="shared" si="15"/>
        <v>503.22404757529699</v>
      </c>
      <c r="AA48" s="4">
        <f t="shared" si="16"/>
        <v>574.25181755358869</v>
      </c>
      <c r="AB48" s="4">
        <f t="shared" si="17"/>
        <v>620.87096311462972</v>
      </c>
      <c r="AC48" s="4">
        <f t="shared" si="18"/>
        <v>650.82441403380301</v>
      </c>
      <c r="AD48" s="4">
        <f t="shared" si="19"/>
        <v>669.83236046220622</v>
      </c>
      <c r="AE48" s="4">
        <f t="shared" si="20"/>
        <v>681.80517599030384</v>
      </c>
      <c r="AF48" s="4">
        <f t="shared" si="21"/>
        <v>689.31269750150614</v>
      </c>
      <c r="AG48" s="4">
        <f t="shared" si="22"/>
        <v>694.00725193774758</v>
      </c>
      <c r="AI48" s="4">
        <f t="shared" si="23"/>
        <v>1.4556929170600981E-4</v>
      </c>
      <c r="AJ48" s="4">
        <f t="shared" si="24"/>
        <v>1.2061214485580304E-4</v>
      </c>
      <c r="AK48" s="4">
        <f t="shared" si="25"/>
        <v>1.0920129168644031E-4</v>
      </c>
      <c r="AL48" s="4">
        <f t="shared" si="26"/>
        <v>1.0319367156359586E-4</v>
      </c>
      <c r="AM48" s="4">
        <f t="shared" si="27"/>
        <v>9.9798711534372446E-5</v>
      </c>
      <c r="AN48" s="4">
        <f t="shared" si="28"/>
        <v>9.7803702762398471E-5</v>
      </c>
      <c r="AO48" s="4">
        <f t="shared" si="29"/>
        <v>9.6604459114240791E-5</v>
      </c>
      <c r="AP48" s="4">
        <f t="shared" si="30"/>
        <v>9.5873740648063925E-5</v>
      </c>
      <c r="AQ48" s="4">
        <f t="shared" si="31"/>
        <v>9.542482961952904E-5</v>
      </c>
      <c r="AR48" s="4">
        <f t="shared" si="32"/>
        <v>9.5147653055555368E-5</v>
      </c>
    </row>
    <row r="49" spans="1:44" x14ac:dyDescent="0.25">
      <c r="A49" s="4" t="s">
        <v>113</v>
      </c>
      <c r="B49" s="4">
        <v>8626.0458867698799</v>
      </c>
      <c r="C49" s="4">
        <v>31224.223194037</v>
      </c>
      <c r="D49" s="4">
        <v>51801.679261118901</v>
      </c>
      <c r="E49" s="4">
        <v>65550.950443385504</v>
      </c>
      <c r="F49" s="4">
        <v>73657.967758645696</v>
      </c>
      <c r="G49" s="4">
        <v>78168.966191863903</v>
      </c>
      <c r="H49" s="4">
        <v>80608.300161523599</v>
      </c>
      <c r="I49" s="4">
        <v>81908.350770004006</v>
      </c>
      <c r="J49" s="4">
        <v>82596.040767459606</v>
      </c>
      <c r="K49" s="4">
        <v>82958.393142586094</v>
      </c>
      <c r="M49" s="4">
        <f t="shared" si="3"/>
        <v>86260.458867698791</v>
      </c>
      <c r="N49" s="4">
        <f t="shared" si="4"/>
        <v>225981.7730726712</v>
      </c>
      <c r="O49" s="4">
        <f t="shared" si="5"/>
        <v>205774.56067081902</v>
      </c>
      <c r="P49" s="4">
        <f t="shared" si="6"/>
        <v>137492.71182266602</v>
      </c>
      <c r="Q49" s="4">
        <f t="shared" si="7"/>
        <v>81070.173152601928</v>
      </c>
      <c r="R49" s="4">
        <f t="shared" si="8"/>
        <v>45109.984332182066</v>
      </c>
      <c r="S49" s="4">
        <f t="shared" si="9"/>
        <v>24393.339696596959</v>
      </c>
      <c r="T49" s="4">
        <f t="shared" si="10"/>
        <v>13000.506084804074</v>
      </c>
      <c r="U49" s="4">
        <f t="shared" si="11"/>
        <v>6876.8999745559995</v>
      </c>
      <c r="V49" s="4">
        <f t="shared" si="12"/>
        <v>3623.5237512648746</v>
      </c>
      <c r="X49" s="4">
        <f t="shared" si="13"/>
        <v>170.68269422242582</v>
      </c>
      <c r="Y49" s="4">
        <f t="shared" si="14"/>
        <v>420.01558409116689</v>
      </c>
      <c r="Z49" s="4">
        <f t="shared" si="15"/>
        <v>598.63477510800647</v>
      </c>
      <c r="AA49" s="4">
        <f t="shared" si="16"/>
        <v>705.87296687410628</v>
      </c>
      <c r="AB49" s="4">
        <f t="shared" si="17"/>
        <v>765.9052869133526</v>
      </c>
      <c r="AC49" s="4">
        <f t="shared" si="18"/>
        <v>798.44556429321392</v>
      </c>
      <c r="AD49" s="4">
        <f t="shared" si="19"/>
        <v>815.80636391381961</v>
      </c>
      <c r="AE49" s="4">
        <f t="shared" si="20"/>
        <v>824.99436419038261</v>
      </c>
      <c r="AF49" s="4">
        <f t="shared" si="21"/>
        <v>829.83684875873621</v>
      </c>
      <c r="AG49" s="4">
        <f t="shared" si="22"/>
        <v>832.38354587210131</v>
      </c>
      <c r="AI49" s="4">
        <f t="shared" si="23"/>
        <v>1.7356928488898186E-4</v>
      </c>
      <c r="AJ49" s="4">
        <f t="shared" si="24"/>
        <v>1.1799644160798523E-4</v>
      </c>
      <c r="AK49" s="4">
        <f t="shared" si="25"/>
        <v>1.0137088821618456E-4</v>
      </c>
      <c r="AL49" s="4">
        <f t="shared" si="26"/>
        <v>9.445886121548087E-5</v>
      </c>
      <c r="AM49" s="4">
        <f t="shared" si="27"/>
        <v>9.1211686033462519E-5</v>
      </c>
      <c r="AN49" s="4">
        <f t="shared" si="28"/>
        <v>8.9599604547941351E-5</v>
      </c>
      <c r="AO49" s="4">
        <f t="shared" si="29"/>
        <v>8.8777410767166409E-5</v>
      </c>
      <c r="AP49" s="4">
        <f t="shared" si="30"/>
        <v>8.8352318173971908E-5</v>
      </c>
      <c r="AQ49" s="4">
        <f t="shared" si="31"/>
        <v>8.813098709707919E-5</v>
      </c>
      <c r="AR49" s="4">
        <f t="shared" si="32"/>
        <v>8.8015326417423476E-5</v>
      </c>
    </row>
    <row r="50" spans="1:44" x14ac:dyDescent="0.25">
      <c r="A50" s="4" t="s">
        <v>115</v>
      </c>
      <c r="B50" s="4">
        <v>2634209.2636789</v>
      </c>
      <c r="C50" s="4">
        <v>2641422.1007014001</v>
      </c>
      <c r="D50" s="4">
        <v>2641428.6839587302</v>
      </c>
      <c r="E50" s="4">
        <v>2641428.6899618902</v>
      </c>
      <c r="F50" s="4">
        <v>2641428.6899673599</v>
      </c>
      <c r="G50" s="4">
        <v>2641428.6899673701</v>
      </c>
      <c r="H50" s="4">
        <v>2641428.6899673701</v>
      </c>
      <c r="I50" s="4">
        <v>2641428.6899673701</v>
      </c>
      <c r="J50" s="4">
        <v>2641428.6899673701</v>
      </c>
      <c r="K50" s="4">
        <v>2641428.6899673701</v>
      </c>
      <c r="M50" s="4">
        <f t="shared" si="3"/>
        <v>26342092.636789002</v>
      </c>
      <c r="N50" s="4">
        <f t="shared" si="4"/>
        <v>72128.370225001127</v>
      </c>
      <c r="O50" s="4">
        <f t="shared" si="5"/>
        <v>65.832573301158845</v>
      </c>
      <c r="P50" s="4">
        <f t="shared" si="6"/>
        <v>6.0031600296497345E-2</v>
      </c>
      <c r="Q50" s="4">
        <f t="shared" si="7"/>
        <v>5.4696574807167053E-5</v>
      </c>
      <c r="R50" s="4">
        <f t="shared" si="8"/>
        <v>1.0244548320770264E-7</v>
      </c>
      <c r="S50" s="4">
        <f t="shared" si="9"/>
        <v>0</v>
      </c>
      <c r="T50" s="4">
        <f t="shared" si="10"/>
        <v>0</v>
      </c>
      <c r="U50" s="4">
        <f t="shared" si="11"/>
        <v>0</v>
      </c>
      <c r="V50" s="4">
        <f t="shared" si="12"/>
        <v>0</v>
      </c>
      <c r="X50" s="4">
        <f t="shared" si="13"/>
        <v>9366.4807653343341</v>
      </c>
      <c r="Y50" s="4">
        <f t="shared" si="14"/>
        <v>9384.4261235929171</v>
      </c>
      <c r="Z50" s="4">
        <f t="shared" si="15"/>
        <v>9384.4424958524869</v>
      </c>
      <c r="AA50" s="4">
        <f t="shared" si="16"/>
        <v>9384.4425107820625</v>
      </c>
      <c r="AB50" s="4">
        <f t="shared" si="17"/>
        <v>9384.4425107956649</v>
      </c>
      <c r="AC50" s="4">
        <f t="shared" si="18"/>
        <v>9384.4425107956977</v>
      </c>
      <c r="AD50" s="4">
        <f t="shared" si="19"/>
        <v>9384.4425107956977</v>
      </c>
      <c r="AE50" s="4">
        <f t="shared" si="20"/>
        <v>9384.4425107956977</v>
      </c>
      <c r="AF50" s="4">
        <f t="shared" si="21"/>
        <v>9384.4425107956977</v>
      </c>
      <c r="AG50" s="4">
        <f t="shared" si="22"/>
        <v>9384.4425107956977</v>
      </c>
      <c r="AI50" s="4">
        <f t="shared" si="23"/>
        <v>3.1190427089255053E-5</v>
      </c>
      <c r="AJ50" s="4">
        <f t="shared" si="24"/>
        <v>3.1164851455615082E-5</v>
      </c>
      <c r="AK50" s="4">
        <f t="shared" si="25"/>
        <v>3.1164828153859801E-5</v>
      </c>
      <c r="AL50" s="4">
        <f t="shared" si="26"/>
        <v>3.1164828132611356E-5</v>
      </c>
      <c r="AM50" s="4">
        <f t="shared" si="27"/>
        <v>3.1164828132591997E-5</v>
      </c>
      <c r="AN50" s="4">
        <f t="shared" si="28"/>
        <v>3.1164828132591976E-5</v>
      </c>
      <c r="AO50" s="4">
        <f t="shared" si="29"/>
        <v>3.1164828132591976E-5</v>
      </c>
      <c r="AP50" s="4">
        <f t="shared" si="30"/>
        <v>3.1164828132591976E-5</v>
      </c>
      <c r="AQ50" s="4">
        <f t="shared" si="31"/>
        <v>3.1164828132591976E-5</v>
      </c>
      <c r="AR50" s="4">
        <f t="shared" si="32"/>
        <v>3.1164828132591976E-5</v>
      </c>
    </row>
    <row r="51" spans="1:44" x14ac:dyDescent="0.25">
      <c r="A51" s="4" t="s">
        <v>117</v>
      </c>
      <c r="B51" s="4">
        <v>898.53097267463602</v>
      </c>
      <c r="C51" s="4">
        <v>4740.1635132982401</v>
      </c>
      <c r="D51" s="4">
        <v>10785.2170833128</v>
      </c>
      <c r="E51" s="4">
        <v>17611.2073924627</v>
      </c>
      <c r="F51" s="4">
        <v>24197.162152263802</v>
      </c>
      <c r="G51" s="4">
        <v>30013.222426079399</v>
      </c>
      <c r="H51" s="4">
        <v>34875.923680057604</v>
      </c>
      <c r="I51" s="4">
        <v>38798.550398200299</v>
      </c>
      <c r="J51" s="4">
        <v>41886.836662318899</v>
      </c>
      <c r="K51" s="4">
        <v>44277.435640514101</v>
      </c>
      <c r="M51" s="4">
        <f t="shared" si="3"/>
        <v>8985.30972674636</v>
      </c>
      <c r="N51" s="4">
        <f t="shared" si="4"/>
        <v>38416.325406236043</v>
      </c>
      <c r="O51" s="4">
        <f t="shared" si="5"/>
        <v>60450.5357001456</v>
      </c>
      <c r="P51" s="4">
        <f t="shared" si="6"/>
        <v>68259.903091499</v>
      </c>
      <c r="Q51" s="4">
        <f t="shared" si="7"/>
        <v>65859.547598011006</v>
      </c>
      <c r="R51" s="4">
        <f t="shared" si="8"/>
        <v>58160.602738155976</v>
      </c>
      <c r="S51" s="4">
        <f t="shared" si="9"/>
        <v>48627.012539782045</v>
      </c>
      <c r="T51" s="4">
        <f t="shared" si="10"/>
        <v>39226.267181426956</v>
      </c>
      <c r="U51" s="4">
        <f t="shared" si="11"/>
        <v>30882.862641186002</v>
      </c>
      <c r="V51" s="4">
        <f t="shared" si="12"/>
        <v>23905.989781952012</v>
      </c>
      <c r="X51" s="4">
        <f t="shared" si="13"/>
        <v>35.042444252138957</v>
      </c>
      <c r="Y51" s="4">
        <f t="shared" si="14"/>
        <v>112.24747512753146</v>
      </c>
      <c r="Z51" s="4">
        <f t="shared" si="15"/>
        <v>199.57285876343727</v>
      </c>
      <c r="AA51" s="4">
        <f t="shared" si="16"/>
        <v>281.30253553654421</v>
      </c>
      <c r="AB51" s="4">
        <f t="shared" si="17"/>
        <v>351.36326906027057</v>
      </c>
      <c r="AC51" s="4">
        <f t="shared" si="18"/>
        <v>408.54518224300705</v>
      </c>
      <c r="AD51" s="4">
        <f t="shared" si="19"/>
        <v>453.82587926564031</v>
      </c>
      <c r="AE51" s="4">
        <f t="shared" si="20"/>
        <v>488.98113524697885</v>
      </c>
      <c r="AF51" s="4">
        <f t="shared" si="21"/>
        <v>515.9119042444139</v>
      </c>
      <c r="AG51" s="4">
        <f t="shared" si="22"/>
        <v>536.35085471603236</v>
      </c>
      <c r="AI51" s="4">
        <f t="shared" si="23"/>
        <v>3.4210268895446959E-4</v>
      </c>
      <c r="AJ51" s="4">
        <f t="shared" si="24"/>
        <v>2.0772004426442177E-4</v>
      </c>
      <c r="AK51" s="4">
        <f t="shared" si="25"/>
        <v>1.6231839363424732E-4</v>
      </c>
      <c r="AL51" s="4">
        <f t="shared" si="26"/>
        <v>1.4011339746381233E-4</v>
      </c>
      <c r="AM51" s="4">
        <f t="shared" si="27"/>
        <v>1.2737584348653988E-4</v>
      </c>
      <c r="AN51" s="4">
        <f t="shared" si="28"/>
        <v>1.1940502815466745E-4</v>
      </c>
      <c r="AO51" s="4">
        <f t="shared" si="29"/>
        <v>1.141454718736068E-4</v>
      </c>
      <c r="AP51" s="4">
        <f t="shared" si="30"/>
        <v>1.1055331088142483E-4</v>
      </c>
      <c r="AQ51" s="4">
        <f t="shared" si="31"/>
        <v>1.0804212922956265E-4</v>
      </c>
      <c r="AR51" s="4">
        <f t="shared" si="32"/>
        <v>1.0625800683469611E-4</v>
      </c>
    </row>
    <row r="52" spans="1:44" x14ac:dyDescent="0.25">
      <c r="A52" s="4" t="s">
        <v>119</v>
      </c>
      <c r="B52" s="4">
        <v>216386.64683242</v>
      </c>
      <c r="C52" s="4">
        <v>330512.95076568599</v>
      </c>
      <c r="D52" s="4">
        <v>360475.29975597397</v>
      </c>
      <c r="E52" s="4">
        <v>367397.29936266597</v>
      </c>
      <c r="F52" s="4">
        <v>368953.72026880301</v>
      </c>
      <c r="G52" s="4">
        <v>369301.59942935902</v>
      </c>
      <c r="H52" s="4">
        <v>369379.25138847699</v>
      </c>
      <c r="I52" s="4">
        <v>369396.57935774903</v>
      </c>
      <c r="J52" s="4">
        <v>369400.445823755</v>
      </c>
      <c r="K52" s="4">
        <v>369401.308552592</v>
      </c>
      <c r="M52" s="4">
        <f t="shared" si="3"/>
        <v>2163866.4683241998</v>
      </c>
      <c r="N52" s="4">
        <f t="shared" si="4"/>
        <v>1141263.0393326599</v>
      </c>
      <c r="O52" s="4">
        <f t="shared" si="5"/>
        <v>299623.48990287981</v>
      </c>
      <c r="P52" s="4">
        <f t="shared" si="6"/>
        <v>69219.996066919994</v>
      </c>
      <c r="Q52" s="4">
        <f t="shared" si="7"/>
        <v>15564.209061370348</v>
      </c>
      <c r="R52" s="4">
        <f t="shared" si="8"/>
        <v>3478.791605560109</v>
      </c>
      <c r="S52" s="4">
        <f t="shared" si="9"/>
        <v>776.51959117967635</v>
      </c>
      <c r="T52" s="4">
        <f t="shared" si="10"/>
        <v>173.27969272038899</v>
      </c>
      <c r="U52" s="4">
        <f t="shared" si="11"/>
        <v>38.664660059730522</v>
      </c>
      <c r="V52" s="4">
        <f t="shared" si="12"/>
        <v>8.6272883700439706</v>
      </c>
      <c r="X52" s="4">
        <f t="shared" si="13"/>
        <v>1628.4805454496898</v>
      </c>
      <c r="Y52" s="4">
        <f t="shared" si="14"/>
        <v>2190.5501070236614</v>
      </c>
      <c r="Z52" s="4">
        <f t="shared" si="15"/>
        <v>2327.7380880454093</v>
      </c>
      <c r="AA52" s="4">
        <f t="shared" si="16"/>
        <v>2358.9374566867609</v>
      </c>
      <c r="AB52" s="4">
        <f t="shared" si="17"/>
        <v>2365.9283070691017</v>
      </c>
      <c r="AC52" s="4">
        <f t="shared" si="18"/>
        <v>2367.4896371881823</v>
      </c>
      <c r="AD52" s="4">
        <f t="shared" si="19"/>
        <v>2367.8380897475531</v>
      </c>
      <c r="AE52" s="4">
        <f t="shared" si="20"/>
        <v>2367.9158436434727</v>
      </c>
      <c r="AF52" s="4">
        <f t="shared" si="21"/>
        <v>2367.933193062976</v>
      </c>
      <c r="AG52" s="4">
        <f t="shared" si="22"/>
        <v>2367.9370642507065</v>
      </c>
      <c r="AI52" s="4">
        <f t="shared" si="23"/>
        <v>6.6015705102224123E-5</v>
      </c>
      <c r="AJ52" s="4">
        <f t="shared" si="24"/>
        <v>5.8137969394184407E-5</v>
      </c>
      <c r="AK52" s="4">
        <f t="shared" si="25"/>
        <v>5.6643978580822792E-5</v>
      </c>
      <c r="AL52" s="4">
        <f t="shared" si="26"/>
        <v>5.6321681913507112E-5</v>
      </c>
      <c r="AM52" s="4">
        <f t="shared" si="27"/>
        <v>5.6250298992603393E-5</v>
      </c>
      <c r="AN52" s="4">
        <f t="shared" si="28"/>
        <v>5.6234397548997144E-5</v>
      </c>
      <c r="AO52" s="4">
        <f t="shared" si="29"/>
        <v>5.6230850761416131E-5</v>
      </c>
      <c r="AP52" s="4">
        <f t="shared" si="30"/>
        <v>5.6230059431036049E-5</v>
      </c>
      <c r="AQ52" s="4">
        <f t="shared" si="31"/>
        <v>5.622988286459261E-5</v>
      </c>
      <c r="AR52" s="4">
        <f t="shared" si="32"/>
        <v>5.6229843467454593E-5</v>
      </c>
    </row>
    <row r="53" spans="1:44" x14ac:dyDescent="0.25">
      <c r="A53" s="4" t="s">
        <v>121</v>
      </c>
      <c r="B53" s="4">
        <v>156566994.05971</v>
      </c>
      <c r="C53" s="4">
        <v>156995696.603136</v>
      </c>
      <c r="D53" s="4">
        <v>156996087.88594899</v>
      </c>
      <c r="E53" s="4">
        <v>156996088.242753</v>
      </c>
      <c r="F53" s="4">
        <v>156996088.24307799</v>
      </c>
      <c r="G53" s="4">
        <v>156996088.24307901</v>
      </c>
      <c r="H53" s="4">
        <v>156996088.24307901</v>
      </c>
      <c r="I53" s="4">
        <v>156996088.24307901</v>
      </c>
      <c r="J53" s="4">
        <v>156996088.24307901</v>
      </c>
      <c r="K53" s="4">
        <v>156996088.24307901</v>
      </c>
      <c r="M53" s="4">
        <f t="shared" si="3"/>
        <v>1565669940.5971</v>
      </c>
      <c r="N53" s="4">
        <f t="shared" si="4"/>
        <v>4287025.4342600703</v>
      </c>
      <c r="O53" s="4">
        <f t="shared" si="5"/>
        <v>3912.8281298279762</v>
      </c>
      <c r="P53" s="4">
        <f t="shared" si="6"/>
        <v>3.568040132522583</v>
      </c>
      <c r="Q53" s="4">
        <f t="shared" si="7"/>
        <v>3.2499432563781738E-3</v>
      </c>
      <c r="R53" s="4">
        <f t="shared" si="8"/>
        <v>1.0132789611816406E-5</v>
      </c>
      <c r="S53" s="4">
        <f t="shared" si="9"/>
        <v>0</v>
      </c>
      <c r="T53" s="4">
        <f t="shared" si="10"/>
        <v>0</v>
      </c>
      <c r="U53" s="4">
        <f t="shared" si="11"/>
        <v>0</v>
      </c>
      <c r="V53" s="4">
        <f t="shared" si="12"/>
        <v>0</v>
      </c>
      <c r="X53" s="4">
        <f t="shared" si="13"/>
        <v>163459.96599821231</v>
      </c>
      <c r="Y53" s="4">
        <f t="shared" si="14"/>
        <v>163773.14100217191</v>
      </c>
      <c r="Z53" s="4">
        <f t="shared" si="15"/>
        <v>163773.42672410523</v>
      </c>
      <c r="AA53" s="4">
        <f t="shared" si="16"/>
        <v>163773.42698465</v>
      </c>
      <c r="AB53" s="4">
        <f t="shared" si="17"/>
        <v>163773.4269848871</v>
      </c>
      <c r="AC53" s="4">
        <f t="shared" si="18"/>
        <v>163773.42698488798</v>
      </c>
      <c r="AD53" s="4">
        <f t="shared" si="19"/>
        <v>163773.42698488798</v>
      </c>
      <c r="AE53" s="4">
        <f t="shared" si="20"/>
        <v>163773.42698488798</v>
      </c>
      <c r="AF53" s="4">
        <f t="shared" si="21"/>
        <v>163773.42698488798</v>
      </c>
      <c r="AG53" s="4">
        <f t="shared" si="22"/>
        <v>163773.42698488798</v>
      </c>
      <c r="AI53" s="4">
        <f t="shared" si="23"/>
        <v>9.1581201994251738E-6</v>
      </c>
      <c r="AJ53" s="4">
        <f t="shared" si="24"/>
        <v>9.1506106925376401E-6</v>
      </c>
      <c r="AK53" s="4">
        <f t="shared" si="25"/>
        <v>9.1506038506859852E-6</v>
      </c>
      <c r="AL53" s="4">
        <f t="shared" si="26"/>
        <v>9.1506038444470285E-6</v>
      </c>
      <c r="AM53" s="4">
        <f t="shared" si="27"/>
        <v>9.1506038444413347E-6</v>
      </c>
      <c r="AN53" s="4">
        <f t="shared" si="28"/>
        <v>9.1506038444413246E-6</v>
      </c>
      <c r="AO53" s="4">
        <f t="shared" si="29"/>
        <v>9.1506038444413246E-6</v>
      </c>
      <c r="AP53" s="4">
        <f t="shared" si="30"/>
        <v>9.1506038444413246E-6</v>
      </c>
      <c r="AQ53" s="4">
        <f t="shared" si="31"/>
        <v>9.1506038444413246E-6</v>
      </c>
      <c r="AR53" s="4">
        <f t="shared" si="32"/>
        <v>9.1506038444413246E-6</v>
      </c>
    </row>
    <row r="54" spans="1:44" x14ac:dyDescent="0.25">
      <c r="A54" s="4" t="s">
        <v>123</v>
      </c>
      <c r="B54" s="4">
        <v>4519.8424263449597</v>
      </c>
      <c r="C54" s="4">
        <v>25248.486490962699</v>
      </c>
      <c r="D54" s="4">
        <v>55378.503731220699</v>
      </c>
      <c r="E54" s="4">
        <v>85763.0212247296</v>
      </c>
      <c r="F54" s="4">
        <v>111739.241960086</v>
      </c>
      <c r="G54" s="4">
        <v>132063.851184197</v>
      </c>
      <c r="H54" s="4">
        <v>147160.81813901299</v>
      </c>
      <c r="I54" s="4">
        <v>158020.128050967</v>
      </c>
      <c r="J54" s="4">
        <v>165672.76479473099</v>
      </c>
      <c r="K54" s="4">
        <v>170994.13373377</v>
      </c>
      <c r="M54" s="4">
        <f t="shared" si="3"/>
        <v>45198.424263449597</v>
      </c>
      <c r="N54" s="4">
        <f t="shared" si="4"/>
        <v>207286.44064617739</v>
      </c>
      <c r="O54" s="4">
        <f t="shared" si="5"/>
        <v>301300.17240257998</v>
      </c>
      <c r="P54" s="4">
        <f t="shared" si="6"/>
        <v>303845.17493508902</v>
      </c>
      <c r="Q54" s="4">
        <f t="shared" si="7"/>
        <v>259762.20735356401</v>
      </c>
      <c r="R54" s="4">
        <f t="shared" si="8"/>
        <v>203246.09224111002</v>
      </c>
      <c r="S54" s="4">
        <f t="shared" si="9"/>
        <v>150969.66954815987</v>
      </c>
      <c r="T54" s="4">
        <f t="shared" si="10"/>
        <v>108593.09911954013</v>
      </c>
      <c r="U54" s="4">
        <f t="shared" si="11"/>
        <v>76526.367437639856</v>
      </c>
      <c r="V54" s="4">
        <f t="shared" si="12"/>
        <v>53213.689390390064</v>
      </c>
      <c r="X54" s="4">
        <f t="shared" si="13"/>
        <v>108.56943076720721</v>
      </c>
      <c r="Y54" s="4">
        <f t="shared" si="14"/>
        <v>361.98118670336407</v>
      </c>
      <c r="Z54" s="4">
        <f t="shared" si="15"/>
        <v>627.27807328261338</v>
      </c>
      <c r="AA54" s="4">
        <f t="shared" si="16"/>
        <v>851.9837371850216</v>
      </c>
      <c r="AB54" s="4">
        <f t="shared" si="17"/>
        <v>1025.3337650360056</v>
      </c>
      <c r="AC54" s="4">
        <f t="shared" si="18"/>
        <v>1152.5772025644007</v>
      </c>
      <c r="AD54" s="4">
        <f t="shared" si="19"/>
        <v>1243.2995894893716</v>
      </c>
      <c r="AE54" s="4">
        <f t="shared" si="20"/>
        <v>1306.8325444078046</v>
      </c>
      <c r="AF54" s="4">
        <f t="shared" si="21"/>
        <v>1350.8186207904309</v>
      </c>
      <c r="AG54" s="4">
        <f t="shared" si="22"/>
        <v>1381.0458675513266</v>
      </c>
      <c r="AI54" s="4">
        <f t="shared" si="23"/>
        <v>2.1070721895777742E-4</v>
      </c>
      <c r="AJ54" s="4">
        <f t="shared" si="24"/>
        <v>1.2576094684764208E-4</v>
      </c>
      <c r="AK54" s="4">
        <f t="shared" si="25"/>
        <v>9.9360561744810428E-5</v>
      </c>
      <c r="AL54" s="4">
        <f t="shared" si="26"/>
        <v>8.7141770981589373E-5</v>
      </c>
      <c r="AM54" s="4">
        <f t="shared" si="27"/>
        <v>8.049236486553171E-5</v>
      </c>
      <c r="AN54" s="4">
        <f t="shared" si="28"/>
        <v>7.6556349429661615E-5</v>
      </c>
      <c r="AO54" s="4">
        <f t="shared" si="29"/>
        <v>7.4110329691184977E-5</v>
      </c>
      <c r="AP54" s="4">
        <f t="shared" si="30"/>
        <v>7.2544197460091452E-5</v>
      </c>
      <c r="AQ54" s="4">
        <f t="shared" si="31"/>
        <v>7.1522233373516649E-5</v>
      </c>
      <c r="AR54" s="4">
        <f t="shared" si="32"/>
        <v>7.0847093816226361E-5</v>
      </c>
    </row>
    <row r="55" spans="1:44" x14ac:dyDescent="0.25">
      <c r="A55" s="4" t="s">
        <v>125</v>
      </c>
      <c r="B55" s="4">
        <v>220.80111943928901</v>
      </c>
      <c r="C55" s="4">
        <v>1430.8338976887901</v>
      </c>
      <c r="D55" s="4">
        <v>4035.5450179274499</v>
      </c>
      <c r="E55" s="4">
        <v>8108.0722601354</v>
      </c>
      <c r="F55" s="4">
        <v>13542.2505232481</v>
      </c>
      <c r="G55" s="4">
        <v>20141.282694313799</v>
      </c>
      <c r="H55" s="4">
        <v>27671.603257784001</v>
      </c>
      <c r="I55" s="4">
        <v>35895.228389256299</v>
      </c>
      <c r="J55" s="4">
        <v>44588.360869866097</v>
      </c>
      <c r="K55" s="4">
        <v>53551.174034706899</v>
      </c>
      <c r="M55" s="4">
        <f t="shared" si="3"/>
        <v>2208.01119439289</v>
      </c>
      <c r="N55" s="4">
        <f t="shared" si="4"/>
        <v>12100.327782495009</v>
      </c>
      <c r="O55" s="4">
        <f t="shared" si="5"/>
        <v>26047.111202386594</v>
      </c>
      <c r="P55" s="4">
        <f t="shared" si="6"/>
        <v>40725.272422079499</v>
      </c>
      <c r="Q55" s="4">
        <f t="shared" si="7"/>
        <v>54341.782631126996</v>
      </c>
      <c r="R55" s="4">
        <f t="shared" si="8"/>
        <v>65990.321710656994</v>
      </c>
      <c r="S55" s="4">
        <f t="shared" si="9"/>
        <v>75303.205634702026</v>
      </c>
      <c r="T55" s="4">
        <f t="shared" si="10"/>
        <v>82236.251314722977</v>
      </c>
      <c r="U55" s="4">
        <f t="shared" si="11"/>
        <v>86931.324806097982</v>
      </c>
      <c r="V55" s="4">
        <f t="shared" si="12"/>
        <v>89628.131648408016</v>
      </c>
      <c r="X55" s="4">
        <f t="shared" si="13"/>
        <v>13.11964682981152</v>
      </c>
      <c r="Y55" s="4">
        <f t="shared" si="14"/>
        <v>48.532616867667407</v>
      </c>
      <c r="Z55" s="4">
        <f t="shared" si="15"/>
        <v>100.28888252483992</v>
      </c>
      <c r="AA55" s="4">
        <f t="shared" si="16"/>
        <v>163.44196766253259</v>
      </c>
      <c r="AB55" s="4">
        <f t="shared" si="17"/>
        <v>234.04795203545746</v>
      </c>
      <c r="AC55" s="4">
        <f t="shared" si="18"/>
        <v>309.01690769817463</v>
      </c>
      <c r="AD55" s="4">
        <f t="shared" si="19"/>
        <v>385.96265068992346</v>
      </c>
      <c r="AE55" s="4">
        <f t="shared" si="20"/>
        <v>463.07033401092144</v>
      </c>
      <c r="AF55" s="4">
        <f t="shared" si="21"/>
        <v>538.98454202503387</v>
      </c>
      <c r="AG55" s="4">
        <f t="shared" si="22"/>
        <v>612.71646699101689</v>
      </c>
      <c r="AI55" s="4">
        <f t="shared" si="23"/>
        <v>5.2121393952343417E-4</v>
      </c>
      <c r="AJ55" s="4">
        <f t="shared" si="24"/>
        <v>2.975360802208921E-4</v>
      </c>
      <c r="AK55" s="4">
        <f t="shared" si="25"/>
        <v>2.1799460439258906E-4</v>
      </c>
      <c r="AL55" s="4">
        <f t="shared" si="26"/>
        <v>1.7682396317223102E-4</v>
      </c>
      <c r="AM55" s="4">
        <f t="shared" si="27"/>
        <v>1.5160347294660171E-4</v>
      </c>
      <c r="AN55" s="4">
        <f t="shared" si="28"/>
        <v>1.345830188708201E-4</v>
      </c>
      <c r="AO55" s="4">
        <f t="shared" si="29"/>
        <v>1.2235060091074908E-4</v>
      </c>
      <c r="AP55" s="4">
        <f t="shared" si="30"/>
        <v>1.1316324358576319E-4</v>
      </c>
      <c r="AQ55" s="4">
        <f t="shared" si="31"/>
        <v>1.0603517346075436E-4</v>
      </c>
      <c r="AR55" s="4">
        <f t="shared" si="32"/>
        <v>1.0036578931612234E-4</v>
      </c>
    </row>
    <row r="56" spans="1:44" x14ac:dyDescent="0.25">
      <c r="A56" s="4" t="s">
        <v>127</v>
      </c>
      <c r="B56" s="4">
        <v>6757.95173532033</v>
      </c>
      <c r="C56" s="4">
        <v>17939.750373434599</v>
      </c>
      <c r="D56" s="4">
        <v>24508.528992723201</v>
      </c>
      <c r="E56" s="4">
        <v>27487.105880127401</v>
      </c>
      <c r="F56" s="4">
        <v>28725.6712447307</v>
      </c>
      <c r="G56" s="4">
        <v>29224.407357794302</v>
      </c>
      <c r="H56" s="4">
        <v>29422.762747819099</v>
      </c>
      <c r="I56" s="4">
        <v>29501.2708574711</v>
      </c>
      <c r="J56" s="4">
        <v>29532.284903157401</v>
      </c>
      <c r="K56" s="4">
        <v>29544.5275873715</v>
      </c>
      <c r="M56" s="4">
        <f t="shared" si="3"/>
        <v>67579.517353203293</v>
      </c>
      <c r="N56" s="4">
        <f t="shared" si="4"/>
        <v>111817.98638114269</v>
      </c>
      <c r="O56" s="4">
        <f t="shared" si="5"/>
        <v>65687.786192886007</v>
      </c>
      <c r="P56" s="4">
        <f t="shared" si="6"/>
        <v>29785.768874042005</v>
      </c>
      <c r="Q56" s="4">
        <f t="shared" si="7"/>
        <v>12385.653646032988</v>
      </c>
      <c r="R56" s="4">
        <f t="shared" si="8"/>
        <v>4987.3611306360181</v>
      </c>
      <c r="S56" s="4">
        <f t="shared" si="9"/>
        <v>1983.5539002479709</v>
      </c>
      <c r="T56" s="4">
        <f t="shared" si="10"/>
        <v>785.08109652000712</v>
      </c>
      <c r="U56" s="4">
        <f t="shared" si="11"/>
        <v>310.1404568630096</v>
      </c>
      <c r="V56" s="4">
        <f t="shared" si="12"/>
        <v>122.42684214099427</v>
      </c>
      <c r="X56" s="4">
        <f t="shared" si="13"/>
        <v>143.87714611380241</v>
      </c>
      <c r="Y56" s="4">
        <f t="shared" si="14"/>
        <v>284.96579353132933</v>
      </c>
      <c r="Z56" s="4">
        <f t="shared" si="15"/>
        <v>354.52211098743396</v>
      </c>
      <c r="AA56" s="4">
        <f t="shared" si="16"/>
        <v>384.15948938598018</v>
      </c>
      <c r="AB56" s="4">
        <f t="shared" si="17"/>
        <v>396.19627205062289</v>
      </c>
      <c r="AC56" s="4">
        <f t="shared" si="18"/>
        <v>400.99896688051427</v>
      </c>
      <c r="AD56" s="4">
        <f t="shared" si="19"/>
        <v>402.90222856353296</v>
      </c>
      <c r="AE56" s="4">
        <f t="shared" si="20"/>
        <v>403.65446631226956</v>
      </c>
      <c r="AF56" s="4">
        <f t="shared" si="21"/>
        <v>403.95146671668732</v>
      </c>
      <c r="AG56" s="4">
        <f t="shared" si="22"/>
        <v>404.06868080817196</v>
      </c>
      <c r="AI56" s="4">
        <f t="shared" si="23"/>
        <v>1.8675484503273375E-4</v>
      </c>
      <c r="AJ56" s="4">
        <f t="shared" si="24"/>
        <v>1.3933861348254105E-4</v>
      </c>
      <c r="AK56" s="4">
        <f t="shared" si="25"/>
        <v>1.2688819797224385E-4</v>
      </c>
      <c r="AL56" s="4">
        <f t="shared" si="26"/>
        <v>1.2259639472518891E-4</v>
      </c>
      <c r="AM56" s="4">
        <f t="shared" si="27"/>
        <v>1.2098606384414477E-4</v>
      </c>
      <c r="AN56" s="4">
        <f t="shared" si="28"/>
        <v>1.2036291289442859E-4</v>
      </c>
      <c r="AO56" s="4">
        <f t="shared" si="29"/>
        <v>1.2011890607997638E-4</v>
      </c>
      <c r="AP56" s="4">
        <f t="shared" si="30"/>
        <v>1.2002291931655245E-4</v>
      </c>
      <c r="AQ56" s="4">
        <f t="shared" si="31"/>
        <v>1.1998509191507196E-4</v>
      </c>
      <c r="AR56" s="4">
        <f t="shared" si="32"/>
        <v>1.1997017389668564E-4</v>
      </c>
    </row>
    <row r="57" spans="1:44" x14ac:dyDescent="0.25">
      <c r="A57" s="4" t="s">
        <v>129</v>
      </c>
      <c r="B57" s="4">
        <v>538.05729742165795</v>
      </c>
      <c r="C57" s="4">
        <v>3309.1794788228899</v>
      </c>
      <c r="D57" s="4">
        <v>8923.1268325139208</v>
      </c>
      <c r="E57" s="4">
        <v>17207.425728166301</v>
      </c>
      <c r="F57" s="4">
        <v>27663.265511045902</v>
      </c>
      <c r="G57" s="4">
        <v>39694.554313706198</v>
      </c>
      <c r="H57" s="4">
        <v>52723.803181051502</v>
      </c>
      <c r="I57" s="4">
        <v>66245.807331790798</v>
      </c>
      <c r="J57" s="4">
        <v>79846.932793252301</v>
      </c>
      <c r="K57" s="4">
        <v>93205.982649984406</v>
      </c>
      <c r="M57" s="4">
        <f t="shared" si="3"/>
        <v>5380.5729742165795</v>
      </c>
      <c r="N57" s="4">
        <f t="shared" si="4"/>
        <v>27711.221814012319</v>
      </c>
      <c r="O57" s="4">
        <f t="shared" si="5"/>
        <v>56139.473536910307</v>
      </c>
      <c r="P57" s="4">
        <f t="shared" si="6"/>
        <v>82842.988956523797</v>
      </c>
      <c r="Q57" s="4">
        <f t="shared" si="7"/>
        <v>104558.39782879601</v>
      </c>
      <c r="R57" s="4">
        <f t="shared" si="8"/>
        <v>120312.88802660296</v>
      </c>
      <c r="S57" s="4">
        <f t="shared" si="9"/>
        <v>130292.48867345304</v>
      </c>
      <c r="T57" s="4">
        <f t="shared" si="10"/>
        <v>135220.04150739295</v>
      </c>
      <c r="U57" s="4">
        <f t="shared" si="11"/>
        <v>136011.25461461503</v>
      </c>
      <c r="V57" s="4">
        <f t="shared" si="12"/>
        <v>133590.49856732105</v>
      </c>
      <c r="X57" s="4">
        <f t="shared" si="13"/>
        <v>24.473789642050161</v>
      </c>
      <c r="Y57" s="4">
        <f t="shared" si="14"/>
        <v>87.282159018113461</v>
      </c>
      <c r="Z57" s="4">
        <f t="shared" si="15"/>
        <v>174.77656553890736</v>
      </c>
      <c r="AA57" s="4">
        <f t="shared" si="16"/>
        <v>276.77214993499717</v>
      </c>
      <c r="AB57" s="4">
        <f t="shared" si="17"/>
        <v>385.88124076993114</v>
      </c>
      <c r="AC57" s="4">
        <f t="shared" si="18"/>
        <v>496.85870808089959</v>
      </c>
      <c r="AD57" s="4">
        <f t="shared" si="19"/>
        <v>606.07443572068507</v>
      </c>
      <c r="AE57" s="4">
        <f t="shared" si="20"/>
        <v>711.10238089917527</v>
      </c>
      <c r="AF57" s="4">
        <f t="shared" si="21"/>
        <v>810.40483105065016</v>
      </c>
      <c r="AG57" s="4">
        <f t="shared" si="22"/>
        <v>903.09181751140625</v>
      </c>
      <c r="AI57" s="4">
        <f t="shared" si="23"/>
        <v>3.9899536036382794E-4</v>
      </c>
      <c r="AJ57" s="4">
        <f t="shared" si="24"/>
        <v>2.3136640932979683E-4</v>
      </c>
      <c r="AK57" s="4">
        <f t="shared" si="25"/>
        <v>1.7181508193952485E-4</v>
      </c>
      <c r="AL57" s="4">
        <f t="shared" si="26"/>
        <v>1.4109175393090608E-4</v>
      </c>
      <c r="AM57" s="4">
        <f t="shared" si="27"/>
        <v>1.223616627363434E-4</v>
      </c>
      <c r="AN57" s="4">
        <f t="shared" si="28"/>
        <v>1.0979868133959546E-4</v>
      </c>
      <c r="AO57" s="4">
        <f t="shared" si="29"/>
        <v>1.0083571551820803E-4</v>
      </c>
      <c r="AP57" s="4">
        <f t="shared" si="30"/>
        <v>9.4160527806454256E-5</v>
      </c>
      <c r="AQ57" s="4">
        <f t="shared" si="31"/>
        <v>8.903052451455712E-5</v>
      </c>
      <c r="AR57" s="4">
        <f t="shared" si="32"/>
        <v>8.4993021082075285E-5</v>
      </c>
    </row>
    <row r="58" spans="1:44" x14ac:dyDescent="0.25">
      <c r="A58" s="4" t="s">
        <v>131</v>
      </c>
      <c r="B58" s="4">
        <v>795.45945372142205</v>
      </c>
      <c r="C58" s="4">
        <v>2828.87655088887</v>
      </c>
      <c r="D58" s="4">
        <v>4736.0910308448001</v>
      </c>
      <c r="E58" s="4">
        <v>6070.2440466015296</v>
      </c>
      <c r="F58" s="4">
        <v>6897.0103935530096</v>
      </c>
      <c r="G58" s="4">
        <v>7380.5428215457096</v>
      </c>
      <c r="H58" s="4">
        <v>7655.1003570959001</v>
      </c>
      <c r="I58" s="4">
        <v>7808.5840740630701</v>
      </c>
      <c r="J58" s="4">
        <v>7893.6679500363498</v>
      </c>
      <c r="K58" s="4">
        <v>7940.6200248245004</v>
      </c>
      <c r="M58" s="4">
        <f t="shared" si="3"/>
        <v>7954.5945372142205</v>
      </c>
      <c r="N58" s="4">
        <f t="shared" si="4"/>
        <v>20334.170971674481</v>
      </c>
      <c r="O58" s="4">
        <f t="shared" si="5"/>
        <v>19072.144799559301</v>
      </c>
      <c r="P58" s="4">
        <f t="shared" si="6"/>
        <v>13341.530157567295</v>
      </c>
      <c r="Q58" s="4">
        <f t="shared" si="7"/>
        <v>8267.6634695148005</v>
      </c>
      <c r="R58" s="4">
        <f t="shared" si="8"/>
        <v>4835.3242799269992</v>
      </c>
      <c r="S58" s="4">
        <f t="shared" si="9"/>
        <v>2745.5753555019055</v>
      </c>
      <c r="T58" s="4">
        <f t="shared" si="10"/>
        <v>1534.8371696717004</v>
      </c>
      <c r="U58" s="4">
        <f t="shared" si="11"/>
        <v>850.83875973279646</v>
      </c>
      <c r="V58" s="4">
        <f t="shared" si="12"/>
        <v>469.5207478815064</v>
      </c>
      <c r="X58" s="4">
        <f t="shared" si="13"/>
        <v>32.177617737092483</v>
      </c>
      <c r="Y58" s="4">
        <f t="shared" si="14"/>
        <v>78.207976920835506</v>
      </c>
      <c r="Z58" s="4">
        <f t="shared" si="15"/>
        <v>112.17996071313064</v>
      </c>
      <c r="AA58" s="4">
        <f t="shared" si="16"/>
        <v>133.46443764946963</v>
      </c>
      <c r="AB58" s="4">
        <f t="shared" si="17"/>
        <v>145.94320219438896</v>
      </c>
      <c r="AC58" s="4">
        <f t="shared" si="18"/>
        <v>153.03228668811138</v>
      </c>
      <c r="AD58" s="4">
        <f t="shared" si="19"/>
        <v>156.9953815885757</v>
      </c>
      <c r="AE58" s="4">
        <f t="shared" si="20"/>
        <v>159.19222695806243</v>
      </c>
      <c r="AF58" s="4">
        <f t="shared" si="21"/>
        <v>160.40446471059769</v>
      </c>
      <c r="AG58" s="4">
        <f t="shared" si="22"/>
        <v>161.07173804235484</v>
      </c>
      <c r="AI58" s="4">
        <f t="shared" si="23"/>
        <v>3.5483870785724272E-4</v>
      </c>
      <c r="AJ58" s="4">
        <f t="shared" si="24"/>
        <v>2.4251142562404352E-4</v>
      </c>
      <c r="AK58" s="4">
        <f t="shared" si="25"/>
        <v>2.0777361260349548E-4</v>
      </c>
      <c r="AL58" s="4">
        <f t="shared" si="26"/>
        <v>1.9286550460704234E-4</v>
      </c>
      <c r="AM58" s="4">
        <f t="shared" si="27"/>
        <v>1.8561716671003251E-4</v>
      </c>
      <c r="AN58" s="4">
        <f t="shared" si="28"/>
        <v>1.818820799740497E-4</v>
      </c>
      <c r="AO58" s="4">
        <f t="shared" si="29"/>
        <v>1.7989998900519615E-4</v>
      </c>
      <c r="AP58" s="4">
        <f t="shared" si="30"/>
        <v>1.7883178694715261E-4</v>
      </c>
      <c r="AQ58" s="4">
        <f t="shared" si="31"/>
        <v>1.7825131699151592E-4</v>
      </c>
      <c r="AR58" s="4">
        <f t="shared" si="32"/>
        <v>1.7793446587426924E-4</v>
      </c>
    </row>
    <row r="59" spans="1:44" x14ac:dyDescent="0.25">
      <c r="A59" s="4" t="s">
        <v>133</v>
      </c>
      <c r="B59" s="4">
        <v>22480.883238831299</v>
      </c>
      <c r="C59" s="4">
        <v>87258.760310178201</v>
      </c>
      <c r="D59" s="4">
        <v>151373.545730713</v>
      </c>
      <c r="E59" s="4">
        <v>197364.76378915901</v>
      </c>
      <c r="F59" s="4">
        <v>226229.279301551</v>
      </c>
      <c r="G59" s="4">
        <v>243223.60061692199</v>
      </c>
      <c r="H59" s="4">
        <v>252907.826328847</v>
      </c>
      <c r="I59" s="4">
        <v>258332.02629485301</v>
      </c>
      <c r="J59" s="4">
        <v>261342.116566362</v>
      </c>
      <c r="K59" s="4">
        <v>263004.14304252103</v>
      </c>
      <c r="M59" s="4">
        <f t="shared" si="3"/>
        <v>224808.83238831299</v>
      </c>
      <c r="N59" s="4">
        <f t="shared" si="4"/>
        <v>647778.77071346901</v>
      </c>
      <c r="O59" s="4">
        <f t="shared" si="5"/>
        <v>641147.85420534795</v>
      </c>
      <c r="P59" s="4">
        <f t="shared" si="6"/>
        <v>459912.18058446015</v>
      </c>
      <c r="Q59" s="4">
        <f t="shared" si="7"/>
        <v>288645.15512391983</v>
      </c>
      <c r="R59" s="4">
        <f t="shared" si="8"/>
        <v>169943.21315370995</v>
      </c>
      <c r="S59" s="4">
        <f t="shared" si="9"/>
        <v>96842.257119250135</v>
      </c>
      <c r="T59" s="4">
        <f t="shared" si="10"/>
        <v>54241.999660060101</v>
      </c>
      <c r="U59" s="4">
        <f t="shared" si="11"/>
        <v>30100.902715089906</v>
      </c>
      <c r="V59" s="4">
        <f t="shared" si="12"/>
        <v>16620.264761590224</v>
      </c>
      <c r="X59" s="4">
        <f t="shared" si="13"/>
        <v>333.72643848661602</v>
      </c>
      <c r="Y59" s="4">
        <f t="shared" si="14"/>
        <v>862.35797051764303</v>
      </c>
      <c r="Z59" s="4">
        <f t="shared" si="15"/>
        <v>1268.1080030741009</v>
      </c>
      <c r="AA59" s="4">
        <f t="shared" si="16"/>
        <v>1526.8978660305954</v>
      </c>
      <c r="AB59" s="4">
        <f t="shared" si="17"/>
        <v>1679.9850735959008</v>
      </c>
      <c r="AC59" s="4">
        <f t="shared" si="18"/>
        <v>1767.3609462882985</v>
      </c>
      <c r="AD59" s="4">
        <f t="shared" si="19"/>
        <v>1816.3303631240819</v>
      </c>
      <c r="AE59" s="4">
        <f t="shared" si="20"/>
        <v>1843.5122595100884</v>
      </c>
      <c r="AF59" s="4">
        <f t="shared" si="21"/>
        <v>1858.5225614414728</v>
      </c>
      <c r="AG59" s="4">
        <f t="shared" si="22"/>
        <v>1866.7882885415818</v>
      </c>
      <c r="AI59" s="4">
        <f t="shared" si="23"/>
        <v>1.3021841125658505E-4</v>
      </c>
      <c r="AJ59" s="4">
        <f t="shared" si="24"/>
        <v>8.669093594892154E-5</v>
      </c>
      <c r="AK59" s="4">
        <f t="shared" si="25"/>
        <v>7.3485458500915273E-5</v>
      </c>
      <c r="AL59" s="4">
        <f t="shared" si="26"/>
        <v>6.7863384896816348E-5</v>
      </c>
      <c r="AM59" s="4">
        <f t="shared" si="27"/>
        <v>6.5140600798407948E-5</v>
      </c>
      <c r="AN59" s="4">
        <f t="shared" si="28"/>
        <v>6.3740386032393818E-5</v>
      </c>
      <c r="AO59" s="4">
        <f t="shared" si="29"/>
        <v>6.2998139341199463E-5</v>
      </c>
      <c r="AP59" s="4">
        <f t="shared" si="30"/>
        <v>6.2598356088779366E-5</v>
      </c>
      <c r="AQ59" s="4">
        <f t="shared" si="31"/>
        <v>6.2381179507241683E-5</v>
      </c>
      <c r="AR59" s="4">
        <f t="shared" si="32"/>
        <v>6.226265364098225E-5</v>
      </c>
    </row>
    <row r="60" spans="1:44" x14ac:dyDescent="0.25">
      <c r="A60" s="4" t="s">
        <v>135</v>
      </c>
      <c r="B60" s="4">
        <v>395.47473629006703</v>
      </c>
      <c r="C60" s="4">
        <v>2094.3236888731499</v>
      </c>
      <c r="D60" s="4">
        <v>4781.4183684439104</v>
      </c>
      <c r="E60" s="4">
        <v>7830.9597755895302</v>
      </c>
      <c r="F60" s="4">
        <v>10787.468240972599</v>
      </c>
      <c r="G60" s="4">
        <v>13410.369081398199</v>
      </c>
      <c r="H60" s="4">
        <v>15612.9322270211</v>
      </c>
      <c r="I60" s="4">
        <v>17397.109934644199</v>
      </c>
      <c r="J60" s="4">
        <v>18807.4057025722</v>
      </c>
      <c r="K60" s="4">
        <v>19903.2809848172</v>
      </c>
      <c r="M60" s="4">
        <f t="shared" si="3"/>
        <v>3954.7473629006704</v>
      </c>
      <c r="N60" s="4">
        <f t="shared" si="4"/>
        <v>16988.489525830828</v>
      </c>
      <c r="O60" s="4">
        <f t="shared" si="5"/>
        <v>26870.946795707605</v>
      </c>
      <c r="P60" s="4">
        <f t="shared" si="6"/>
        <v>30495.414071456198</v>
      </c>
      <c r="Q60" s="4">
        <f t="shared" si="7"/>
        <v>29565.084653830691</v>
      </c>
      <c r="R60" s="4">
        <f t="shared" si="8"/>
        <v>26229.008404256001</v>
      </c>
      <c r="S60" s="4">
        <f t="shared" si="9"/>
        <v>22025.631456229003</v>
      </c>
      <c r="T60" s="4">
        <f t="shared" si="10"/>
        <v>17841.777076230992</v>
      </c>
      <c r="U60" s="4">
        <f t="shared" si="11"/>
        <v>14102.957679280007</v>
      </c>
      <c r="V60" s="4">
        <f t="shared" si="12"/>
        <v>10958.752822450006</v>
      </c>
      <c r="X60" s="4">
        <f t="shared" si="13"/>
        <v>19.728968359593797</v>
      </c>
      <c r="Y60" s="4">
        <f t="shared" si="14"/>
        <v>63.365361702934806</v>
      </c>
      <c r="Z60" s="4">
        <f t="shared" si="15"/>
        <v>112.93042866360366</v>
      </c>
      <c r="AA60" s="4">
        <f t="shared" si="16"/>
        <v>159.51140851354447</v>
      </c>
      <c r="AB60" s="4">
        <f t="shared" si="17"/>
        <v>199.60201711332783</v>
      </c>
      <c r="AC60" s="4">
        <f t="shared" si="18"/>
        <v>232.45011544848145</v>
      </c>
      <c r="AD60" s="4">
        <f t="shared" si="19"/>
        <v>258.55943309508251</v>
      </c>
      <c r="AE60" s="4">
        <f t="shared" si="20"/>
        <v>278.90431295092094</v>
      </c>
      <c r="AF60" s="4">
        <f t="shared" si="21"/>
        <v>294.54488130371658</v>
      </c>
      <c r="AG60" s="4">
        <f t="shared" si="22"/>
        <v>306.45628083502919</v>
      </c>
      <c r="AI60" s="4">
        <f t="shared" si="23"/>
        <v>4.3760349291797684E-4</v>
      </c>
      <c r="AJ60" s="4">
        <f t="shared" si="24"/>
        <v>2.6540143203229602E-4</v>
      </c>
      <c r="AK60" s="4">
        <f t="shared" si="25"/>
        <v>2.0718073988935644E-4</v>
      </c>
      <c r="AL60" s="4">
        <f t="shared" si="26"/>
        <v>1.7867833851725057E-4</v>
      </c>
      <c r="AM60" s="4">
        <f t="shared" si="27"/>
        <v>1.623082309812812E-4</v>
      </c>
      <c r="AN60" s="4">
        <f t="shared" si="28"/>
        <v>1.5204921565161583E-4</v>
      </c>
      <c r="AO60" s="4">
        <f t="shared" si="29"/>
        <v>1.4526836917047085E-4</v>
      </c>
      <c r="AP60" s="4">
        <f t="shared" si="30"/>
        <v>1.4062847623334435E-4</v>
      </c>
      <c r="AQ60" s="4">
        <f t="shared" si="31"/>
        <v>1.3737817271770799E-4</v>
      </c>
      <c r="AR60" s="4">
        <f t="shared" si="32"/>
        <v>1.3506381143046738E-4</v>
      </c>
    </row>
    <row r="61" spans="1:44" x14ac:dyDescent="0.25">
      <c r="A61" s="4" t="s">
        <v>137</v>
      </c>
      <c r="B61" s="4">
        <v>196.02406093989299</v>
      </c>
      <c r="C61" s="4">
        <v>897.79177458818799</v>
      </c>
      <c r="D61" s="4">
        <v>1874.58896491428</v>
      </c>
      <c r="E61" s="4">
        <v>2879.2249717896598</v>
      </c>
      <c r="F61" s="4">
        <v>3776.51818377069</v>
      </c>
      <c r="G61" s="4">
        <v>4517.6964395548202</v>
      </c>
      <c r="H61" s="4">
        <v>5101.5545640243299</v>
      </c>
      <c r="I61" s="4">
        <v>5547.7029745345098</v>
      </c>
      <c r="J61" s="4">
        <v>5881.8047356925499</v>
      </c>
      <c r="K61" s="4">
        <v>6128.5895529147801</v>
      </c>
      <c r="M61" s="4">
        <f t="shared" si="3"/>
        <v>1960.2406093989298</v>
      </c>
      <c r="N61" s="4">
        <f t="shared" si="4"/>
        <v>7017.677136482951</v>
      </c>
      <c r="O61" s="4">
        <f t="shared" si="5"/>
        <v>9767.971903260921</v>
      </c>
      <c r="P61" s="4">
        <f t="shared" si="6"/>
        <v>10046.360068753798</v>
      </c>
      <c r="Q61" s="4">
        <f t="shared" si="7"/>
        <v>8972.9321198103025</v>
      </c>
      <c r="R61" s="4">
        <f t="shared" si="8"/>
        <v>7411.7825578413022</v>
      </c>
      <c r="S61" s="4">
        <f t="shared" si="9"/>
        <v>5838.5812446950968</v>
      </c>
      <c r="T61" s="4">
        <f t="shared" si="10"/>
        <v>4461.4841051017993</v>
      </c>
      <c r="U61" s="4">
        <f t="shared" si="11"/>
        <v>3341.0176115804006</v>
      </c>
      <c r="V61" s="4">
        <f t="shared" si="12"/>
        <v>2467.8481722223023</v>
      </c>
      <c r="X61" s="4">
        <f t="shared" si="13"/>
        <v>12.070849138436452</v>
      </c>
      <c r="Y61" s="4">
        <f t="shared" si="14"/>
        <v>35.022261805109068</v>
      </c>
      <c r="Z61" s="4">
        <f t="shared" si="15"/>
        <v>58.634806195413418</v>
      </c>
      <c r="AA61" s="4">
        <f t="shared" si="16"/>
        <v>79.179758891232339</v>
      </c>
      <c r="AB61" s="4">
        <f t="shared" si="17"/>
        <v>95.738222681406327</v>
      </c>
      <c r="AC61" s="4">
        <f t="shared" si="18"/>
        <v>108.53334463915263</v>
      </c>
      <c r="AD61" s="4">
        <f t="shared" si="19"/>
        <v>118.17157665139199</v>
      </c>
      <c r="AE61" s="4">
        <f t="shared" si="20"/>
        <v>125.314260402115</v>
      </c>
      <c r="AF61" s="4">
        <f t="shared" si="21"/>
        <v>130.55054121913744</v>
      </c>
      <c r="AG61" s="4">
        <f t="shared" si="22"/>
        <v>134.3611246215419</v>
      </c>
      <c r="AI61" s="4">
        <f t="shared" si="23"/>
        <v>5.4016145292337117E-4</v>
      </c>
      <c r="AJ61" s="4">
        <f t="shared" si="24"/>
        <v>3.4218716583001745E-4</v>
      </c>
      <c r="AK61" s="4">
        <f t="shared" si="25"/>
        <v>2.7437503092654983E-4</v>
      </c>
      <c r="AL61" s="4">
        <f t="shared" si="26"/>
        <v>2.4123133667038873E-4</v>
      </c>
      <c r="AM61" s="4">
        <f t="shared" si="27"/>
        <v>2.2237651985856883E-4</v>
      </c>
      <c r="AN61" s="4">
        <f t="shared" si="28"/>
        <v>2.1073724087876085E-4</v>
      </c>
      <c r="AO61" s="4">
        <f t="shared" si="29"/>
        <v>2.0319154968051142E-4</v>
      </c>
      <c r="AP61" s="4">
        <f t="shared" si="30"/>
        <v>1.9814469219242963E-4</v>
      </c>
      <c r="AQ61" s="4">
        <f t="shared" si="31"/>
        <v>1.946987765818693E-4</v>
      </c>
      <c r="AR61" s="4">
        <f t="shared" si="32"/>
        <v>1.923128227389229E-4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B1" workbookViewId="0">
      <selection activeCell="C8" sqref="C8"/>
    </sheetView>
  </sheetViews>
  <sheetFormatPr defaultRowHeight="12.75" x14ac:dyDescent="0.2"/>
  <cols>
    <col min="1" max="1" width="16.42578125" style="15" customWidth="1"/>
    <col min="2" max="2" width="9.140625" style="15"/>
    <col min="3" max="3" width="31" style="15" customWidth="1"/>
    <col min="4" max="4" width="14.28515625" style="15" customWidth="1"/>
    <col min="5" max="5" width="18.140625" style="15" customWidth="1"/>
    <col min="6" max="6" width="14.7109375" style="15" customWidth="1"/>
    <col min="7" max="7" width="12.140625" style="15" customWidth="1"/>
    <col min="8" max="16384" width="9.140625" style="15"/>
  </cols>
  <sheetData>
    <row r="1" spans="1:16" x14ac:dyDescent="0.2">
      <c r="F1" s="16" t="s">
        <v>942</v>
      </c>
    </row>
    <row r="2" spans="1:16" x14ac:dyDescent="0.2">
      <c r="C2" s="17" t="s">
        <v>943</v>
      </c>
      <c r="D2" s="18">
        <v>0.7</v>
      </c>
      <c r="F2" s="16" t="s">
        <v>944</v>
      </c>
    </row>
    <row r="3" spans="1:16" x14ac:dyDescent="0.2">
      <c r="A3" s="19" t="s">
        <v>945</v>
      </c>
      <c r="B3" s="20" t="s">
        <v>946</v>
      </c>
      <c r="C3" s="17" t="s">
        <v>947</v>
      </c>
      <c r="D3" s="18">
        <v>6</v>
      </c>
      <c r="F3" s="21" t="s">
        <v>948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s="19" t="s">
        <v>945</v>
      </c>
      <c r="B4" s="20" t="s">
        <v>949</v>
      </c>
      <c r="C4" s="17" t="s">
        <v>950</v>
      </c>
      <c r="D4" s="18">
        <f>85*0.7</f>
        <v>59.499999999999993</v>
      </c>
      <c r="E4" s="15">
        <f>D4^0.33</f>
        <v>3.851151456297166</v>
      </c>
      <c r="F4" s="21" t="s">
        <v>951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C5" s="17" t="s">
        <v>149</v>
      </c>
      <c r="D5" s="18">
        <v>1</v>
      </c>
      <c r="F5" s="21" t="s">
        <v>952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C6" s="22" t="s">
        <v>953</v>
      </c>
      <c r="D6" s="23">
        <f>D4/D3/D2/D5</f>
        <v>14.166666666666666</v>
      </c>
      <c r="F6" s="21" t="s">
        <v>954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">
      <c r="C7" s="22" t="s">
        <v>955</v>
      </c>
      <c r="D7" s="23">
        <f>D4/D2</f>
        <v>85</v>
      </c>
      <c r="F7" s="21" t="s">
        <v>956</v>
      </c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2">
      <c r="C8" s="22"/>
      <c r="D8" s="23"/>
      <c r="F8" s="21" t="s">
        <v>957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2">
      <c r="F9" s="21" t="s">
        <v>958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2">
      <c r="C10" s="16" t="s">
        <v>959</v>
      </c>
      <c r="D10" s="16" t="s">
        <v>960</v>
      </c>
      <c r="E10" s="16" t="s">
        <v>961</v>
      </c>
      <c r="F10" s="16" t="s">
        <v>962</v>
      </c>
      <c r="G10" s="16" t="s">
        <v>963</v>
      </c>
    </row>
    <row r="11" spans="1:16" x14ac:dyDescent="0.2">
      <c r="B11" s="15">
        <v>1</v>
      </c>
      <c r="C11" s="15">
        <f>$B$11</f>
        <v>1</v>
      </c>
      <c r="D11" s="15">
        <v>1</v>
      </c>
      <c r="E11" s="15">
        <f>(D11*C11*$D$5*$D$3)/(1+($D$3/$D$4)*$D$2*D11*$D$5)</f>
        <v>5.6043956043956049</v>
      </c>
      <c r="F11" s="15">
        <f t="shared" ref="F11:F61" si="0">(D11*C11*$D$5*$D$3)</f>
        <v>6</v>
      </c>
      <c r="G11" s="15">
        <f>(1+($D$3/$D$4)*$D$2*D11*$D$5)</f>
        <v>1.0705882352941176</v>
      </c>
      <c r="H11" s="15">
        <f>F11/G11</f>
        <v>5.6043956043956049</v>
      </c>
    </row>
    <row r="12" spans="1:16" x14ac:dyDescent="0.2">
      <c r="C12" s="15">
        <f t="shared" ref="C12:C61" si="1">$B$11</f>
        <v>1</v>
      </c>
      <c r="D12" s="15">
        <v>10</v>
      </c>
      <c r="E12" s="15">
        <f t="shared" ref="E12:E61" si="2">(D12*C12*$D$5*$D$3)/(1+($D$3/$D$4)*$D$2*D12*$D$5)</f>
        <v>35.172413793103445</v>
      </c>
      <c r="F12" s="15">
        <f t="shared" si="0"/>
        <v>60</v>
      </c>
      <c r="G12" s="15">
        <f t="shared" ref="G12:G61" si="3">(1+($D$3/$D$4)*$D$2*D12*$D$5)</f>
        <v>1.7058823529411766</v>
      </c>
      <c r="H12" s="15">
        <f t="shared" ref="H12:H61" si="4">F12/G12</f>
        <v>35.172413793103445</v>
      </c>
    </row>
    <row r="13" spans="1:16" x14ac:dyDescent="0.2">
      <c r="C13" s="15">
        <f t="shared" si="1"/>
        <v>1</v>
      </c>
      <c r="D13" s="15">
        <v>20</v>
      </c>
      <c r="E13" s="15">
        <f t="shared" si="2"/>
        <v>49.756097560975604</v>
      </c>
      <c r="F13" s="15">
        <f t="shared" si="0"/>
        <v>120</v>
      </c>
      <c r="G13" s="15">
        <f t="shared" si="3"/>
        <v>2.4117647058823533</v>
      </c>
      <c r="H13" s="15">
        <f t="shared" si="4"/>
        <v>49.756097560975604</v>
      </c>
    </row>
    <row r="14" spans="1:16" x14ac:dyDescent="0.2">
      <c r="C14" s="15">
        <f t="shared" si="1"/>
        <v>1</v>
      </c>
      <c r="D14" s="15">
        <v>30</v>
      </c>
      <c r="E14" s="15">
        <f t="shared" si="2"/>
        <v>57.735849056603762</v>
      </c>
      <c r="F14" s="15">
        <f t="shared" si="0"/>
        <v>180</v>
      </c>
      <c r="G14" s="15">
        <f t="shared" si="3"/>
        <v>3.1176470588235299</v>
      </c>
      <c r="H14" s="15">
        <f t="shared" si="4"/>
        <v>57.735849056603762</v>
      </c>
    </row>
    <row r="15" spans="1:16" x14ac:dyDescent="0.2">
      <c r="C15" s="15">
        <f t="shared" si="1"/>
        <v>1</v>
      </c>
      <c r="D15" s="15">
        <v>40</v>
      </c>
      <c r="E15" s="15">
        <f t="shared" si="2"/>
        <v>62.769230769230759</v>
      </c>
      <c r="F15" s="15">
        <f t="shared" si="0"/>
        <v>240</v>
      </c>
      <c r="G15" s="15">
        <f t="shared" si="3"/>
        <v>3.8235294117647065</v>
      </c>
      <c r="H15" s="15">
        <f t="shared" si="4"/>
        <v>62.769230769230759</v>
      </c>
    </row>
    <row r="16" spans="1:16" x14ac:dyDescent="0.2">
      <c r="C16" s="15">
        <f t="shared" si="1"/>
        <v>1</v>
      </c>
      <c r="D16" s="15">
        <v>50</v>
      </c>
      <c r="E16" s="15">
        <f t="shared" si="2"/>
        <v>66.233766233766218</v>
      </c>
      <c r="F16" s="15">
        <f t="shared" si="0"/>
        <v>300</v>
      </c>
      <c r="G16" s="15">
        <f t="shared" si="3"/>
        <v>4.5294117647058831</v>
      </c>
      <c r="H16" s="15">
        <f t="shared" si="4"/>
        <v>66.233766233766218</v>
      </c>
    </row>
    <row r="17" spans="3:8" x14ac:dyDescent="0.2">
      <c r="C17" s="15">
        <f t="shared" si="1"/>
        <v>1</v>
      </c>
      <c r="D17" s="15">
        <v>60</v>
      </c>
      <c r="E17" s="15">
        <f t="shared" si="2"/>
        <v>68.76404494382021</v>
      </c>
      <c r="F17" s="15">
        <f t="shared" si="0"/>
        <v>360</v>
      </c>
      <c r="G17" s="15">
        <f t="shared" si="3"/>
        <v>5.2352941176470598</v>
      </c>
      <c r="H17" s="15">
        <f t="shared" si="4"/>
        <v>68.76404494382021</v>
      </c>
    </row>
    <row r="18" spans="3:8" x14ac:dyDescent="0.2">
      <c r="C18" s="15">
        <f t="shared" si="1"/>
        <v>1</v>
      </c>
      <c r="D18" s="15">
        <v>70</v>
      </c>
      <c r="E18" s="15">
        <f t="shared" si="2"/>
        <v>70.693069306930681</v>
      </c>
      <c r="F18" s="15">
        <f t="shared" si="0"/>
        <v>420</v>
      </c>
      <c r="G18" s="15">
        <f t="shared" si="3"/>
        <v>5.9411764705882364</v>
      </c>
      <c r="H18" s="15">
        <f t="shared" si="4"/>
        <v>70.693069306930681</v>
      </c>
    </row>
    <row r="19" spans="3:8" x14ac:dyDescent="0.2">
      <c r="C19" s="15">
        <f t="shared" si="1"/>
        <v>1</v>
      </c>
      <c r="D19" s="15">
        <v>80</v>
      </c>
      <c r="E19" s="15">
        <f t="shared" si="2"/>
        <v>72.212389380530965</v>
      </c>
      <c r="F19" s="15">
        <f t="shared" si="0"/>
        <v>480</v>
      </c>
      <c r="G19" s="15">
        <f t="shared" si="3"/>
        <v>6.647058823529413</v>
      </c>
      <c r="H19" s="15">
        <f t="shared" si="4"/>
        <v>72.212389380530965</v>
      </c>
    </row>
    <row r="20" spans="3:8" x14ac:dyDescent="0.2">
      <c r="C20" s="15">
        <f t="shared" si="1"/>
        <v>1</v>
      </c>
      <c r="D20" s="15">
        <v>90</v>
      </c>
      <c r="E20" s="15">
        <f t="shared" si="2"/>
        <v>73.439999999999984</v>
      </c>
      <c r="F20" s="15">
        <f t="shared" si="0"/>
        <v>540</v>
      </c>
      <c r="G20" s="15">
        <f t="shared" si="3"/>
        <v>7.3529411764705896</v>
      </c>
      <c r="H20" s="15">
        <f t="shared" si="4"/>
        <v>73.439999999999984</v>
      </c>
    </row>
    <row r="21" spans="3:8" x14ac:dyDescent="0.2">
      <c r="C21" s="15">
        <f t="shared" si="1"/>
        <v>1</v>
      </c>
      <c r="D21" s="15">
        <v>100</v>
      </c>
      <c r="E21" s="15">
        <f t="shared" si="2"/>
        <v>74.452554744525528</v>
      </c>
      <c r="F21" s="15">
        <f t="shared" si="0"/>
        <v>600</v>
      </c>
      <c r="G21" s="15">
        <f t="shared" si="3"/>
        <v>8.0588235294117663</v>
      </c>
      <c r="H21" s="15">
        <f t="shared" si="4"/>
        <v>74.452554744525528</v>
      </c>
    </row>
    <row r="22" spans="3:8" x14ac:dyDescent="0.2">
      <c r="C22" s="15">
        <f t="shared" si="1"/>
        <v>1</v>
      </c>
      <c r="D22" s="15">
        <v>110</v>
      </c>
      <c r="E22" s="15">
        <f t="shared" si="2"/>
        <v>75.302013422818789</v>
      </c>
      <c r="F22" s="15">
        <f t="shared" si="0"/>
        <v>660</v>
      </c>
      <c r="G22" s="15">
        <f t="shared" si="3"/>
        <v>8.764705882352942</v>
      </c>
      <c r="H22" s="15">
        <f t="shared" si="4"/>
        <v>75.302013422818789</v>
      </c>
    </row>
    <row r="23" spans="3:8" x14ac:dyDescent="0.2">
      <c r="C23" s="15">
        <f t="shared" si="1"/>
        <v>1</v>
      </c>
      <c r="D23" s="15">
        <v>120</v>
      </c>
      <c r="E23" s="15">
        <f t="shared" si="2"/>
        <v>76.024844720496873</v>
      </c>
      <c r="F23" s="15">
        <f t="shared" si="0"/>
        <v>720</v>
      </c>
      <c r="G23" s="15">
        <f t="shared" si="3"/>
        <v>9.4705882352941195</v>
      </c>
      <c r="H23" s="15">
        <f t="shared" si="4"/>
        <v>76.024844720496873</v>
      </c>
    </row>
    <row r="24" spans="3:8" x14ac:dyDescent="0.2">
      <c r="C24" s="15">
        <f t="shared" si="1"/>
        <v>1</v>
      </c>
      <c r="D24" s="15">
        <v>130</v>
      </c>
      <c r="E24" s="15">
        <f t="shared" si="2"/>
        <v>76.647398843930631</v>
      </c>
      <c r="F24" s="15">
        <f t="shared" si="0"/>
        <v>780</v>
      </c>
      <c r="G24" s="15">
        <f t="shared" si="3"/>
        <v>10.176470588235295</v>
      </c>
      <c r="H24" s="15">
        <f t="shared" si="4"/>
        <v>76.647398843930631</v>
      </c>
    </row>
    <row r="25" spans="3:8" x14ac:dyDescent="0.2">
      <c r="C25" s="15">
        <f t="shared" si="1"/>
        <v>1</v>
      </c>
      <c r="D25" s="15">
        <v>140</v>
      </c>
      <c r="E25" s="15">
        <f t="shared" si="2"/>
        <v>77.189189189189179</v>
      </c>
      <c r="F25" s="15">
        <f t="shared" si="0"/>
        <v>840</v>
      </c>
      <c r="G25" s="15">
        <f t="shared" si="3"/>
        <v>10.882352941176473</v>
      </c>
      <c r="H25" s="15">
        <f t="shared" si="4"/>
        <v>77.189189189189179</v>
      </c>
    </row>
    <row r="26" spans="3:8" x14ac:dyDescent="0.2">
      <c r="C26" s="15">
        <f t="shared" si="1"/>
        <v>1</v>
      </c>
      <c r="D26" s="15">
        <v>150</v>
      </c>
      <c r="E26" s="15">
        <f t="shared" si="2"/>
        <v>77.664974619289325</v>
      </c>
      <c r="F26" s="15">
        <f t="shared" si="0"/>
        <v>900</v>
      </c>
      <c r="G26" s="15">
        <f t="shared" si="3"/>
        <v>11.588235294117649</v>
      </c>
      <c r="H26" s="15">
        <f t="shared" si="4"/>
        <v>77.664974619289325</v>
      </c>
    </row>
    <row r="27" spans="3:8" x14ac:dyDescent="0.2">
      <c r="C27" s="15">
        <f t="shared" si="1"/>
        <v>1</v>
      </c>
      <c r="D27" s="15">
        <v>160</v>
      </c>
      <c r="E27" s="15">
        <f t="shared" si="2"/>
        <v>78.086124401913864</v>
      </c>
      <c r="F27" s="15">
        <f t="shared" si="0"/>
        <v>960</v>
      </c>
      <c r="G27" s="15">
        <f t="shared" si="3"/>
        <v>12.294117647058826</v>
      </c>
      <c r="H27" s="15">
        <f t="shared" si="4"/>
        <v>78.086124401913864</v>
      </c>
    </row>
    <row r="28" spans="3:8" x14ac:dyDescent="0.2">
      <c r="C28" s="15">
        <f t="shared" si="1"/>
        <v>1</v>
      </c>
      <c r="D28" s="15">
        <v>170</v>
      </c>
      <c r="E28" s="15">
        <f t="shared" si="2"/>
        <v>78.461538461538453</v>
      </c>
      <c r="F28" s="15">
        <f t="shared" si="0"/>
        <v>1020</v>
      </c>
      <c r="G28" s="15">
        <f t="shared" si="3"/>
        <v>13.000000000000002</v>
      </c>
      <c r="H28" s="15">
        <f t="shared" si="4"/>
        <v>78.461538461538453</v>
      </c>
    </row>
    <row r="29" spans="3:8" x14ac:dyDescent="0.2">
      <c r="C29" s="15">
        <f t="shared" si="1"/>
        <v>1</v>
      </c>
      <c r="D29" s="15">
        <v>180</v>
      </c>
      <c r="E29" s="15">
        <f t="shared" si="2"/>
        <v>78.798283261802553</v>
      </c>
      <c r="F29" s="15">
        <f t="shared" si="0"/>
        <v>1080</v>
      </c>
      <c r="G29" s="15">
        <f t="shared" si="3"/>
        <v>13.705882352941179</v>
      </c>
      <c r="H29" s="15">
        <f t="shared" si="4"/>
        <v>78.798283261802553</v>
      </c>
    </row>
    <row r="30" spans="3:8" x14ac:dyDescent="0.2">
      <c r="C30" s="15">
        <f t="shared" si="1"/>
        <v>1</v>
      </c>
      <c r="D30" s="15">
        <v>190</v>
      </c>
      <c r="E30" s="15">
        <f t="shared" si="2"/>
        <v>79.102040816326522</v>
      </c>
      <c r="F30" s="15">
        <f t="shared" si="0"/>
        <v>1140</v>
      </c>
      <c r="G30" s="15">
        <f t="shared" si="3"/>
        <v>14.411764705882355</v>
      </c>
      <c r="H30" s="15">
        <f t="shared" si="4"/>
        <v>79.102040816326522</v>
      </c>
    </row>
    <row r="31" spans="3:8" x14ac:dyDescent="0.2">
      <c r="C31" s="15">
        <f t="shared" si="1"/>
        <v>1</v>
      </c>
      <c r="D31" s="15">
        <v>200</v>
      </c>
      <c r="E31" s="15">
        <f t="shared" si="2"/>
        <v>79.377431906614774</v>
      </c>
      <c r="F31" s="15">
        <f t="shared" si="0"/>
        <v>1200</v>
      </c>
      <c r="G31" s="15">
        <f t="shared" si="3"/>
        <v>15.117647058823533</v>
      </c>
      <c r="H31" s="15">
        <f t="shared" si="4"/>
        <v>79.377431906614774</v>
      </c>
    </row>
    <row r="32" spans="3:8" x14ac:dyDescent="0.2">
      <c r="C32" s="15">
        <f t="shared" si="1"/>
        <v>1</v>
      </c>
      <c r="D32" s="15">
        <v>210</v>
      </c>
      <c r="E32" s="15">
        <f t="shared" si="2"/>
        <v>79.628252788104078</v>
      </c>
      <c r="F32" s="15">
        <f t="shared" si="0"/>
        <v>1260</v>
      </c>
      <c r="G32" s="15">
        <f t="shared" si="3"/>
        <v>15.823529411764708</v>
      </c>
      <c r="H32" s="15">
        <f t="shared" si="4"/>
        <v>79.628252788104078</v>
      </c>
    </row>
    <row r="33" spans="3:21" x14ac:dyDescent="0.2">
      <c r="C33" s="15">
        <f t="shared" si="1"/>
        <v>1</v>
      </c>
      <c r="D33" s="15">
        <v>220</v>
      </c>
      <c r="E33" s="15">
        <f t="shared" si="2"/>
        <v>79.857651245551594</v>
      </c>
      <c r="F33" s="15">
        <f t="shared" si="0"/>
        <v>1320</v>
      </c>
      <c r="G33" s="15">
        <f t="shared" si="3"/>
        <v>16.529411764705884</v>
      </c>
      <c r="H33" s="15">
        <f t="shared" si="4"/>
        <v>79.857651245551594</v>
      </c>
    </row>
    <row r="34" spans="3:21" x14ac:dyDescent="0.2">
      <c r="C34" s="15">
        <f t="shared" si="1"/>
        <v>1</v>
      </c>
      <c r="D34" s="15">
        <v>230</v>
      </c>
      <c r="E34" s="15">
        <f t="shared" si="2"/>
        <v>80.068259385665513</v>
      </c>
      <c r="F34" s="15">
        <f t="shared" si="0"/>
        <v>1380</v>
      </c>
      <c r="G34" s="15">
        <f t="shared" si="3"/>
        <v>17.235294117647062</v>
      </c>
      <c r="H34" s="15">
        <f t="shared" si="4"/>
        <v>80.068259385665513</v>
      </c>
    </row>
    <row r="35" spans="3:21" x14ac:dyDescent="0.2">
      <c r="C35" s="15">
        <f t="shared" si="1"/>
        <v>1</v>
      </c>
      <c r="D35" s="15">
        <v>240</v>
      </c>
      <c r="E35" s="15">
        <f t="shared" si="2"/>
        <v>80.262295081967196</v>
      </c>
      <c r="F35" s="15">
        <f t="shared" si="0"/>
        <v>1440</v>
      </c>
      <c r="G35" s="15">
        <f t="shared" si="3"/>
        <v>17.941176470588239</v>
      </c>
      <c r="H35" s="15">
        <f t="shared" si="4"/>
        <v>80.262295081967196</v>
      </c>
    </row>
    <row r="36" spans="3:21" x14ac:dyDescent="0.2">
      <c r="C36" s="15">
        <f t="shared" si="1"/>
        <v>1</v>
      </c>
      <c r="D36" s="15">
        <v>250</v>
      </c>
      <c r="E36" s="15">
        <f t="shared" si="2"/>
        <v>80.441640378548868</v>
      </c>
      <c r="F36" s="15">
        <f t="shared" si="0"/>
        <v>1500</v>
      </c>
      <c r="G36" s="15">
        <f t="shared" si="3"/>
        <v>18.647058823529417</v>
      </c>
      <c r="H36" s="15">
        <f t="shared" si="4"/>
        <v>80.441640378548868</v>
      </c>
    </row>
    <row r="37" spans="3:21" x14ac:dyDescent="0.2">
      <c r="C37" s="15">
        <f t="shared" si="1"/>
        <v>1</v>
      </c>
      <c r="D37" s="15">
        <v>260</v>
      </c>
      <c r="E37" s="15">
        <f t="shared" si="2"/>
        <v>80.607902735562305</v>
      </c>
      <c r="F37" s="15">
        <f t="shared" si="0"/>
        <v>1560</v>
      </c>
      <c r="G37" s="15">
        <f t="shared" si="3"/>
        <v>19.352941176470591</v>
      </c>
      <c r="H37" s="15">
        <f t="shared" si="4"/>
        <v>80.607902735562305</v>
      </c>
    </row>
    <row r="38" spans="3:21" x14ac:dyDescent="0.2">
      <c r="C38" s="15">
        <f t="shared" si="1"/>
        <v>1</v>
      </c>
      <c r="D38" s="15">
        <v>270</v>
      </c>
      <c r="E38" s="15">
        <f t="shared" si="2"/>
        <v>80.762463343108493</v>
      </c>
      <c r="F38" s="15">
        <f t="shared" si="0"/>
        <v>1620</v>
      </c>
      <c r="G38" s="15">
        <f t="shared" si="3"/>
        <v>20.058823529411768</v>
      </c>
      <c r="H38" s="15">
        <f t="shared" si="4"/>
        <v>80.762463343108493</v>
      </c>
    </row>
    <row r="39" spans="3:21" x14ac:dyDescent="0.2">
      <c r="C39" s="15">
        <f t="shared" si="1"/>
        <v>1</v>
      </c>
      <c r="D39" s="15">
        <v>280</v>
      </c>
      <c r="E39" s="15">
        <f t="shared" si="2"/>
        <v>80.906515580736524</v>
      </c>
      <c r="F39" s="15">
        <f t="shared" si="0"/>
        <v>1680</v>
      </c>
      <c r="G39" s="15">
        <f t="shared" si="3"/>
        <v>20.764705882352946</v>
      </c>
      <c r="H39" s="15">
        <f t="shared" si="4"/>
        <v>80.906515580736524</v>
      </c>
    </row>
    <row r="40" spans="3:21" x14ac:dyDescent="0.2">
      <c r="C40" s="15">
        <f t="shared" si="1"/>
        <v>1</v>
      </c>
      <c r="D40" s="15">
        <v>290</v>
      </c>
      <c r="E40" s="15">
        <f t="shared" si="2"/>
        <v>81.041095890410944</v>
      </c>
      <c r="F40" s="15">
        <f t="shared" si="0"/>
        <v>1740</v>
      </c>
      <c r="G40" s="15">
        <f t="shared" si="3"/>
        <v>21.470588235294123</v>
      </c>
      <c r="H40" s="15">
        <f t="shared" si="4"/>
        <v>81.041095890410944</v>
      </c>
    </row>
    <row r="41" spans="3:21" x14ac:dyDescent="0.2">
      <c r="C41" s="15">
        <f t="shared" si="1"/>
        <v>1</v>
      </c>
      <c r="D41" s="15">
        <v>300</v>
      </c>
      <c r="E41" s="15">
        <f t="shared" si="2"/>
        <v>81.167108753315645</v>
      </c>
      <c r="F41" s="15">
        <f t="shared" si="0"/>
        <v>1800</v>
      </c>
      <c r="G41" s="15">
        <f t="shared" si="3"/>
        <v>22.176470588235297</v>
      </c>
      <c r="H41" s="15">
        <f t="shared" si="4"/>
        <v>81.167108753315645</v>
      </c>
    </row>
    <row r="42" spans="3:21" x14ac:dyDescent="0.2">
      <c r="C42" s="15">
        <f t="shared" si="1"/>
        <v>1</v>
      </c>
      <c r="D42" s="15">
        <v>310</v>
      </c>
      <c r="E42" s="15">
        <f t="shared" si="2"/>
        <v>81.28534704370179</v>
      </c>
      <c r="F42" s="15">
        <f t="shared" si="0"/>
        <v>1860</v>
      </c>
      <c r="G42" s="15">
        <f t="shared" si="3"/>
        <v>22.882352941176475</v>
      </c>
      <c r="H42" s="15">
        <f t="shared" si="4"/>
        <v>81.28534704370179</v>
      </c>
      <c r="L42" s="15" t="s">
        <v>964</v>
      </c>
      <c r="M42" s="15" t="s">
        <v>965</v>
      </c>
      <c r="O42" s="15" t="s">
        <v>966</v>
      </c>
      <c r="R42" s="15" t="s">
        <v>967</v>
      </c>
      <c r="T42" s="15" t="s">
        <v>968</v>
      </c>
      <c r="U42" s="15" t="s">
        <v>947</v>
      </c>
    </row>
    <row r="43" spans="3:21" x14ac:dyDescent="0.2">
      <c r="C43" s="15">
        <f t="shared" si="1"/>
        <v>1</v>
      </c>
      <c r="D43" s="15">
        <v>320</v>
      </c>
      <c r="E43" s="15">
        <f t="shared" si="2"/>
        <v>81.396508728179541</v>
      </c>
      <c r="F43" s="15">
        <f t="shared" si="0"/>
        <v>1920</v>
      </c>
      <c r="G43" s="15">
        <f t="shared" si="3"/>
        <v>23.588235294117652</v>
      </c>
      <c r="H43" s="15">
        <f t="shared" si="4"/>
        <v>81.396508728179541</v>
      </c>
    </row>
    <row r="44" spans="3:21" x14ac:dyDescent="0.2">
      <c r="C44" s="15">
        <f t="shared" si="1"/>
        <v>1</v>
      </c>
      <c r="D44" s="15">
        <v>330</v>
      </c>
      <c r="E44" s="15">
        <f t="shared" si="2"/>
        <v>81.50121065375302</v>
      </c>
      <c r="F44" s="15">
        <f t="shared" si="0"/>
        <v>1980</v>
      </c>
      <c r="G44" s="15">
        <f t="shared" si="3"/>
        <v>24.294117647058826</v>
      </c>
      <c r="H44" s="15">
        <f t="shared" si="4"/>
        <v>81.50121065375302</v>
      </c>
      <c r="L44" s="15">
        <v>20</v>
      </c>
      <c r="M44" s="15">
        <v>30</v>
      </c>
      <c r="O44" s="15">
        <f>(0.3*SUM(L44:M44))^0.7</f>
        <v>6.6567750514751243</v>
      </c>
      <c r="R44" s="15">
        <f>3.3*O44</f>
        <v>21.967357669867908</v>
      </c>
      <c r="T44" s="15">
        <f>0.8*R44</f>
        <v>17.573886135894327</v>
      </c>
      <c r="U44" s="15">
        <f>0.1*T44</f>
        <v>1.7573886135894328</v>
      </c>
    </row>
    <row r="45" spans="3:21" x14ac:dyDescent="0.2">
      <c r="C45" s="15">
        <f t="shared" si="1"/>
        <v>1</v>
      </c>
      <c r="D45" s="15">
        <v>340</v>
      </c>
      <c r="E45" s="15">
        <f t="shared" si="2"/>
        <v>81.599999999999994</v>
      </c>
      <c r="F45" s="15">
        <f t="shared" si="0"/>
        <v>2040</v>
      </c>
      <c r="G45" s="15">
        <f t="shared" si="3"/>
        <v>25.000000000000004</v>
      </c>
      <c r="H45" s="15">
        <f t="shared" si="4"/>
        <v>81.599999999999994</v>
      </c>
      <c r="L45" s="15">
        <v>2</v>
      </c>
      <c r="M45" s="15">
        <v>3</v>
      </c>
      <c r="O45" s="15">
        <f t="shared" ref="O45:O52" si="5">(0.3*SUM(L45:M45))^0.7</f>
        <v>1.3282012399433341</v>
      </c>
      <c r="R45" s="15">
        <f t="shared" ref="R45:R52" si="6">3.3*O45</f>
        <v>4.3830640918130017</v>
      </c>
      <c r="T45" s="15">
        <f t="shared" ref="T45:T52" si="7">0.8*R45</f>
        <v>3.5064512734504016</v>
      </c>
      <c r="U45" s="15">
        <f t="shared" ref="U45:U52" si="8">0.1*T45</f>
        <v>0.35064512734504016</v>
      </c>
    </row>
    <row r="46" spans="3:21" x14ac:dyDescent="0.2">
      <c r="C46" s="15">
        <f t="shared" si="1"/>
        <v>1</v>
      </c>
      <c r="D46" s="15">
        <v>350</v>
      </c>
      <c r="E46" s="15">
        <f t="shared" si="2"/>
        <v>81.693363844393573</v>
      </c>
      <c r="F46" s="15">
        <f t="shared" si="0"/>
        <v>2100</v>
      </c>
      <c r="G46" s="15">
        <f t="shared" si="3"/>
        <v>25.705882352941181</v>
      </c>
      <c r="H46" s="15">
        <f t="shared" si="4"/>
        <v>81.693363844393573</v>
      </c>
      <c r="L46" s="15">
        <v>0.5</v>
      </c>
      <c r="M46" s="15">
        <v>0.3</v>
      </c>
      <c r="O46" s="15">
        <f t="shared" si="5"/>
        <v>0.36825433605559732</v>
      </c>
      <c r="R46" s="15">
        <f t="shared" si="6"/>
        <v>1.215239308983471</v>
      </c>
      <c r="T46" s="15">
        <f t="shared" si="7"/>
        <v>0.97219144718677686</v>
      </c>
      <c r="U46" s="15">
        <f t="shared" si="8"/>
        <v>9.7219144718677694E-2</v>
      </c>
    </row>
    <row r="47" spans="3:21" x14ac:dyDescent="0.2">
      <c r="C47" s="15">
        <f t="shared" si="1"/>
        <v>1</v>
      </c>
      <c r="D47" s="15">
        <v>360</v>
      </c>
      <c r="E47" s="15">
        <f t="shared" si="2"/>
        <v>81.781737193763902</v>
      </c>
      <c r="F47" s="15">
        <f t="shared" si="0"/>
        <v>2160</v>
      </c>
      <c r="G47" s="15">
        <f t="shared" si="3"/>
        <v>26.411764705882359</v>
      </c>
      <c r="H47" s="15">
        <f t="shared" si="4"/>
        <v>81.781737193763902</v>
      </c>
      <c r="L47" s="15">
        <v>200</v>
      </c>
      <c r="M47" s="15">
        <v>100</v>
      </c>
      <c r="O47" s="15">
        <f t="shared" si="5"/>
        <v>23.332955706220968</v>
      </c>
      <c r="R47" s="15">
        <f t="shared" si="6"/>
        <v>76.998753830529196</v>
      </c>
      <c r="T47" s="15">
        <f t="shared" si="7"/>
        <v>61.599003064423357</v>
      </c>
      <c r="U47" s="15">
        <f t="shared" si="8"/>
        <v>6.1599003064423359</v>
      </c>
    </row>
    <row r="48" spans="3:21" x14ac:dyDescent="0.2">
      <c r="C48" s="15">
        <f t="shared" si="1"/>
        <v>1</v>
      </c>
      <c r="D48" s="15">
        <v>370</v>
      </c>
      <c r="E48" s="15">
        <f t="shared" si="2"/>
        <v>81.865509761388282</v>
      </c>
      <c r="F48" s="15">
        <f t="shared" si="0"/>
        <v>2220</v>
      </c>
      <c r="G48" s="15">
        <f t="shared" si="3"/>
        <v>27.117647058823533</v>
      </c>
      <c r="H48" s="15">
        <f t="shared" si="4"/>
        <v>81.865509761388282</v>
      </c>
      <c r="L48" s="15">
        <v>200</v>
      </c>
      <c r="M48" s="15">
        <v>2</v>
      </c>
      <c r="O48" s="15">
        <f t="shared" si="5"/>
        <v>17.690122361816961</v>
      </c>
      <c r="R48" s="15">
        <f t="shared" si="6"/>
        <v>58.377403793995967</v>
      </c>
      <c r="T48" s="15">
        <f t="shared" si="7"/>
        <v>46.701923035196778</v>
      </c>
      <c r="U48" s="15">
        <f t="shared" si="8"/>
        <v>4.670192303519678</v>
      </c>
    </row>
    <row r="49" spans="3:21" x14ac:dyDescent="0.2">
      <c r="C49" s="15">
        <f t="shared" si="1"/>
        <v>1</v>
      </c>
      <c r="D49" s="15">
        <v>380</v>
      </c>
      <c r="E49" s="15">
        <f t="shared" si="2"/>
        <v>81.945031712473565</v>
      </c>
      <c r="F49" s="15">
        <f t="shared" si="0"/>
        <v>2280</v>
      </c>
      <c r="G49" s="15">
        <f t="shared" si="3"/>
        <v>27.82352941176471</v>
      </c>
      <c r="H49" s="15">
        <f t="shared" si="4"/>
        <v>81.945031712473565</v>
      </c>
      <c r="O49" s="15">
        <f t="shared" si="5"/>
        <v>0</v>
      </c>
      <c r="R49" s="15">
        <f t="shared" si="6"/>
        <v>0</v>
      </c>
      <c r="T49" s="15">
        <f t="shared" si="7"/>
        <v>0</v>
      </c>
      <c r="U49" s="15">
        <f t="shared" si="8"/>
        <v>0</v>
      </c>
    </row>
    <row r="50" spans="3:21" x14ac:dyDescent="0.2">
      <c r="C50" s="15">
        <f t="shared" si="1"/>
        <v>1</v>
      </c>
      <c r="D50" s="15">
        <v>390</v>
      </c>
      <c r="E50" s="15">
        <f t="shared" si="2"/>
        <v>82.02061855670101</v>
      </c>
      <c r="F50" s="15">
        <f t="shared" si="0"/>
        <v>2340</v>
      </c>
      <c r="G50" s="15">
        <f t="shared" si="3"/>
        <v>28.529411764705888</v>
      </c>
      <c r="H50" s="15">
        <f t="shared" si="4"/>
        <v>82.02061855670101</v>
      </c>
      <c r="O50" s="15">
        <f t="shared" si="5"/>
        <v>0</v>
      </c>
      <c r="R50" s="15">
        <f t="shared" si="6"/>
        <v>0</v>
      </c>
      <c r="T50" s="15">
        <f t="shared" si="7"/>
        <v>0</v>
      </c>
      <c r="U50" s="15">
        <f t="shared" si="8"/>
        <v>0</v>
      </c>
    </row>
    <row r="51" spans="3:21" x14ac:dyDescent="0.2">
      <c r="C51" s="15">
        <f t="shared" si="1"/>
        <v>1</v>
      </c>
      <c r="D51" s="15">
        <v>400</v>
      </c>
      <c r="E51" s="15">
        <f t="shared" si="2"/>
        <v>82.092555331991932</v>
      </c>
      <c r="F51" s="15">
        <f t="shared" si="0"/>
        <v>2400</v>
      </c>
      <c r="G51" s="15">
        <f t="shared" si="3"/>
        <v>29.235294117647065</v>
      </c>
      <c r="H51" s="15">
        <f t="shared" si="4"/>
        <v>82.092555331991932</v>
      </c>
      <c r="O51" s="15">
        <f t="shared" si="5"/>
        <v>0</v>
      </c>
      <c r="R51" s="15">
        <f t="shared" si="6"/>
        <v>0</v>
      </c>
      <c r="T51" s="15">
        <f t="shared" si="7"/>
        <v>0</v>
      </c>
      <c r="U51" s="15">
        <f t="shared" si="8"/>
        <v>0</v>
      </c>
    </row>
    <row r="52" spans="3:21" x14ac:dyDescent="0.2">
      <c r="C52" s="15">
        <f t="shared" si="1"/>
        <v>1</v>
      </c>
      <c r="D52" s="15">
        <v>410</v>
      </c>
      <c r="E52" s="15">
        <f t="shared" si="2"/>
        <v>82.16110019646365</v>
      </c>
      <c r="F52" s="15">
        <f t="shared" si="0"/>
        <v>2460</v>
      </c>
      <c r="G52" s="15">
        <f t="shared" si="3"/>
        <v>29.941176470588239</v>
      </c>
      <c r="H52" s="15">
        <f t="shared" si="4"/>
        <v>82.16110019646365</v>
      </c>
      <c r="O52" s="15">
        <f t="shared" si="5"/>
        <v>0</v>
      </c>
      <c r="R52" s="15">
        <f t="shared" si="6"/>
        <v>0</v>
      </c>
      <c r="T52" s="15">
        <f t="shared" si="7"/>
        <v>0</v>
      </c>
      <c r="U52" s="15">
        <f t="shared" si="8"/>
        <v>0</v>
      </c>
    </row>
    <row r="53" spans="3:21" x14ac:dyDescent="0.2">
      <c r="C53" s="15">
        <f t="shared" si="1"/>
        <v>1</v>
      </c>
      <c r="D53" s="15">
        <v>420</v>
      </c>
      <c r="E53" s="15">
        <f t="shared" si="2"/>
        <v>82.226487523992304</v>
      </c>
      <c r="F53" s="15">
        <f t="shared" si="0"/>
        <v>2520</v>
      </c>
      <c r="G53" s="15">
        <f t="shared" si="3"/>
        <v>30.647058823529417</v>
      </c>
      <c r="H53" s="15">
        <f t="shared" si="4"/>
        <v>82.226487523992304</v>
      </c>
    </row>
    <row r="54" spans="3:21" x14ac:dyDescent="0.2">
      <c r="C54" s="15">
        <f t="shared" si="1"/>
        <v>1</v>
      </c>
      <c r="D54" s="15">
        <v>430</v>
      </c>
      <c r="E54" s="15">
        <f t="shared" si="2"/>
        <v>82.288930581613499</v>
      </c>
      <c r="F54" s="15">
        <f t="shared" si="0"/>
        <v>2580</v>
      </c>
      <c r="G54" s="15">
        <f t="shared" si="3"/>
        <v>31.352941176470594</v>
      </c>
      <c r="H54" s="15">
        <f t="shared" si="4"/>
        <v>82.288930581613499</v>
      </c>
    </row>
    <row r="55" spans="3:21" x14ac:dyDescent="0.2">
      <c r="C55" s="15">
        <f t="shared" si="1"/>
        <v>1</v>
      </c>
      <c r="D55" s="15">
        <v>440</v>
      </c>
      <c r="E55" s="15">
        <f t="shared" si="2"/>
        <v>82.348623853210995</v>
      </c>
      <c r="F55" s="15">
        <f t="shared" si="0"/>
        <v>2640</v>
      </c>
      <c r="G55" s="15">
        <f t="shared" si="3"/>
        <v>32.058823529411768</v>
      </c>
      <c r="H55" s="15">
        <f t="shared" si="4"/>
        <v>82.348623853210995</v>
      </c>
    </row>
    <row r="56" spans="3:21" x14ac:dyDescent="0.2">
      <c r="C56" s="15">
        <f t="shared" si="1"/>
        <v>1</v>
      </c>
      <c r="D56" s="15">
        <v>450</v>
      </c>
      <c r="E56" s="15">
        <f t="shared" si="2"/>
        <v>82.40574506283663</v>
      </c>
      <c r="F56" s="15">
        <f t="shared" si="0"/>
        <v>2700</v>
      </c>
      <c r="G56" s="15">
        <f t="shared" si="3"/>
        <v>32.764705882352942</v>
      </c>
      <c r="H56" s="15">
        <f t="shared" si="4"/>
        <v>82.40574506283663</v>
      </c>
    </row>
    <row r="57" spans="3:21" x14ac:dyDescent="0.2">
      <c r="C57" s="15">
        <f t="shared" si="1"/>
        <v>1</v>
      </c>
      <c r="D57" s="15">
        <v>460</v>
      </c>
      <c r="E57" s="15">
        <f t="shared" si="2"/>
        <v>82.460456942003503</v>
      </c>
      <c r="F57" s="15">
        <f t="shared" si="0"/>
        <v>2760</v>
      </c>
      <c r="G57" s="15">
        <f t="shared" si="3"/>
        <v>33.470588235294123</v>
      </c>
      <c r="H57" s="15">
        <f t="shared" si="4"/>
        <v>82.460456942003503</v>
      </c>
    </row>
    <row r="58" spans="3:21" x14ac:dyDescent="0.2">
      <c r="C58" s="15">
        <f t="shared" si="1"/>
        <v>1</v>
      </c>
      <c r="D58" s="15">
        <v>470</v>
      </c>
      <c r="E58" s="15">
        <f t="shared" si="2"/>
        <v>82.512908777969017</v>
      </c>
      <c r="F58" s="15">
        <f t="shared" si="0"/>
        <v>2820</v>
      </c>
      <c r="G58" s="15">
        <f t="shared" si="3"/>
        <v>34.176470588235297</v>
      </c>
      <c r="H58" s="15">
        <f t="shared" si="4"/>
        <v>82.512908777969017</v>
      </c>
    </row>
    <row r="59" spans="3:21" x14ac:dyDescent="0.2">
      <c r="C59" s="15">
        <f t="shared" si="1"/>
        <v>1</v>
      </c>
      <c r="D59" s="15">
        <v>480</v>
      </c>
      <c r="E59" s="15">
        <f t="shared" si="2"/>
        <v>82.563237774030341</v>
      </c>
      <c r="F59" s="15">
        <f t="shared" si="0"/>
        <v>2880</v>
      </c>
      <c r="G59" s="15">
        <f t="shared" si="3"/>
        <v>34.882352941176478</v>
      </c>
      <c r="H59" s="15">
        <f t="shared" si="4"/>
        <v>82.563237774030341</v>
      </c>
    </row>
    <row r="60" spans="3:21" x14ac:dyDescent="0.2">
      <c r="C60" s="15">
        <f t="shared" si="1"/>
        <v>1</v>
      </c>
      <c r="D60" s="15">
        <v>490</v>
      </c>
      <c r="E60" s="15">
        <f t="shared" si="2"/>
        <v>82.611570247933869</v>
      </c>
      <c r="F60" s="15">
        <f t="shared" si="0"/>
        <v>2940</v>
      </c>
      <c r="G60" s="15">
        <f t="shared" si="3"/>
        <v>35.588235294117652</v>
      </c>
      <c r="H60" s="15">
        <f t="shared" si="4"/>
        <v>82.611570247933869</v>
      </c>
    </row>
    <row r="61" spans="3:21" x14ac:dyDescent="0.2">
      <c r="C61" s="15">
        <f t="shared" si="1"/>
        <v>1</v>
      </c>
      <c r="D61" s="15">
        <v>500</v>
      </c>
      <c r="E61" s="15">
        <f t="shared" si="2"/>
        <v>82.658022690437576</v>
      </c>
      <c r="F61" s="15">
        <f t="shared" si="0"/>
        <v>3000</v>
      </c>
      <c r="G61" s="15">
        <f t="shared" si="3"/>
        <v>36.294117647058833</v>
      </c>
      <c r="H61" s="15">
        <f t="shared" si="4"/>
        <v>82.658022690437576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S1" zoomScaleNormal="100" workbookViewId="0">
      <selection activeCell="G1" sqref="G1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28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28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</row>
    <row r="3" spans="1:28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28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</row>
    <row r="5" spans="1:28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</row>
    <row r="6" spans="1:28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</row>
    <row r="7" spans="1:28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</row>
    <row r="8" spans="1:28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28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28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28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28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28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28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28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28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selection activeCell="F2" sqref="F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tabSelected="1" zoomScaleNormal="100" workbookViewId="0">
      <pane xSplit="2" ySplit="1" topLeftCell="I272" activePane="bottomRight" state="frozen"/>
      <selection pane="topRight" activeCell="E1" sqref="E1"/>
      <selection pane="bottomLeft" activeCell="A368" sqref="A368"/>
      <selection pane="bottomRight" activeCell="N291" sqref="N291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sqref="B1:B1048576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9" x14ac:dyDescent="0.25">
      <c r="C1" s="5" t="s">
        <v>752</v>
      </c>
      <c r="D1" t="s">
        <v>753</v>
      </c>
      <c r="E1" t="s">
        <v>754</v>
      </c>
      <c r="F1" t="s">
        <v>755</v>
      </c>
    </row>
    <row r="2" spans="1:9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779</v>
      </c>
      <c r="I2">
        <v>2</v>
      </c>
    </row>
    <row r="3" spans="1:9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  <c r="H3" t="s">
        <v>776</v>
      </c>
      <c r="I3">
        <v>2</v>
      </c>
    </row>
    <row r="4" spans="1:9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  <c r="H4" t="s">
        <v>808</v>
      </c>
      <c r="I4">
        <v>3</v>
      </c>
    </row>
    <row r="5" spans="1:9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  <c r="H5" t="s">
        <v>759</v>
      </c>
      <c r="I5">
        <v>1</v>
      </c>
    </row>
    <row r="6" spans="1:9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  <c r="H6" t="s">
        <v>811</v>
      </c>
      <c r="I6">
        <v>3</v>
      </c>
    </row>
    <row r="7" spans="1:9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  <c r="H7" t="s">
        <v>802</v>
      </c>
      <c r="I7">
        <v>3</v>
      </c>
    </row>
    <row r="8" spans="1:9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  <c r="H8" t="s">
        <v>809</v>
      </c>
      <c r="I8">
        <v>3</v>
      </c>
    </row>
    <row r="9" spans="1:9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  <c r="H9" t="s">
        <v>813</v>
      </c>
      <c r="I9">
        <v>3</v>
      </c>
    </row>
    <row r="10" spans="1:9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  <c r="H10" t="s">
        <v>775</v>
      </c>
      <c r="I10">
        <v>3</v>
      </c>
    </row>
    <row r="11" spans="1:9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  <c r="H11" t="s">
        <v>785</v>
      </c>
      <c r="I11">
        <v>3</v>
      </c>
    </row>
    <row r="12" spans="1:9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  <c r="H12" t="s">
        <v>772</v>
      </c>
      <c r="I12">
        <v>3</v>
      </c>
    </row>
    <row r="13" spans="1:9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  <c r="H13" t="s">
        <v>771</v>
      </c>
      <c r="I13">
        <v>3</v>
      </c>
    </row>
    <row r="14" spans="1:9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  <c r="H14" t="s">
        <v>757</v>
      </c>
      <c r="I14">
        <v>3</v>
      </c>
    </row>
    <row r="15" spans="1:9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  <c r="H15" t="s">
        <v>805</v>
      </c>
      <c r="I15">
        <v>3</v>
      </c>
    </row>
    <row r="16" spans="1:9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  <c r="H16" t="s">
        <v>758</v>
      </c>
      <c r="I16">
        <v>3</v>
      </c>
    </row>
    <row r="17" spans="1:9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  <c r="H17" t="s">
        <v>781</v>
      </c>
      <c r="I17">
        <v>2</v>
      </c>
    </row>
    <row r="18" spans="1:9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  <c r="H18" t="s">
        <v>763</v>
      </c>
      <c r="I18">
        <v>3</v>
      </c>
    </row>
    <row r="19" spans="1:9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  <c r="H19" t="s">
        <v>756</v>
      </c>
      <c r="I19">
        <v>3</v>
      </c>
    </row>
    <row r="20" spans="1:9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  <c r="H20" t="s">
        <v>761</v>
      </c>
      <c r="I20">
        <v>3</v>
      </c>
    </row>
    <row r="21" spans="1:9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  <c r="H21" t="s">
        <v>773</v>
      </c>
      <c r="I21">
        <v>3</v>
      </c>
    </row>
    <row r="22" spans="1:9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  <c r="H22" t="s">
        <v>780</v>
      </c>
      <c r="I22">
        <v>2</v>
      </c>
    </row>
    <row r="23" spans="1:9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  <c r="H23" t="s">
        <v>769</v>
      </c>
      <c r="I23">
        <v>2</v>
      </c>
    </row>
    <row r="24" spans="1:9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  <c r="H24" t="s">
        <v>765</v>
      </c>
      <c r="I24">
        <v>2</v>
      </c>
    </row>
    <row r="25" spans="1:9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  <c r="H25" t="s">
        <v>797</v>
      </c>
      <c r="I25">
        <v>3</v>
      </c>
    </row>
    <row r="26" spans="1:9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  <c r="H26" t="s">
        <v>782</v>
      </c>
      <c r="I26">
        <v>1</v>
      </c>
    </row>
    <row r="27" spans="1:9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  <c r="H27" t="s">
        <v>786</v>
      </c>
      <c r="I27">
        <v>1</v>
      </c>
    </row>
    <row r="28" spans="1:9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  <c r="H28" t="s">
        <v>791</v>
      </c>
      <c r="I28">
        <v>1</v>
      </c>
    </row>
    <row r="29" spans="1:9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  <c r="H29" t="s">
        <v>762</v>
      </c>
      <c r="I29">
        <v>1</v>
      </c>
    </row>
    <row r="30" spans="1:9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  <c r="H30" t="s">
        <v>795</v>
      </c>
      <c r="I30">
        <v>1</v>
      </c>
    </row>
    <row r="31" spans="1:9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  <c r="H31" t="s">
        <v>807</v>
      </c>
      <c r="I31">
        <v>1</v>
      </c>
    </row>
    <row r="32" spans="1:9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  <c r="H32" t="s">
        <v>789</v>
      </c>
      <c r="I32">
        <v>1</v>
      </c>
    </row>
    <row r="33" spans="1:9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  <c r="H33" t="s">
        <v>783</v>
      </c>
      <c r="I33">
        <v>1</v>
      </c>
    </row>
    <row r="34" spans="1:9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793</v>
      </c>
      <c r="I34">
        <v>1</v>
      </c>
    </row>
    <row r="35" spans="1:9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  <c r="H35" t="s">
        <v>767</v>
      </c>
      <c r="I35">
        <v>1</v>
      </c>
    </row>
    <row r="36" spans="1:9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  <c r="H36" t="s">
        <v>801</v>
      </c>
      <c r="I36">
        <v>1</v>
      </c>
    </row>
    <row r="37" spans="1:9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  <c r="H37" t="s">
        <v>804</v>
      </c>
      <c r="I37">
        <v>1</v>
      </c>
    </row>
    <row r="38" spans="1:9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  <c r="H38" t="s">
        <v>810</v>
      </c>
      <c r="I38">
        <v>1</v>
      </c>
    </row>
    <row r="39" spans="1:9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  <c r="H39" t="s">
        <v>796</v>
      </c>
      <c r="I39">
        <v>1</v>
      </c>
    </row>
    <row r="40" spans="1:9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  <c r="H40" t="s">
        <v>770</v>
      </c>
      <c r="I40">
        <v>1</v>
      </c>
    </row>
    <row r="41" spans="1:9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  <c r="H41" t="s">
        <v>774</v>
      </c>
      <c r="I41">
        <v>1</v>
      </c>
    </row>
    <row r="42" spans="1:9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  <c r="H42" t="s">
        <v>814</v>
      </c>
      <c r="I42">
        <v>2</v>
      </c>
    </row>
    <row r="43" spans="1:9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  <c r="H43" t="s">
        <v>766</v>
      </c>
      <c r="I43">
        <v>3</v>
      </c>
    </row>
    <row r="44" spans="1:9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  <c r="H44" t="s">
        <v>799</v>
      </c>
      <c r="I44">
        <v>2</v>
      </c>
    </row>
    <row r="45" spans="1:9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  <c r="H45" t="s">
        <v>800</v>
      </c>
      <c r="I45">
        <v>2</v>
      </c>
    </row>
    <row r="46" spans="1:9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  <c r="H46" t="s">
        <v>768</v>
      </c>
      <c r="I46">
        <v>2</v>
      </c>
    </row>
    <row r="47" spans="1:9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  <c r="H47" t="s">
        <v>760</v>
      </c>
      <c r="I47">
        <v>2</v>
      </c>
    </row>
    <row r="48" spans="1:9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  <c r="H48" t="s">
        <v>787</v>
      </c>
      <c r="I48">
        <v>2</v>
      </c>
    </row>
    <row r="49" spans="1:9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  <c r="H49" t="s">
        <v>788</v>
      </c>
      <c r="I49">
        <v>2</v>
      </c>
    </row>
    <row r="50" spans="1:9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  <c r="H50" t="s">
        <v>812</v>
      </c>
      <c r="I50">
        <v>2</v>
      </c>
    </row>
    <row r="51" spans="1:9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  <c r="H51" t="s">
        <v>778</v>
      </c>
      <c r="I51">
        <v>2</v>
      </c>
    </row>
    <row r="52" spans="1:9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  <c r="H52" t="s">
        <v>798</v>
      </c>
      <c r="I52">
        <v>2</v>
      </c>
    </row>
    <row r="53" spans="1:9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  <c r="H53" t="s">
        <v>794</v>
      </c>
      <c r="I53">
        <v>1</v>
      </c>
    </row>
    <row r="54" spans="1:9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  <c r="H54" t="s">
        <v>784</v>
      </c>
      <c r="I54">
        <v>3</v>
      </c>
    </row>
    <row r="55" spans="1:9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  <c r="H55" t="s">
        <v>790</v>
      </c>
      <c r="I55">
        <v>2</v>
      </c>
    </row>
    <row r="56" spans="1:9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  <c r="H56" t="s">
        <v>792</v>
      </c>
      <c r="I56">
        <v>3</v>
      </c>
    </row>
    <row r="57" spans="1:9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  <c r="H57" t="s">
        <v>764</v>
      </c>
      <c r="I57">
        <v>3</v>
      </c>
    </row>
    <row r="58" spans="1:9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  <c r="H58" t="s">
        <v>803</v>
      </c>
      <c r="I58">
        <v>3</v>
      </c>
    </row>
    <row r="59" spans="1:9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  <c r="H59" t="s">
        <v>806</v>
      </c>
      <c r="I59">
        <v>3</v>
      </c>
    </row>
    <row r="60" spans="1:9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  <c r="H60" t="s">
        <v>777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workbookViewId="0">
      <selection activeCell="B42" sqref="B42"/>
    </sheetView>
  </sheetViews>
  <sheetFormatPr defaultRowHeight="15" x14ac:dyDescent="0.25"/>
  <cols>
    <col min="1" max="1" width="17.5703125" bestFit="1" customWidth="1"/>
    <col min="2" max="2" width="6.42578125" style="10" bestFit="1" customWidth="1"/>
    <col min="3" max="3" width="10.5703125" style="10" bestFit="1" customWidth="1"/>
    <col min="4" max="4" width="9.140625" style="10"/>
  </cols>
  <sheetData>
    <row r="1" spans="1:3" x14ac:dyDescent="0.25">
      <c r="A1" s="11" t="s">
        <v>934</v>
      </c>
      <c r="B1" s="11" t="s">
        <v>938</v>
      </c>
      <c r="C1" s="11" t="s">
        <v>933</v>
      </c>
    </row>
    <row r="2" spans="1:3" x14ac:dyDescent="0.25">
      <c r="A2" s="4">
        <v>1</v>
      </c>
      <c r="B2" s="10" t="s">
        <v>21</v>
      </c>
      <c r="C2" s="4">
        <v>18</v>
      </c>
    </row>
    <row r="3" spans="1:3" x14ac:dyDescent="0.25">
      <c r="A3" s="4">
        <v>2</v>
      </c>
      <c r="B3" s="10" t="s">
        <v>23</v>
      </c>
      <c r="C3" s="4">
        <v>13</v>
      </c>
    </row>
    <row r="4" spans="1:3" x14ac:dyDescent="0.25">
      <c r="A4" s="4">
        <v>3</v>
      </c>
      <c r="B4" s="10" t="s">
        <v>25</v>
      </c>
      <c r="C4" s="4">
        <v>15</v>
      </c>
    </row>
    <row r="5" spans="1:3" x14ac:dyDescent="0.25">
      <c r="A5" s="4">
        <v>4</v>
      </c>
      <c r="B5" s="10" t="s">
        <v>27</v>
      </c>
      <c r="C5" s="4">
        <v>4</v>
      </c>
    </row>
    <row r="6" spans="1:3" x14ac:dyDescent="0.25">
      <c r="A6" s="4">
        <v>5</v>
      </c>
      <c r="B6" s="10" t="s">
        <v>29</v>
      </c>
      <c r="C6" s="4">
        <v>46</v>
      </c>
    </row>
    <row r="7" spans="1:3" x14ac:dyDescent="0.25">
      <c r="A7" s="4">
        <v>6</v>
      </c>
      <c r="B7" s="10" t="s">
        <v>31</v>
      </c>
      <c r="C7" s="4">
        <v>19</v>
      </c>
    </row>
    <row r="8" spans="1:3" x14ac:dyDescent="0.25">
      <c r="A8" s="4">
        <v>7</v>
      </c>
      <c r="B8" s="10" t="s">
        <v>33</v>
      </c>
      <c r="C8" s="4">
        <v>28</v>
      </c>
    </row>
    <row r="9" spans="1:3" x14ac:dyDescent="0.25">
      <c r="A9" s="4">
        <v>8</v>
      </c>
      <c r="B9" s="10" t="s">
        <v>35</v>
      </c>
      <c r="C9" s="4">
        <v>17</v>
      </c>
    </row>
    <row r="10" spans="1:3" x14ac:dyDescent="0.25">
      <c r="A10" s="4">
        <v>9</v>
      </c>
      <c r="B10" s="10" t="s">
        <v>37</v>
      </c>
      <c r="C10" s="4">
        <v>56</v>
      </c>
    </row>
    <row r="11" spans="1:3" x14ac:dyDescent="0.25">
      <c r="A11" s="4">
        <v>10</v>
      </c>
      <c r="B11" s="10" t="s">
        <v>39</v>
      </c>
      <c r="C11" s="4">
        <v>23</v>
      </c>
    </row>
    <row r="12" spans="1:3" x14ac:dyDescent="0.25">
      <c r="A12" s="4">
        <v>11</v>
      </c>
      <c r="B12" s="10" t="s">
        <v>41</v>
      </c>
      <c r="C12" s="4">
        <v>42</v>
      </c>
    </row>
    <row r="13" spans="1:3" x14ac:dyDescent="0.25">
      <c r="A13" s="4">
        <v>12</v>
      </c>
      <c r="B13" s="10" t="s">
        <v>43</v>
      </c>
      <c r="C13" s="4">
        <v>34</v>
      </c>
    </row>
    <row r="14" spans="1:3" x14ac:dyDescent="0.25">
      <c r="A14" s="4">
        <v>13</v>
      </c>
      <c r="B14" s="10" t="s">
        <v>45</v>
      </c>
      <c r="C14" s="4">
        <v>45</v>
      </c>
    </row>
    <row r="15" spans="1:3" x14ac:dyDescent="0.25">
      <c r="A15" s="4">
        <v>14</v>
      </c>
      <c r="B15" s="10" t="s">
        <v>47</v>
      </c>
      <c r="C15" s="4">
        <v>22</v>
      </c>
    </row>
    <row r="16" spans="1:3" x14ac:dyDescent="0.25">
      <c r="A16" s="4">
        <v>15</v>
      </c>
      <c r="B16" s="10" t="s">
        <v>49</v>
      </c>
      <c r="C16" s="4">
        <v>39</v>
      </c>
    </row>
    <row r="17" spans="1:3" x14ac:dyDescent="0.25">
      <c r="A17" s="4">
        <v>16</v>
      </c>
      <c r="B17" s="10" t="s">
        <v>51</v>
      </c>
      <c r="C17" s="4">
        <v>12</v>
      </c>
    </row>
    <row r="18" spans="1:3" x14ac:dyDescent="0.25">
      <c r="A18" s="4">
        <v>17</v>
      </c>
      <c r="B18" s="10" t="s">
        <v>53</v>
      </c>
      <c r="C18" s="4">
        <v>11</v>
      </c>
    </row>
    <row r="19" spans="1:3" x14ac:dyDescent="0.25">
      <c r="A19" s="4">
        <v>18</v>
      </c>
      <c r="B19" s="10" t="s">
        <v>55</v>
      </c>
      <c r="C19" s="4">
        <v>20</v>
      </c>
    </row>
    <row r="20" spans="1:3" x14ac:dyDescent="0.25">
      <c r="A20" s="4">
        <v>19</v>
      </c>
      <c r="B20" s="10" t="s">
        <v>57</v>
      </c>
      <c r="C20" s="4">
        <v>40</v>
      </c>
    </row>
    <row r="21" spans="1:3" x14ac:dyDescent="0.25">
      <c r="A21" s="4">
        <v>20</v>
      </c>
      <c r="B21" s="10" t="s">
        <v>59</v>
      </c>
      <c r="C21" s="4">
        <v>9</v>
      </c>
    </row>
    <row r="22" spans="1:3" x14ac:dyDescent="0.25">
      <c r="A22" s="4">
        <v>21</v>
      </c>
      <c r="B22" s="10" t="s">
        <v>61</v>
      </c>
      <c r="C22" s="4">
        <v>2</v>
      </c>
    </row>
    <row r="23" spans="1:3" x14ac:dyDescent="0.25">
      <c r="A23" s="4">
        <v>22</v>
      </c>
      <c r="B23" s="10" t="s">
        <v>63</v>
      </c>
      <c r="C23" s="4">
        <v>59</v>
      </c>
    </row>
    <row r="24" spans="1:3" x14ac:dyDescent="0.25">
      <c r="A24" s="4">
        <v>23</v>
      </c>
      <c r="B24" s="10" t="s">
        <v>65</v>
      </c>
      <c r="C24" s="4">
        <v>50</v>
      </c>
    </row>
    <row r="25" spans="1:3" x14ac:dyDescent="0.25">
      <c r="A25" s="4">
        <v>24</v>
      </c>
      <c r="B25" s="10" t="s">
        <v>67</v>
      </c>
      <c r="C25" s="4">
        <v>1</v>
      </c>
    </row>
    <row r="26" spans="1:3" x14ac:dyDescent="0.25">
      <c r="A26" s="4">
        <v>25</v>
      </c>
      <c r="B26" s="10" t="s">
        <v>69</v>
      </c>
      <c r="C26" s="4">
        <v>21</v>
      </c>
    </row>
    <row r="27" spans="1:3" x14ac:dyDescent="0.25">
      <c r="A27" s="4">
        <v>26</v>
      </c>
      <c r="B27" s="10" t="s">
        <v>71</v>
      </c>
      <c r="C27" s="4">
        <v>16</v>
      </c>
    </row>
    <row r="28" spans="1:3" x14ac:dyDescent="0.25">
      <c r="A28" s="4">
        <v>27</v>
      </c>
      <c r="B28" s="10" t="s">
        <v>73</v>
      </c>
      <c r="C28" s="4">
        <v>25</v>
      </c>
    </row>
    <row r="29" spans="1:3" x14ac:dyDescent="0.25">
      <c r="A29" s="4">
        <v>28</v>
      </c>
      <c r="B29" s="10" t="s">
        <v>75</v>
      </c>
      <c r="C29" s="4">
        <v>32</v>
      </c>
    </row>
    <row r="30" spans="1:3" x14ac:dyDescent="0.25">
      <c r="A30" s="4">
        <v>29</v>
      </c>
      <c r="B30" s="10" t="s">
        <v>77</v>
      </c>
      <c r="C30" s="4">
        <v>53</v>
      </c>
    </row>
    <row r="31" spans="1:3" x14ac:dyDescent="0.25">
      <c r="A31" s="4">
        <v>30</v>
      </c>
      <c r="B31" s="10" t="s">
        <v>79</v>
      </c>
      <c r="C31" s="4">
        <v>10</v>
      </c>
    </row>
    <row r="32" spans="1:3" x14ac:dyDescent="0.25">
      <c r="A32" s="4">
        <v>31</v>
      </c>
      <c r="B32" s="10" t="s">
        <v>81</v>
      </c>
      <c r="C32" s="4">
        <v>26</v>
      </c>
    </row>
    <row r="33" spans="1:3" x14ac:dyDescent="0.25">
      <c r="A33" s="4">
        <v>32</v>
      </c>
      <c r="B33" s="10" t="s">
        <v>83</v>
      </c>
      <c r="C33" s="4">
        <v>47</v>
      </c>
    </row>
    <row r="34" spans="1:3" x14ac:dyDescent="0.25">
      <c r="A34" s="4">
        <v>33</v>
      </c>
      <c r="B34" s="10" t="s">
        <v>85</v>
      </c>
      <c r="C34" s="4">
        <v>48</v>
      </c>
    </row>
    <row r="35" spans="1:3" x14ac:dyDescent="0.25">
      <c r="A35" s="4">
        <v>34</v>
      </c>
      <c r="B35" s="10" t="s">
        <v>87</v>
      </c>
      <c r="C35" s="4">
        <v>31</v>
      </c>
    </row>
    <row r="36" spans="1:3" x14ac:dyDescent="0.25">
      <c r="A36" s="4">
        <v>35</v>
      </c>
      <c r="B36" s="10" t="s">
        <v>89</v>
      </c>
      <c r="C36" s="4">
        <v>54</v>
      </c>
    </row>
    <row r="37" spans="1:3" x14ac:dyDescent="0.25">
      <c r="A37" s="4">
        <v>36</v>
      </c>
      <c r="B37" s="10" t="s">
        <v>91</v>
      </c>
      <c r="C37" s="4">
        <v>27</v>
      </c>
    </row>
    <row r="38" spans="1:3" x14ac:dyDescent="0.25">
      <c r="A38" s="4">
        <v>37</v>
      </c>
      <c r="B38" s="10" t="s">
        <v>93</v>
      </c>
      <c r="C38" s="4">
        <v>55</v>
      </c>
    </row>
    <row r="39" spans="1:3" x14ac:dyDescent="0.25">
      <c r="A39" s="4">
        <v>38</v>
      </c>
      <c r="B39" s="10" t="s">
        <v>95</v>
      </c>
      <c r="C39" s="4">
        <v>33</v>
      </c>
    </row>
    <row r="40" spans="1:3" x14ac:dyDescent="0.25">
      <c r="A40" s="4">
        <v>39</v>
      </c>
      <c r="B40" s="10" t="s">
        <v>97</v>
      </c>
      <c r="C40" s="4">
        <v>52</v>
      </c>
    </row>
    <row r="41" spans="1:3" x14ac:dyDescent="0.25">
      <c r="A41" s="4">
        <v>40</v>
      </c>
      <c r="B41" s="10" t="s">
        <v>99</v>
      </c>
      <c r="C41" s="4">
        <v>29</v>
      </c>
    </row>
    <row r="42" spans="1:3" x14ac:dyDescent="0.25">
      <c r="A42" s="4">
        <v>41</v>
      </c>
      <c r="B42" s="10" t="s">
        <v>101</v>
      </c>
      <c r="C42" s="4">
        <v>38</v>
      </c>
    </row>
    <row r="43" spans="1:3" x14ac:dyDescent="0.25">
      <c r="A43" s="4">
        <v>42</v>
      </c>
      <c r="B43" s="10" t="s">
        <v>103</v>
      </c>
      <c r="C43" s="4">
        <v>24</v>
      </c>
    </row>
    <row r="44" spans="1:3" x14ac:dyDescent="0.25">
      <c r="A44" s="4">
        <v>43</v>
      </c>
      <c r="B44" s="10" t="s">
        <v>105</v>
      </c>
      <c r="C44" s="4">
        <v>51</v>
      </c>
    </row>
    <row r="45" spans="1:3" x14ac:dyDescent="0.25">
      <c r="A45" s="4">
        <v>44</v>
      </c>
      <c r="B45" s="10" t="s">
        <v>107</v>
      </c>
      <c r="C45" s="4">
        <v>43</v>
      </c>
    </row>
    <row r="46" spans="1:3" x14ac:dyDescent="0.25">
      <c r="A46" s="4">
        <v>45</v>
      </c>
      <c r="B46" s="10" t="s">
        <v>109</v>
      </c>
      <c r="C46" s="4">
        <v>44</v>
      </c>
    </row>
    <row r="47" spans="1:3" x14ac:dyDescent="0.25">
      <c r="A47" s="4">
        <v>46</v>
      </c>
      <c r="B47" s="10" t="s">
        <v>111</v>
      </c>
      <c r="C47" s="4">
        <v>35</v>
      </c>
    </row>
    <row r="48" spans="1:3" x14ac:dyDescent="0.25">
      <c r="A48" s="4">
        <v>47</v>
      </c>
      <c r="B48" s="10" t="s">
        <v>113</v>
      </c>
      <c r="C48" s="4">
        <v>6</v>
      </c>
    </row>
    <row r="49" spans="1:3" x14ac:dyDescent="0.25">
      <c r="A49" s="4">
        <v>48</v>
      </c>
      <c r="B49" s="10" t="s">
        <v>115</v>
      </c>
      <c r="C49" s="4">
        <v>57</v>
      </c>
    </row>
    <row r="50" spans="1:3" x14ac:dyDescent="0.25">
      <c r="A50" s="4">
        <v>49</v>
      </c>
      <c r="B50" s="10" t="s">
        <v>117</v>
      </c>
      <c r="C50" s="4">
        <v>36</v>
      </c>
    </row>
    <row r="51" spans="1:3" x14ac:dyDescent="0.25">
      <c r="A51" s="4">
        <v>50</v>
      </c>
      <c r="B51" s="10" t="s">
        <v>119</v>
      </c>
      <c r="C51" s="4">
        <v>14</v>
      </c>
    </row>
    <row r="52" spans="1:3" x14ac:dyDescent="0.25">
      <c r="A52" s="4">
        <v>51</v>
      </c>
      <c r="B52" s="10" t="s">
        <v>121</v>
      </c>
      <c r="C52" s="4">
        <v>58</v>
      </c>
    </row>
    <row r="53" spans="1:3" x14ac:dyDescent="0.25">
      <c r="A53" s="4">
        <v>52</v>
      </c>
      <c r="B53" s="10" t="s">
        <v>123</v>
      </c>
      <c r="C53" s="4">
        <v>30</v>
      </c>
    </row>
    <row r="54" spans="1:3" x14ac:dyDescent="0.25">
      <c r="A54" s="4">
        <v>53</v>
      </c>
      <c r="B54" s="10" t="s">
        <v>125</v>
      </c>
      <c r="C54" s="4">
        <v>3</v>
      </c>
    </row>
    <row r="55" spans="1:3" x14ac:dyDescent="0.25">
      <c r="A55" s="4">
        <v>54</v>
      </c>
      <c r="B55" s="10" t="s">
        <v>127</v>
      </c>
      <c r="C55" s="4">
        <v>7</v>
      </c>
    </row>
    <row r="56" spans="1:3" x14ac:dyDescent="0.25">
      <c r="A56" s="4">
        <v>55</v>
      </c>
      <c r="B56" s="10" t="s">
        <v>129</v>
      </c>
      <c r="C56" s="4">
        <v>37</v>
      </c>
    </row>
    <row r="57" spans="1:3" x14ac:dyDescent="0.25">
      <c r="A57" s="4">
        <v>56</v>
      </c>
      <c r="B57" s="10" t="s">
        <v>131</v>
      </c>
      <c r="C57" s="4">
        <v>5</v>
      </c>
    </row>
    <row r="58" spans="1:3" x14ac:dyDescent="0.25">
      <c r="A58" s="4">
        <v>57</v>
      </c>
      <c r="B58" s="10" t="s">
        <v>133</v>
      </c>
      <c r="C58" s="4">
        <v>49</v>
      </c>
    </row>
    <row r="59" spans="1:3" x14ac:dyDescent="0.25">
      <c r="A59" s="4">
        <v>58</v>
      </c>
      <c r="B59" s="10" t="s">
        <v>135</v>
      </c>
      <c r="C59" s="4">
        <v>8</v>
      </c>
    </row>
    <row r="60" spans="1:3" x14ac:dyDescent="0.25">
      <c r="A60" s="4">
        <v>59</v>
      </c>
      <c r="B60" s="10" t="s">
        <v>137</v>
      </c>
      <c r="C60" s="4">
        <v>41</v>
      </c>
    </row>
  </sheetData>
  <sortState ref="A2:C60">
    <sortCondition ref="A2:A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Q12" sqref="Q12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941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2.4605194854032701</v>
      </c>
      <c r="C2" s="4">
        <v>5.3868105799443802</v>
      </c>
      <c r="D2" s="4">
        <v>8.9938487101930509</v>
      </c>
      <c r="E2" s="4">
        <v>12.8848217588975</v>
      </c>
      <c r="F2" s="4">
        <v>16.757175219079901</v>
      </c>
      <c r="G2" s="4">
        <v>20.4122233421221</v>
      </c>
      <c r="H2" s="4">
        <v>23.737622253013601</v>
      </c>
      <c r="I2" s="4">
        <v>26.6839591327501</v>
      </c>
      <c r="J2" s="4">
        <v>29.243686140799799</v>
      </c>
      <c r="K2" s="4">
        <v>31.4347794283191</v>
      </c>
    </row>
    <row r="3" spans="1:11" x14ac:dyDescent="0.25">
      <c r="A3" s="4" t="s">
        <v>23</v>
      </c>
      <c r="B3" s="4">
        <v>97158.263750071506</v>
      </c>
      <c r="C3" s="4">
        <v>265770.13898294501</v>
      </c>
      <c r="D3" s="4">
        <v>444026.96017106599</v>
      </c>
      <c r="E3" s="4">
        <v>578498.25099946</v>
      </c>
      <c r="F3" s="4">
        <v>668697.38701546099</v>
      </c>
      <c r="G3" s="4">
        <v>725697.66938403097</v>
      </c>
      <c r="H3" s="4">
        <v>760573.84210905305</v>
      </c>
      <c r="I3" s="4">
        <v>781530.50263649097</v>
      </c>
      <c r="J3" s="4">
        <v>793993.60535234294</v>
      </c>
      <c r="K3" s="4">
        <v>801361.40424893796</v>
      </c>
    </row>
    <row r="4" spans="1:11" x14ac:dyDescent="0.25">
      <c r="A4" s="4" t="s">
        <v>25</v>
      </c>
      <c r="B4" s="4">
        <v>111281.79368465301</v>
      </c>
      <c r="C4" s="4">
        <v>298090.65349341999</v>
      </c>
      <c r="D4" s="4">
        <v>466124.89361831802</v>
      </c>
      <c r="E4" s="4">
        <v>586526.69888115895</v>
      </c>
      <c r="F4" s="4">
        <v>664377.50536620605</v>
      </c>
      <c r="G4" s="4">
        <v>712159.87072443299</v>
      </c>
      <c r="H4" s="4">
        <v>740677.68643732602</v>
      </c>
      <c r="I4" s="4">
        <v>757436.04781703698</v>
      </c>
      <c r="J4" s="4">
        <v>767198.38937080605</v>
      </c>
      <c r="K4" s="4">
        <v>772857.12905032095</v>
      </c>
    </row>
    <row r="5" spans="1:11" x14ac:dyDescent="0.25">
      <c r="A5" s="4" t="s">
        <v>27</v>
      </c>
      <c r="B5" s="4">
        <v>156.43329523840299</v>
      </c>
      <c r="C5" s="4">
        <v>544.18084001262105</v>
      </c>
      <c r="D5" s="4">
        <v>1054.6046955131501</v>
      </c>
      <c r="E5" s="4">
        <v>1580.14817967457</v>
      </c>
      <c r="F5" s="4">
        <v>2058.37121948809</v>
      </c>
      <c r="G5" s="4">
        <v>2463.4835460760701</v>
      </c>
      <c r="H5" s="4">
        <v>2791.6001798030702</v>
      </c>
      <c r="I5" s="4">
        <v>3049.61094600149</v>
      </c>
      <c r="J5" s="4">
        <v>3248.4530720549801</v>
      </c>
      <c r="K5" s="4">
        <v>3399.5660148577499</v>
      </c>
    </row>
    <row r="6" spans="1:11" x14ac:dyDescent="0.25">
      <c r="A6" s="4" t="s">
        <v>29</v>
      </c>
      <c r="B6" s="4">
        <v>71779.2418875851</v>
      </c>
      <c r="C6" s="4">
        <v>72876.559528140206</v>
      </c>
      <c r="D6" s="4">
        <v>72883.699475070607</v>
      </c>
      <c r="E6" s="4">
        <v>72883.745698809304</v>
      </c>
      <c r="F6" s="4">
        <v>72883.745998050203</v>
      </c>
      <c r="G6" s="4">
        <v>72883.745999987397</v>
      </c>
      <c r="H6" s="4">
        <v>72883.745999999897</v>
      </c>
      <c r="I6" s="4">
        <v>72883.745999999999</v>
      </c>
      <c r="J6" s="4">
        <v>72883.745999999999</v>
      </c>
      <c r="K6" s="4">
        <v>72883.745999999999</v>
      </c>
    </row>
    <row r="7" spans="1:11" x14ac:dyDescent="0.25">
      <c r="A7" s="4" t="s">
        <v>31</v>
      </c>
      <c r="B7" s="4">
        <v>63.475257401936098</v>
      </c>
      <c r="C7" s="4">
        <v>172.668973842546</v>
      </c>
      <c r="D7" s="4">
        <v>237.623661700111</v>
      </c>
      <c r="E7" s="4">
        <v>267.277750436031</v>
      </c>
      <c r="F7" s="4">
        <v>279.669162488918</v>
      </c>
      <c r="G7" s="4">
        <v>284.679472395858</v>
      </c>
      <c r="H7" s="4">
        <v>286.67972607794599</v>
      </c>
      <c r="I7" s="4">
        <v>287.47430922185703</v>
      </c>
      <c r="J7" s="4">
        <v>287.78932994100398</v>
      </c>
      <c r="K7" s="4">
        <v>287.91412605230602</v>
      </c>
    </row>
    <row r="8" spans="1:11" x14ac:dyDescent="0.25">
      <c r="A8" s="4" t="s">
        <v>33</v>
      </c>
      <c r="B8" s="4">
        <v>296.52792174413099</v>
      </c>
      <c r="C8" s="4">
        <v>1146.0168080164101</v>
      </c>
      <c r="D8" s="4">
        <v>1919.0828053769701</v>
      </c>
      <c r="E8" s="4">
        <v>2428.3107759137201</v>
      </c>
      <c r="F8" s="4">
        <v>2723.6245947008501</v>
      </c>
      <c r="G8" s="4">
        <v>2885.2276689179398</v>
      </c>
      <c r="H8" s="4">
        <v>2971.2023719539502</v>
      </c>
      <c r="I8" s="4">
        <v>3016.3004059797399</v>
      </c>
      <c r="J8" s="4">
        <v>3039.7872260233498</v>
      </c>
      <c r="K8" s="4">
        <v>3051.9740695276901</v>
      </c>
    </row>
    <row r="9" spans="1:11" x14ac:dyDescent="0.25">
      <c r="A9" s="4" t="s">
        <v>35</v>
      </c>
      <c r="B9" s="4">
        <v>42.456899759091002</v>
      </c>
      <c r="C9" s="4">
        <v>112.082623203737</v>
      </c>
      <c r="D9" s="4">
        <v>156.19853954116601</v>
      </c>
      <c r="E9" s="4">
        <v>177.89971342632899</v>
      </c>
      <c r="F9" s="4">
        <v>187.65693578924299</v>
      </c>
      <c r="G9" s="4">
        <v>191.890974886718</v>
      </c>
      <c r="H9" s="4">
        <v>193.70166695924499</v>
      </c>
      <c r="I9" s="4">
        <v>194.47130023424899</v>
      </c>
      <c r="J9" s="4">
        <v>194.797592753054</v>
      </c>
      <c r="K9" s="4">
        <v>194.93577720176</v>
      </c>
    </row>
    <row r="10" spans="1:11" x14ac:dyDescent="0.25">
      <c r="A10" s="4" t="s">
        <v>37</v>
      </c>
      <c r="B10" s="4">
        <v>55356700.1123842</v>
      </c>
      <c r="C10" s="4">
        <v>55356700.140481502</v>
      </c>
      <c r="D10" s="4">
        <v>55356700.140481502</v>
      </c>
      <c r="E10" s="4">
        <v>55356700.140481502</v>
      </c>
      <c r="F10" s="4">
        <v>55356700.140481502</v>
      </c>
      <c r="G10" s="4">
        <v>55356700.140481502</v>
      </c>
      <c r="H10" s="4">
        <v>55356700.140481502</v>
      </c>
      <c r="I10" s="4">
        <v>55356700.140481502</v>
      </c>
      <c r="J10" s="4">
        <v>55356700.140481502</v>
      </c>
      <c r="K10" s="4">
        <v>55356700.140481502</v>
      </c>
    </row>
    <row r="11" spans="1:11" x14ac:dyDescent="0.25">
      <c r="A11" s="4" t="s">
        <v>39</v>
      </c>
      <c r="B11" s="4">
        <v>818.61113000250498</v>
      </c>
      <c r="C11" s="4">
        <v>4441.4011070428996</v>
      </c>
      <c r="D11" s="4">
        <v>9979.79929910787</v>
      </c>
      <c r="E11" s="4">
        <v>15985.319518006399</v>
      </c>
      <c r="F11" s="4">
        <v>21537.408640398498</v>
      </c>
      <c r="G11" s="4">
        <v>26237.093874199702</v>
      </c>
      <c r="H11" s="4">
        <v>30007.854680300199</v>
      </c>
      <c r="I11" s="4">
        <v>32931.046963365399</v>
      </c>
      <c r="J11" s="4">
        <v>35145.922759331399</v>
      </c>
      <c r="K11" s="4">
        <v>36798.156554556699</v>
      </c>
    </row>
    <row r="12" spans="1:11" x14ac:dyDescent="0.25">
      <c r="A12" s="4" t="s">
        <v>41</v>
      </c>
      <c r="B12" s="4">
        <v>5796.4074227556002</v>
      </c>
      <c r="C12" s="4">
        <v>12493.3680838173</v>
      </c>
      <c r="D12" s="4">
        <v>15040.595090855</v>
      </c>
      <c r="E12" s="4">
        <v>15815.2594832019</v>
      </c>
      <c r="F12" s="4">
        <v>16037.794968403899</v>
      </c>
      <c r="G12" s="4">
        <v>16100.7322814855</v>
      </c>
      <c r="H12" s="4">
        <v>16118.454832494999</v>
      </c>
      <c r="I12" s="4">
        <v>16123.4392433016</v>
      </c>
      <c r="J12" s="4">
        <v>16124.8406119467</v>
      </c>
      <c r="K12" s="4">
        <v>16125.234569178299</v>
      </c>
    </row>
    <row r="13" spans="1:11" x14ac:dyDescent="0.25">
      <c r="A13" s="4" t="s">
        <v>43</v>
      </c>
      <c r="B13" s="4">
        <v>628.60904088355005</v>
      </c>
      <c r="C13" s="4">
        <v>1259.85224392177</v>
      </c>
      <c r="D13" s="4">
        <v>1474.9468148385599</v>
      </c>
      <c r="E13" s="4">
        <v>1534.8074966596801</v>
      </c>
      <c r="F13" s="4">
        <v>1550.68107464586</v>
      </c>
      <c r="G13" s="4">
        <v>1554.8388269591801</v>
      </c>
      <c r="H13" s="4">
        <v>1555.92439085305</v>
      </c>
      <c r="I13" s="4">
        <v>1556.20758937547</v>
      </c>
      <c r="J13" s="4">
        <v>1556.28145330642</v>
      </c>
      <c r="K13" s="4">
        <v>1556.30071743178</v>
      </c>
    </row>
    <row r="14" spans="1:11" x14ac:dyDescent="0.25">
      <c r="A14" s="4" t="s">
        <v>45</v>
      </c>
      <c r="B14" s="4">
        <v>308816.46377798897</v>
      </c>
      <c r="C14" s="4">
        <v>336359.79302631802</v>
      </c>
      <c r="D14" s="4">
        <v>337343.78105876799</v>
      </c>
      <c r="E14" s="4">
        <v>337377.92729430099</v>
      </c>
      <c r="F14" s="4">
        <v>337379.11104546097</v>
      </c>
      <c r="G14" s="4">
        <v>337379.15208126197</v>
      </c>
      <c r="H14" s="4">
        <v>337379.15350380301</v>
      </c>
      <c r="I14" s="4">
        <v>337379.15355311701</v>
      </c>
      <c r="J14" s="4">
        <v>337379.15355482599</v>
      </c>
      <c r="K14" s="4">
        <v>337379.15355488501</v>
      </c>
    </row>
    <row r="15" spans="1:11" x14ac:dyDescent="0.25">
      <c r="A15" s="4" t="s">
        <v>47</v>
      </c>
      <c r="B15" s="4">
        <v>114.24256959029501</v>
      </c>
      <c r="C15" s="4">
        <v>470.859058262416</v>
      </c>
      <c r="D15" s="4">
        <v>841.81330476331902</v>
      </c>
      <c r="E15" s="4">
        <v>1117.06466933811</v>
      </c>
      <c r="F15" s="4">
        <v>1294.33173211756</v>
      </c>
      <c r="G15" s="4">
        <v>1400.9444367063199</v>
      </c>
      <c r="H15" s="4">
        <v>1462.83651709122</v>
      </c>
      <c r="I15" s="4">
        <v>1498.0939513752</v>
      </c>
      <c r="J15" s="4">
        <v>1517.9729845881</v>
      </c>
      <c r="K15" s="4">
        <v>1529.1180047687201</v>
      </c>
    </row>
    <row r="16" spans="1:11" x14ac:dyDescent="0.25">
      <c r="A16" s="4" t="s">
        <v>49</v>
      </c>
      <c r="B16" s="4">
        <v>19.9620438384346</v>
      </c>
      <c r="C16" s="4">
        <v>123.151446299805</v>
      </c>
      <c r="D16" s="4">
        <v>315.48910976816597</v>
      </c>
      <c r="E16" s="4">
        <v>568.20746158456905</v>
      </c>
      <c r="F16" s="4">
        <v>848.38972898018005</v>
      </c>
      <c r="G16" s="4">
        <v>1129.9534835971399</v>
      </c>
      <c r="H16" s="4">
        <v>1395.7086685865499</v>
      </c>
      <c r="I16" s="4">
        <v>1636.08850313776</v>
      </c>
      <c r="J16" s="4">
        <v>1847.06175226286</v>
      </c>
      <c r="K16" s="4">
        <v>2028.2031629154401</v>
      </c>
    </row>
    <row r="17" spans="1:11" x14ac:dyDescent="0.25">
      <c r="A17" s="4" t="s">
        <v>51</v>
      </c>
      <c r="B17" s="4">
        <v>1.9237754539629399</v>
      </c>
      <c r="C17" s="4">
        <v>8.4553509376347797</v>
      </c>
      <c r="D17" s="4">
        <v>19.8080892334971</v>
      </c>
      <c r="E17" s="4">
        <v>34.7663934151836</v>
      </c>
      <c r="F17" s="4">
        <v>51.792812427196701</v>
      </c>
      <c r="G17" s="4">
        <v>69.523190031244795</v>
      </c>
      <c r="H17" s="4">
        <v>86.930928383652699</v>
      </c>
      <c r="I17" s="4">
        <v>103.33266183026301</v>
      </c>
      <c r="J17" s="4">
        <v>118.331284386763</v>
      </c>
      <c r="K17" s="4">
        <v>131.74396360654799</v>
      </c>
    </row>
    <row r="18" spans="1:11" x14ac:dyDescent="0.25">
      <c r="A18" s="4" t="s">
        <v>53</v>
      </c>
      <c r="B18" s="4">
        <v>45.854537087938297</v>
      </c>
      <c r="C18" s="4">
        <v>183.62551462282201</v>
      </c>
      <c r="D18" s="4">
        <v>334.38774432948998</v>
      </c>
      <c r="E18" s="4">
        <v>455.44206302122302</v>
      </c>
      <c r="F18" s="4">
        <v>540.42615093761901</v>
      </c>
      <c r="G18" s="4">
        <v>596.16798297115497</v>
      </c>
      <c r="H18" s="4">
        <v>631.39866836716396</v>
      </c>
      <c r="I18" s="4">
        <v>653.20138611210598</v>
      </c>
      <c r="J18" s="4">
        <v>666.52986983817596</v>
      </c>
      <c r="K18" s="4">
        <v>674.61928877807497</v>
      </c>
    </row>
    <row r="19" spans="1:11" x14ac:dyDescent="0.25">
      <c r="A19" s="4" t="s">
        <v>55</v>
      </c>
      <c r="B19" s="4">
        <v>26.724914311425199</v>
      </c>
      <c r="C19" s="4">
        <v>214.66647380591499</v>
      </c>
      <c r="D19" s="4">
        <v>661.01896891849594</v>
      </c>
      <c r="E19" s="4">
        <v>1399.3704826257199</v>
      </c>
      <c r="F19" s="4">
        <v>2423.86219369639</v>
      </c>
      <c r="G19" s="4">
        <v>3705.7526325367598</v>
      </c>
      <c r="H19" s="4">
        <v>5204.55140074882</v>
      </c>
      <c r="I19" s="4">
        <v>6875.3164990699797</v>
      </c>
      <c r="J19" s="4">
        <v>8673.2684272407605</v>
      </c>
      <c r="K19" s="4">
        <v>10556.5510262714</v>
      </c>
    </row>
    <row r="20" spans="1:11" x14ac:dyDescent="0.25">
      <c r="A20" s="4" t="s">
        <v>57</v>
      </c>
      <c r="B20" s="4">
        <v>783.466549902098</v>
      </c>
      <c r="C20" s="4">
        <v>1772.07067815858</v>
      </c>
      <c r="D20" s="4">
        <v>2183.8214816796899</v>
      </c>
      <c r="E20" s="4">
        <v>2319.474865916</v>
      </c>
      <c r="F20" s="4">
        <v>2361.4242034498202</v>
      </c>
      <c r="G20" s="4">
        <v>2374.1590811873398</v>
      </c>
      <c r="H20" s="4">
        <v>2378.0038493653701</v>
      </c>
      <c r="I20" s="4">
        <v>2379.16269725242</v>
      </c>
      <c r="J20" s="4">
        <v>2379.5118104783701</v>
      </c>
      <c r="K20" s="4">
        <v>2379.61696816117</v>
      </c>
    </row>
    <row r="21" spans="1:11" x14ac:dyDescent="0.25">
      <c r="A21" s="4" t="s">
        <v>59</v>
      </c>
      <c r="B21" s="4">
        <v>2363.2595956805699</v>
      </c>
      <c r="C21" s="4">
        <v>17269.847782593501</v>
      </c>
      <c r="D21" s="4">
        <v>47278.283338931396</v>
      </c>
      <c r="E21" s="4">
        <v>88655.309313820006</v>
      </c>
      <c r="F21" s="4">
        <v>136287.65659019101</v>
      </c>
      <c r="G21" s="4">
        <v>185723.206942566</v>
      </c>
      <c r="H21" s="4">
        <v>233752.101275989</v>
      </c>
      <c r="I21" s="4">
        <v>278365.57295652601</v>
      </c>
      <c r="J21" s="4">
        <v>318505.18285656301</v>
      </c>
      <c r="K21" s="4">
        <v>353784.79133121303</v>
      </c>
    </row>
    <row r="22" spans="1:11" x14ac:dyDescent="0.25">
      <c r="A22" s="4" t="s">
        <v>61</v>
      </c>
      <c r="B22" s="4">
        <v>1.1539980651435</v>
      </c>
      <c r="C22" s="4">
        <v>24.476624933083801</v>
      </c>
      <c r="D22" s="4">
        <v>76.774331086170307</v>
      </c>
      <c r="E22" s="4">
        <v>142.89649844085301</v>
      </c>
      <c r="F22" s="4">
        <v>209.38987401253701</v>
      </c>
      <c r="G22" s="4">
        <v>268.81050439210702</v>
      </c>
      <c r="H22" s="4">
        <v>318.36423278291602</v>
      </c>
      <c r="I22" s="4">
        <v>357.92938568447698</v>
      </c>
      <c r="J22" s="4">
        <v>388.626402273748</v>
      </c>
      <c r="K22" s="4">
        <v>411.98403596558398</v>
      </c>
    </row>
    <row r="23" spans="1:11" x14ac:dyDescent="0.25">
      <c r="A23" s="4" t="s">
        <v>63</v>
      </c>
      <c r="B23" s="4">
        <v>549.50179803689696</v>
      </c>
      <c r="C23" s="4">
        <v>1102.5972370213501</v>
      </c>
      <c r="D23" s="4">
        <v>1279.3167184189899</v>
      </c>
      <c r="E23" s="4">
        <v>1325.1986684665201</v>
      </c>
      <c r="F23" s="4">
        <v>1336.56728203489</v>
      </c>
      <c r="G23" s="4">
        <v>1339.3528514423399</v>
      </c>
      <c r="H23" s="4">
        <v>1340.0335262733599</v>
      </c>
      <c r="I23" s="4">
        <v>1340.1997440438499</v>
      </c>
      <c r="J23" s="4">
        <v>1340.2403271171499</v>
      </c>
      <c r="K23" s="4">
        <v>1340.2502353283301</v>
      </c>
    </row>
    <row r="24" spans="1:11" x14ac:dyDescent="0.25">
      <c r="A24" s="4" t="s">
        <v>65</v>
      </c>
      <c r="B24" s="4">
        <v>1974.14018262786</v>
      </c>
      <c r="C24" s="4">
        <v>2656.8159932613798</v>
      </c>
      <c r="D24" s="4">
        <v>2750.0442819121499</v>
      </c>
      <c r="E24" s="4">
        <v>2761.6107551957498</v>
      </c>
      <c r="F24" s="4">
        <v>2763.0294050072898</v>
      </c>
      <c r="G24" s="4">
        <v>2763.2031617173702</v>
      </c>
      <c r="H24" s="4">
        <v>2763.2244398521798</v>
      </c>
      <c r="I24" s="4">
        <v>2763.2270455041999</v>
      </c>
      <c r="J24" s="4">
        <v>2763.2273645831501</v>
      </c>
      <c r="K24" s="4">
        <v>2763.2274036564199</v>
      </c>
    </row>
    <row r="25" spans="1:11" x14ac:dyDescent="0.25">
      <c r="A25" s="4" t="s">
        <v>67</v>
      </c>
      <c r="B25" s="4">
        <v>134.09535696500299</v>
      </c>
      <c r="C25" s="4">
        <v>249.87710172442101</v>
      </c>
      <c r="D25" s="4">
        <v>373.55195768406401</v>
      </c>
      <c r="E25" s="4">
        <v>491.700434602352</v>
      </c>
      <c r="F25" s="4">
        <v>597.14531894962204</v>
      </c>
      <c r="G25" s="4">
        <v>687.16241425896806</v>
      </c>
      <c r="H25" s="4">
        <v>761.71181665508595</v>
      </c>
      <c r="I25" s="4">
        <v>822.14611713593297</v>
      </c>
      <c r="J25" s="4">
        <v>870.39069088429505</v>
      </c>
      <c r="K25" s="4">
        <v>908.47438830563499</v>
      </c>
    </row>
    <row r="26" spans="1:11" x14ac:dyDescent="0.25">
      <c r="A26" s="4" t="s">
        <v>69</v>
      </c>
      <c r="B26" s="4">
        <v>4.3165057367255804</v>
      </c>
      <c r="C26" s="4">
        <v>23.169827404021401</v>
      </c>
      <c r="D26" s="4">
        <v>54.759986342720097</v>
      </c>
      <c r="E26" s="4">
        <v>93.249563450422698</v>
      </c>
      <c r="F26" s="4">
        <v>133.47918712702</v>
      </c>
      <c r="G26" s="4">
        <v>171.98329262698999</v>
      </c>
      <c r="H26" s="4">
        <v>206.836120365917</v>
      </c>
      <c r="I26" s="4">
        <v>237.220336363055</v>
      </c>
      <c r="J26" s="4">
        <v>263.01956122966197</v>
      </c>
      <c r="K26" s="4">
        <v>284.51264145637299</v>
      </c>
    </row>
    <row r="27" spans="1:11" x14ac:dyDescent="0.25">
      <c r="A27" s="4" t="s">
        <v>71</v>
      </c>
      <c r="B27" s="4">
        <v>0.77780446133876502</v>
      </c>
      <c r="C27" s="4">
        <v>1.81439362626141</v>
      </c>
      <c r="D27" s="4">
        <v>2.9716598373956198</v>
      </c>
      <c r="E27" s="4">
        <v>4.0659556123430098</v>
      </c>
      <c r="F27" s="4">
        <v>5.0100628373165703</v>
      </c>
      <c r="G27" s="4">
        <v>5.78041911021106</v>
      </c>
      <c r="H27" s="4">
        <v>6.3868114122370603</v>
      </c>
      <c r="I27" s="4">
        <v>6.8528010659646004</v>
      </c>
      <c r="J27" s="4">
        <v>7.2050441633690196</v>
      </c>
      <c r="K27" s="4">
        <v>7.4682646853721302</v>
      </c>
    </row>
    <row r="28" spans="1:11" x14ac:dyDescent="0.25">
      <c r="A28" s="4" t="s">
        <v>73</v>
      </c>
      <c r="B28" s="4">
        <v>246.05010012118299</v>
      </c>
      <c r="C28" s="4">
        <v>446.25971797324098</v>
      </c>
      <c r="D28" s="4">
        <v>505.310373319456</v>
      </c>
      <c r="E28" s="4">
        <v>519.99819037492102</v>
      </c>
      <c r="F28" s="4">
        <v>523.517863834492</v>
      </c>
      <c r="G28" s="4">
        <v>524.35400980298004</v>
      </c>
      <c r="H28" s="4">
        <v>524.55224170602003</v>
      </c>
      <c r="I28" s="4">
        <v>524.59921540475204</v>
      </c>
      <c r="J28" s="4">
        <v>524.61034517413998</v>
      </c>
      <c r="K28" s="4">
        <v>524.61298214769897</v>
      </c>
    </row>
    <row r="29" spans="1:11" x14ac:dyDescent="0.25">
      <c r="A29" s="4" t="s">
        <v>75</v>
      </c>
      <c r="B29" s="4">
        <v>133.509797021552</v>
      </c>
      <c r="C29" s="4">
        <v>724.25189217385105</v>
      </c>
      <c r="D29" s="4">
        <v>1653.0010797919699</v>
      </c>
      <c r="E29" s="4">
        <v>2686.0830699582202</v>
      </c>
      <c r="F29" s="4">
        <v>3662.1538588981698</v>
      </c>
      <c r="G29" s="4">
        <v>4504.0223547646501</v>
      </c>
      <c r="H29" s="4">
        <v>5190.7434776979699</v>
      </c>
      <c r="I29" s="4">
        <v>5731.0559644743398</v>
      </c>
      <c r="J29" s="4">
        <v>6146.0156116599601</v>
      </c>
      <c r="K29" s="4">
        <v>6459.4582492931304</v>
      </c>
    </row>
    <row r="30" spans="1:11" x14ac:dyDescent="0.25">
      <c r="A30" s="4" t="s">
        <v>77</v>
      </c>
      <c r="B30" s="4">
        <v>160174.89061800399</v>
      </c>
      <c r="C30" s="4">
        <v>184411.487200932</v>
      </c>
      <c r="D30" s="4">
        <v>185677.073127838</v>
      </c>
      <c r="E30" s="4">
        <v>185740.23119995199</v>
      </c>
      <c r="F30" s="4">
        <v>185743.376022977</v>
      </c>
      <c r="G30" s="4">
        <v>185743.532595408</v>
      </c>
      <c r="H30" s="4">
        <v>185743.54039069201</v>
      </c>
      <c r="I30" s="4">
        <v>185743.540778797</v>
      </c>
      <c r="J30" s="4">
        <v>185743.54079811901</v>
      </c>
      <c r="K30" s="4">
        <v>185743.54079908101</v>
      </c>
    </row>
    <row r="31" spans="1:11" x14ac:dyDescent="0.25">
      <c r="A31" s="4" t="s">
        <v>79</v>
      </c>
      <c r="B31" s="4">
        <v>115.16604464359899</v>
      </c>
      <c r="C31" s="4">
        <v>539.88394685724495</v>
      </c>
      <c r="D31" s="4">
        <v>1052.3960247682601</v>
      </c>
      <c r="E31" s="4">
        <v>1484.5666206052799</v>
      </c>
      <c r="F31" s="4">
        <v>1796.1422664299</v>
      </c>
      <c r="G31" s="4">
        <v>2003.6152080982599</v>
      </c>
      <c r="H31" s="4">
        <v>2135.90009762405</v>
      </c>
      <c r="I31" s="4">
        <v>2218.1894031206398</v>
      </c>
      <c r="J31" s="4">
        <v>2268.64920084917</v>
      </c>
      <c r="K31" s="4">
        <v>2299.33069630303</v>
      </c>
    </row>
    <row r="32" spans="1:11" x14ac:dyDescent="0.25">
      <c r="A32" s="4" t="s">
        <v>81</v>
      </c>
      <c r="B32" s="4">
        <v>1139.1308785122999</v>
      </c>
      <c r="C32" s="4">
        <v>4670.2170051160701</v>
      </c>
      <c r="D32" s="4">
        <v>8591.4515374477196</v>
      </c>
      <c r="E32" s="4">
        <v>11763.149471421801</v>
      </c>
      <c r="F32" s="4">
        <v>13998.6517710894</v>
      </c>
      <c r="G32" s="4">
        <v>15468.246487307701</v>
      </c>
      <c r="H32" s="4">
        <v>16398.296106090402</v>
      </c>
      <c r="I32" s="4">
        <v>16974.306859406101</v>
      </c>
      <c r="J32" s="4">
        <v>17326.5962237311</v>
      </c>
      <c r="K32" s="4">
        <v>17540.468599570999</v>
      </c>
    </row>
    <row r="33" spans="1:11" x14ac:dyDescent="0.25">
      <c r="A33" s="4" t="s">
        <v>83</v>
      </c>
      <c r="B33" s="4">
        <v>105254.065283895</v>
      </c>
      <c r="C33" s="4">
        <v>118004.81030881401</v>
      </c>
      <c r="D33" s="4">
        <v>118519.94557561001</v>
      </c>
      <c r="E33" s="4">
        <v>118539.98972169599</v>
      </c>
      <c r="F33" s="4">
        <v>118540.76851913299</v>
      </c>
      <c r="G33" s="4">
        <v>118540.79877691</v>
      </c>
      <c r="H33" s="4">
        <v>118540.799952481</v>
      </c>
      <c r="I33" s="4">
        <v>118540.79999815401</v>
      </c>
      <c r="J33" s="4">
        <v>118540.799999928</v>
      </c>
      <c r="K33" s="4">
        <v>118540.79999999701</v>
      </c>
    </row>
    <row r="34" spans="1:11" x14ac:dyDescent="0.25">
      <c r="A34" s="4" t="s">
        <v>85</v>
      </c>
      <c r="B34" s="4">
        <v>324513.79159914202</v>
      </c>
      <c r="C34" s="4">
        <v>347234.46066853002</v>
      </c>
      <c r="D34" s="4">
        <v>347817.056685313</v>
      </c>
      <c r="E34" s="4">
        <v>347831.65753252403</v>
      </c>
      <c r="F34" s="4">
        <v>347832.02324575302</v>
      </c>
      <c r="G34" s="4">
        <v>347832.03240578697</v>
      </c>
      <c r="H34" s="4">
        <v>347832.03263521899</v>
      </c>
      <c r="I34" s="4">
        <v>347832.03264096502</v>
      </c>
      <c r="J34" s="4">
        <v>347832.03264110902</v>
      </c>
      <c r="K34" s="4">
        <v>347832.03264111298</v>
      </c>
    </row>
    <row r="35" spans="1:11" x14ac:dyDescent="0.25">
      <c r="A35" s="4" t="s">
        <v>87</v>
      </c>
      <c r="B35" s="4">
        <v>33.357667059212503</v>
      </c>
      <c r="C35" s="4">
        <v>96.872245124489197</v>
      </c>
      <c r="D35" s="4">
        <v>155.35052079330401</v>
      </c>
      <c r="E35" s="4">
        <v>197.16164515638499</v>
      </c>
      <c r="F35" s="4">
        <v>223.88190635305199</v>
      </c>
      <c r="G35" s="4">
        <v>240.02728929089099</v>
      </c>
      <c r="H35" s="4">
        <v>249.49798301841</v>
      </c>
      <c r="I35" s="4">
        <v>254.96433813407401</v>
      </c>
      <c r="J35" s="4">
        <v>258.09132437078398</v>
      </c>
      <c r="K35" s="4">
        <v>259.87116259853798</v>
      </c>
    </row>
    <row r="36" spans="1:11" x14ac:dyDescent="0.25">
      <c r="A36" s="4" t="s">
        <v>89</v>
      </c>
      <c r="B36" s="4">
        <v>191968.50260639799</v>
      </c>
      <c r="C36" s="4">
        <v>192626.640400681</v>
      </c>
      <c r="D36" s="4">
        <v>192627.34550580601</v>
      </c>
      <c r="E36" s="4">
        <v>192627.34626034199</v>
      </c>
      <c r="F36" s="4">
        <v>192627.34626114901</v>
      </c>
      <c r="G36" s="4">
        <v>192627.34626115</v>
      </c>
      <c r="H36" s="4">
        <v>192627.34626115</v>
      </c>
      <c r="I36" s="4">
        <v>192627.34626115</v>
      </c>
      <c r="J36" s="4">
        <v>192627.34626115</v>
      </c>
      <c r="K36" s="4">
        <v>192627.34626115</v>
      </c>
    </row>
    <row r="37" spans="1:11" x14ac:dyDescent="0.25">
      <c r="A37" s="4" t="s">
        <v>91</v>
      </c>
      <c r="B37" s="4">
        <v>232.608663621338</v>
      </c>
      <c r="C37" s="4">
        <v>892.49598935225401</v>
      </c>
      <c r="D37" s="4">
        <v>1558.8273391486</v>
      </c>
      <c r="E37" s="4">
        <v>2051.8680220091901</v>
      </c>
      <c r="F37" s="4">
        <v>2371.9243688401498</v>
      </c>
      <c r="G37" s="4">
        <v>2566.84497585294</v>
      </c>
      <c r="H37" s="4">
        <v>2681.6624904415398</v>
      </c>
      <c r="I37" s="4">
        <v>2748.0851042749</v>
      </c>
      <c r="J37" s="4">
        <v>2786.1297835240598</v>
      </c>
      <c r="K37" s="4">
        <v>2807.7996370419901</v>
      </c>
    </row>
    <row r="38" spans="1:11" x14ac:dyDescent="0.25">
      <c r="A38" s="4" t="s">
        <v>93</v>
      </c>
      <c r="B38" s="4">
        <v>67684136.583491698</v>
      </c>
      <c r="C38" s="4">
        <v>67686777.780979201</v>
      </c>
      <c r="D38" s="4">
        <v>67686777.815334499</v>
      </c>
      <c r="E38" s="4">
        <v>67686777.815334901</v>
      </c>
      <c r="F38" s="4">
        <v>67686777.815334901</v>
      </c>
      <c r="G38" s="4">
        <v>67686777.815334901</v>
      </c>
      <c r="H38" s="4">
        <v>67686777.815334901</v>
      </c>
      <c r="I38" s="4">
        <v>67686777.815334901</v>
      </c>
      <c r="J38" s="4">
        <v>67686777.815334901</v>
      </c>
      <c r="K38" s="4">
        <v>67686777.815334901</v>
      </c>
    </row>
    <row r="39" spans="1:11" x14ac:dyDescent="0.25">
      <c r="A39" s="4" t="s">
        <v>95</v>
      </c>
      <c r="B39" s="4">
        <v>2310.4171374153598</v>
      </c>
      <c r="C39" s="4">
        <v>8583.9307559688004</v>
      </c>
      <c r="D39" s="4">
        <v>14628.833635745899</v>
      </c>
      <c r="E39" s="4">
        <v>18910.916362989101</v>
      </c>
      <c r="F39" s="4">
        <v>21581.396046287198</v>
      </c>
      <c r="G39" s="4">
        <v>23148.438324832001</v>
      </c>
      <c r="H39" s="4">
        <v>24039.823083638799</v>
      </c>
      <c r="I39" s="4">
        <v>24538.610040999702</v>
      </c>
      <c r="J39" s="4">
        <v>24815.259285009401</v>
      </c>
      <c r="K39" s="4">
        <v>24967.967520712202</v>
      </c>
    </row>
    <row r="40" spans="1:11" x14ac:dyDescent="0.25">
      <c r="A40" s="4" t="s">
        <v>97</v>
      </c>
      <c r="B40" s="4">
        <v>611.69816319277595</v>
      </c>
      <c r="C40" s="4">
        <v>826.21798263751305</v>
      </c>
      <c r="D40" s="4">
        <v>851.37903598601599</v>
      </c>
      <c r="E40" s="4">
        <v>854.06036367353499</v>
      </c>
      <c r="F40" s="4">
        <v>854.34330103985803</v>
      </c>
      <c r="G40" s="4">
        <v>854.37312605856403</v>
      </c>
      <c r="H40" s="4">
        <v>854.37626963284299</v>
      </c>
      <c r="I40" s="4">
        <v>854.376600963584</v>
      </c>
      <c r="J40" s="4">
        <v>854.37663588559201</v>
      </c>
      <c r="K40" s="4">
        <v>854.37663956634503</v>
      </c>
    </row>
    <row r="41" spans="1:11" x14ac:dyDescent="0.25">
      <c r="A41" s="4" t="s">
        <v>99</v>
      </c>
      <c r="B41" s="4">
        <v>96.748077339410997</v>
      </c>
      <c r="C41" s="4">
        <v>415.74901347532898</v>
      </c>
      <c r="D41" s="4">
        <v>780.52178182126397</v>
      </c>
      <c r="E41" s="4">
        <v>1079.9177194327999</v>
      </c>
      <c r="F41" s="4">
        <v>1292.6234043491299</v>
      </c>
      <c r="G41" s="4">
        <v>1433.0853330964401</v>
      </c>
      <c r="H41" s="4">
        <v>1522.2113162985099</v>
      </c>
      <c r="I41" s="4">
        <v>1577.49520739122</v>
      </c>
      <c r="J41" s="4">
        <v>1611.3379206909799</v>
      </c>
      <c r="K41" s="4">
        <v>1631.8948143615401</v>
      </c>
    </row>
    <row r="42" spans="1:11" x14ac:dyDescent="0.25">
      <c r="A42" s="4" t="s">
        <v>101</v>
      </c>
      <c r="B42" s="4">
        <v>1414.33813769781</v>
      </c>
      <c r="C42" s="4">
        <v>4979.5368821647999</v>
      </c>
      <c r="D42" s="4">
        <v>10345.726443339399</v>
      </c>
      <c r="E42" s="4">
        <v>16721.264219498498</v>
      </c>
      <c r="F42" s="4">
        <v>23392.105426918501</v>
      </c>
      <c r="G42" s="4">
        <v>29850.516508655601</v>
      </c>
      <c r="H42" s="4">
        <v>35790.9382304018</v>
      </c>
      <c r="I42" s="4">
        <v>41064.014265004203</v>
      </c>
      <c r="J42" s="4">
        <v>45626.620942135298</v>
      </c>
      <c r="K42" s="4">
        <v>49500.869228393902</v>
      </c>
    </row>
    <row r="43" spans="1:11" x14ac:dyDescent="0.25">
      <c r="A43" s="4" t="s">
        <v>103</v>
      </c>
      <c r="B43" s="4">
        <v>10.1046911210207</v>
      </c>
      <c r="C43" s="4">
        <v>55.320116515163498</v>
      </c>
      <c r="D43" s="4">
        <v>136.356519656892</v>
      </c>
      <c r="E43" s="4">
        <v>243.48756422705901</v>
      </c>
      <c r="F43" s="4">
        <v>365.59170918238999</v>
      </c>
      <c r="G43" s="4">
        <v>493.20681311952802</v>
      </c>
      <c r="H43" s="4">
        <v>619.30552591043602</v>
      </c>
      <c r="I43" s="4">
        <v>739.17093633582897</v>
      </c>
      <c r="J43" s="4">
        <v>849.96856780960195</v>
      </c>
      <c r="K43" s="4">
        <v>950.27176421676802</v>
      </c>
    </row>
    <row r="44" spans="1:11" x14ac:dyDescent="0.25">
      <c r="A44" s="4" t="s">
        <v>105</v>
      </c>
      <c r="B44" s="4">
        <v>7178.31448404197</v>
      </c>
      <c r="C44" s="4">
        <v>16714.2403759017</v>
      </c>
      <c r="D44" s="4">
        <v>22364.171135055101</v>
      </c>
      <c r="E44" s="4">
        <v>25030.593239997099</v>
      </c>
      <c r="F44" s="4">
        <v>26191.083819039399</v>
      </c>
      <c r="G44" s="4">
        <v>26680.471565908399</v>
      </c>
      <c r="H44" s="4">
        <v>26884.241585686101</v>
      </c>
      <c r="I44" s="4">
        <v>26968.646783894499</v>
      </c>
      <c r="J44" s="4">
        <v>27003.534273735801</v>
      </c>
      <c r="K44" s="4">
        <v>27017.9417434934</v>
      </c>
    </row>
    <row r="45" spans="1:11" x14ac:dyDescent="0.25">
      <c r="A45" s="4" t="s">
        <v>107</v>
      </c>
      <c r="B45" s="4">
        <v>2211.6208446574701</v>
      </c>
      <c r="C45" s="4">
        <v>5455.7027820230496</v>
      </c>
      <c r="D45" s="4">
        <v>8093.8448123255803</v>
      </c>
      <c r="E45" s="4">
        <v>9821.3386442235296</v>
      </c>
      <c r="F45" s="4">
        <v>10850.087493188599</v>
      </c>
      <c r="G45" s="4">
        <v>11435.0464838608</v>
      </c>
      <c r="H45" s="4">
        <v>11759.8787177512</v>
      </c>
      <c r="I45" s="4">
        <v>11938.030681525999</v>
      </c>
      <c r="J45" s="4">
        <v>12035.0919096447</v>
      </c>
      <c r="K45" s="4">
        <v>12087.785599867</v>
      </c>
    </row>
    <row r="46" spans="1:11" x14ac:dyDescent="0.25">
      <c r="A46" s="4" t="s">
        <v>109</v>
      </c>
      <c r="B46" s="4">
        <v>11071.5622159796</v>
      </c>
      <c r="C46" s="4">
        <v>24633.973887026499</v>
      </c>
      <c r="D46" s="4">
        <v>34430.551456728099</v>
      </c>
      <c r="E46" s="4">
        <v>40212.477311210903</v>
      </c>
      <c r="F46" s="4">
        <v>43345.628925859099</v>
      </c>
      <c r="G46" s="4">
        <v>44977.637835016903</v>
      </c>
      <c r="H46" s="4">
        <v>45811.668703908101</v>
      </c>
      <c r="I46" s="4">
        <v>46233.916274830597</v>
      </c>
      <c r="J46" s="4">
        <v>46446.694895549801</v>
      </c>
      <c r="K46" s="4">
        <v>46553.668930519103</v>
      </c>
    </row>
    <row r="47" spans="1:11" x14ac:dyDescent="0.25">
      <c r="A47" s="4" t="s">
        <v>111</v>
      </c>
      <c r="B47" s="4">
        <v>1767.6392363529401</v>
      </c>
      <c r="C47" s="4">
        <v>3308.68986036151</v>
      </c>
      <c r="D47" s="4">
        <v>4608.2243149673504</v>
      </c>
      <c r="E47" s="4">
        <v>5564.7968412451601</v>
      </c>
      <c r="F47" s="4">
        <v>6221.2322540936902</v>
      </c>
      <c r="G47" s="4">
        <v>6654.3944211897297</v>
      </c>
      <c r="H47" s="4">
        <v>6933.7623397910502</v>
      </c>
      <c r="I47" s="4">
        <v>7111.4902931877205</v>
      </c>
      <c r="J47" s="4">
        <v>7223.6198927457699</v>
      </c>
      <c r="K47" s="4">
        <v>7294.00284348082</v>
      </c>
    </row>
    <row r="48" spans="1:11" x14ac:dyDescent="0.25">
      <c r="A48" s="4" t="s">
        <v>113</v>
      </c>
      <c r="B48" s="4">
        <v>983.36923109176598</v>
      </c>
      <c r="C48" s="4">
        <v>3559.5614441202201</v>
      </c>
      <c r="D48" s="4">
        <v>5905.3914357675503</v>
      </c>
      <c r="E48" s="4">
        <v>7472.8083505459499</v>
      </c>
      <c r="F48" s="4">
        <v>8397.0083244856105</v>
      </c>
      <c r="G48" s="4">
        <v>8911.2621458724898</v>
      </c>
      <c r="H48" s="4">
        <v>9189.3462184136897</v>
      </c>
      <c r="I48" s="4">
        <v>9337.55198778046</v>
      </c>
      <c r="J48" s="4">
        <v>9415.9486474904006</v>
      </c>
      <c r="K48" s="4">
        <v>9457.2568182548093</v>
      </c>
    </row>
    <row r="49" spans="1:11" x14ac:dyDescent="0.25">
      <c r="A49" s="4" t="s">
        <v>115</v>
      </c>
      <c r="B49" s="4">
        <v>300299.85605939402</v>
      </c>
      <c r="C49" s="4">
        <v>301122.11947996001</v>
      </c>
      <c r="D49" s="4">
        <v>301122.869971295</v>
      </c>
      <c r="E49" s="4">
        <v>301122.87065565499</v>
      </c>
      <c r="F49" s="4">
        <v>301122.87065627897</v>
      </c>
      <c r="G49" s="4">
        <v>301122.87065628002</v>
      </c>
      <c r="H49" s="4">
        <v>301122.87065628002</v>
      </c>
      <c r="I49" s="4">
        <v>301122.87065628002</v>
      </c>
      <c r="J49" s="4">
        <v>301122.87065628002</v>
      </c>
      <c r="K49" s="4">
        <v>301122.87065628002</v>
      </c>
    </row>
    <row r="50" spans="1:11" x14ac:dyDescent="0.25">
      <c r="A50" s="4" t="s">
        <v>117</v>
      </c>
      <c r="B50" s="4">
        <v>102.432530884909</v>
      </c>
      <c r="C50" s="4">
        <v>540.378640515999</v>
      </c>
      <c r="D50" s="4">
        <v>1229.51474749766</v>
      </c>
      <c r="E50" s="4">
        <v>2007.6776427407499</v>
      </c>
      <c r="F50" s="4">
        <v>2758.47648535807</v>
      </c>
      <c r="G50" s="4">
        <v>3421.50735657306</v>
      </c>
      <c r="H50" s="4">
        <v>3975.85529952657</v>
      </c>
      <c r="I50" s="4">
        <v>4423.0347453948398</v>
      </c>
      <c r="J50" s="4">
        <v>4775.0993795043596</v>
      </c>
      <c r="K50" s="4">
        <v>5047.6276630186103</v>
      </c>
    </row>
    <row r="51" spans="1:11" x14ac:dyDescent="0.25">
      <c r="A51" s="4" t="s">
        <v>119</v>
      </c>
      <c r="B51" s="4">
        <v>24668.0777388959</v>
      </c>
      <c r="C51" s="4">
        <v>37678.476387288203</v>
      </c>
      <c r="D51" s="4">
        <v>41094.184172180998</v>
      </c>
      <c r="E51" s="4">
        <v>41883.292127343899</v>
      </c>
      <c r="F51" s="4">
        <v>42060.724110643503</v>
      </c>
      <c r="G51" s="4">
        <v>42100.382334946902</v>
      </c>
      <c r="H51" s="4">
        <v>42109.234658286303</v>
      </c>
      <c r="I51" s="4">
        <v>42111.210046783403</v>
      </c>
      <c r="J51" s="4">
        <v>42111.650823908101</v>
      </c>
      <c r="K51" s="4">
        <v>42111.749174995399</v>
      </c>
    </row>
    <row r="52" spans="1:11" x14ac:dyDescent="0.25">
      <c r="A52" s="4" t="s">
        <v>121</v>
      </c>
      <c r="B52" s="4">
        <v>17848637.322806899</v>
      </c>
      <c r="C52" s="4">
        <v>17897509.412757501</v>
      </c>
      <c r="D52" s="4">
        <v>17897554.018998198</v>
      </c>
      <c r="E52" s="4">
        <v>17897554.059673902</v>
      </c>
      <c r="F52" s="4">
        <v>17897554.059710901</v>
      </c>
      <c r="G52" s="4">
        <v>17897554.059711002</v>
      </c>
      <c r="H52" s="4">
        <v>17897554.059711002</v>
      </c>
      <c r="I52" s="4">
        <v>17897554.059711002</v>
      </c>
      <c r="J52" s="4">
        <v>17897554.059711002</v>
      </c>
      <c r="K52" s="4">
        <v>17897554.059711002</v>
      </c>
    </row>
    <row r="53" spans="1:11" x14ac:dyDescent="0.25">
      <c r="A53" s="4" t="s">
        <v>123</v>
      </c>
      <c r="B53" s="4">
        <v>515.26203660332499</v>
      </c>
      <c r="C53" s="4">
        <v>2878.3274599697502</v>
      </c>
      <c r="D53" s="4">
        <v>6313.14942535916</v>
      </c>
      <c r="E53" s="4">
        <v>9776.9844196191807</v>
      </c>
      <c r="F53" s="4">
        <v>12738.2735834498</v>
      </c>
      <c r="G53" s="4">
        <v>15055.279034998401</v>
      </c>
      <c r="H53" s="4">
        <v>16776.333267847502</v>
      </c>
      <c r="I53" s="4">
        <v>18014.294597810302</v>
      </c>
      <c r="J53" s="4">
        <v>18886.695186599401</v>
      </c>
      <c r="K53" s="4">
        <v>19493.331245649701</v>
      </c>
    </row>
    <row r="54" spans="1:11" x14ac:dyDescent="0.25">
      <c r="A54" s="4" t="s">
        <v>125</v>
      </c>
      <c r="B54" s="4">
        <v>25.171327616078901</v>
      </c>
      <c r="C54" s="4">
        <v>163.11506433652201</v>
      </c>
      <c r="D54" s="4">
        <v>460.05213204372899</v>
      </c>
      <c r="E54" s="4">
        <v>924.32023765543602</v>
      </c>
      <c r="F54" s="4">
        <v>1543.8165596502899</v>
      </c>
      <c r="G54" s="4">
        <v>2296.1062271517799</v>
      </c>
      <c r="H54" s="4">
        <v>3154.5627713873801</v>
      </c>
      <c r="I54" s="4">
        <v>4092.0560363752202</v>
      </c>
      <c r="J54" s="4">
        <v>5083.0731391647396</v>
      </c>
      <c r="K54" s="4">
        <v>6104.8338399565801</v>
      </c>
    </row>
    <row r="55" spans="1:11" x14ac:dyDescent="0.25">
      <c r="A55" s="4" t="s">
        <v>127</v>
      </c>
      <c r="B55" s="4">
        <v>770.40649782651803</v>
      </c>
      <c r="C55" s="4">
        <v>2045.13154257155</v>
      </c>
      <c r="D55" s="4">
        <v>2793.97230517044</v>
      </c>
      <c r="E55" s="4">
        <v>3133.5300703345201</v>
      </c>
      <c r="F55" s="4">
        <v>3274.7265218993002</v>
      </c>
      <c r="G55" s="4">
        <v>3331.58243878855</v>
      </c>
      <c r="H55" s="4">
        <v>3354.19495325138</v>
      </c>
      <c r="I55" s="4">
        <v>3363.1448777516998</v>
      </c>
      <c r="J55" s="4">
        <v>3366.68047895994</v>
      </c>
      <c r="K55" s="4">
        <v>3368.0761449603501</v>
      </c>
    </row>
    <row r="56" spans="1:11" x14ac:dyDescent="0.25">
      <c r="A56" s="4" t="s">
        <v>129</v>
      </c>
      <c r="B56" s="4">
        <v>61.338531906069001</v>
      </c>
      <c r="C56" s="4">
        <v>377.24646058580998</v>
      </c>
      <c r="D56" s="4">
        <v>1017.23645890659</v>
      </c>
      <c r="E56" s="4">
        <v>1961.64653301096</v>
      </c>
      <c r="F56" s="4">
        <v>3153.6122682592299</v>
      </c>
      <c r="G56" s="4">
        <v>4525.1791917624996</v>
      </c>
      <c r="H56" s="4">
        <v>6010.5135626398796</v>
      </c>
      <c r="I56" s="4">
        <v>7552.0220358241504</v>
      </c>
      <c r="J56" s="4">
        <v>9102.5503384307594</v>
      </c>
      <c r="K56" s="4">
        <v>10625.4820220982</v>
      </c>
    </row>
    <row r="57" spans="1:11" x14ac:dyDescent="0.25">
      <c r="A57" s="4" t="s">
        <v>131</v>
      </c>
      <c r="B57" s="4">
        <v>90.682377724242102</v>
      </c>
      <c r="C57" s="4">
        <v>322.49192680133098</v>
      </c>
      <c r="D57" s="4">
        <v>539.91437751630701</v>
      </c>
      <c r="E57" s="4">
        <v>692.00782131257404</v>
      </c>
      <c r="F57" s="4">
        <v>786.25918486504304</v>
      </c>
      <c r="G57" s="4">
        <v>841.38188165621102</v>
      </c>
      <c r="H57" s="4">
        <v>872.681440708933</v>
      </c>
      <c r="I57" s="4">
        <v>890.17858444318995</v>
      </c>
      <c r="J57" s="4">
        <v>899.87814630414402</v>
      </c>
      <c r="K57" s="4">
        <v>905.23068282999395</v>
      </c>
    </row>
    <row r="58" spans="1:11" x14ac:dyDescent="0.25">
      <c r="A58" s="4" t="s">
        <v>133</v>
      </c>
      <c r="B58" s="4">
        <v>2562.8206892267699</v>
      </c>
      <c r="C58" s="4">
        <v>9947.4986753603207</v>
      </c>
      <c r="D58" s="4">
        <v>17256.584213301299</v>
      </c>
      <c r="E58" s="4">
        <v>22499.583071964102</v>
      </c>
      <c r="F58" s="4">
        <v>25790.137840376799</v>
      </c>
      <c r="G58" s="4">
        <v>27727.490470329201</v>
      </c>
      <c r="H58" s="4">
        <v>28831.4922014886</v>
      </c>
      <c r="I58" s="4">
        <v>29449.850997613299</v>
      </c>
      <c r="J58" s="4">
        <v>29793.001288565301</v>
      </c>
      <c r="K58" s="4">
        <v>29982.472306847401</v>
      </c>
    </row>
    <row r="59" spans="1:11" x14ac:dyDescent="0.25">
      <c r="A59" s="4" t="s">
        <v>135</v>
      </c>
      <c r="B59" s="4">
        <v>45.084119937067697</v>
      </c>
      <c r="C59" s="4">
        <v>238.75290053153901</v>
      </c>
      <c r="D59" s="4">
        <v>545.08169400260499</v>
      </c>
      <c r="E59" s="4">
        <v>892.72941441720604</v>
      </c>
      <c r="F59" s="4">
        <v>1229.77137947088</v>
      </c>
      <c r="G59" s="4">
        <v>1528.78207527939</v>
      </c>
      <c r="H59" s="4">
        <v>1779.8742738804101</v>
      </c>
      <c r="I59" s="4">
        <v>1983.2705325494401</v>
      </c>
      <c r="J59" s="4">
        <v>2144.0442500932299</v>
      </c>
      <c r="K59" s="4">
        <v>2268.97403226916</v>
      </c>
    </row>
    <row r="60" spans="1:11" x14ac:dyDescent="0.25">
      <c r="A60" s="4" t="s">
        <v>137</v>
      </c>
      <c r="B60" s="4">
        <v>22.346742947147799</v>
      </c>
      <c r="C60" s="4">
        <v>102.348262303053</v>
      </c>
      <c r="D60" s="4">
        <v>213.70314200022801</v>
      </c>
      <c r="E60" s="4">
        <v>328.23164678402202</v>
      </c>
      <c r="F60" s="4">
        <v>430.52307294985798</v>
      </c>
      <c r="G60" s="4">
        <v>515.01739410924904</v>
      </c>
      <c r="H60" s="4">
        <v>581.57722029877402</v>
      </c>
      <c r="I60" s="4">
        <v>632.43813909693404</v>
      </c>
      <c r="J60" s="4">
        <v>670.52573986895095</v>
      </c>
      <c r="K60" s="4">
        <v>698.65920903228505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O4" sqref="O4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2460.5194854032702</v>
      </c>
      <c r="C2" s="4">
        <v>5386.8105799443802</v>
      </c>
      <c r="D2" s="4">
        <v>8993.8487101930605</v>
      </c>
      <c r="E2" s="4">
        <v>12884.8217588975</v>
      </c>
      <c r="F2" s="4">
        <v>16757.175219079902</v>
      </c>
      <c r="G2" s="4">
        <v>20412.223342122099</v>
      </c>
      <c r="H2" s="4">
        <v>23737.622253013698</v>
      </c>
      <c r="I2" s="4">
        <v>26683.9591327501</v>
      </c>
      <c r="J2" s="4">
        <v>29243.6861407998</v>
      </c>
      <c r="K2" s="4">
        <v>31434.7794283191</v>
      </c>
    </row>
    <row r="3" spans="1:11" x14ac:dyDescent="0.25">
      <c r="A3" s="4" t="s">
        <v>23</v>
      </c>
      <c r="B3" s="4">
        <v>97158263.750071496</v>
      </c>
      <c r="C3" s="4">
        <v>265770138.982945</v>
      </c>
      <c r="D3" s="4">
        <v>444026960.17106599</v>
      </c>
      <c r="E3" s="4">
        <v>578498250.99945998</v>
      </c>
      <c r="F3" s="4">
        <v>668697387.01546097</v>
      </c>
      <c r="G3" s="4">
        <v>725697669.38403106</v>
      </c>
      <c r="H3" s="4">
        <v>760573842.10905302</v>
      </c>
      <c r="I3" s="4">
        <v>781530502.63649094</v>
      </c>
      <c r="J3" s="4">
        <v>793993605.35234296</v>
      </c>
      <c r="K3" s="4">
        <v>801361404.24893796</v>
      </c>
    </row>
    <row r="4" spans="1:11" x14ac:dyDescent="0.25">
      <c r="A4" s="4" t="s">
        <v>25</v>
      </c>
      <c r="B4" s="4">
        <v>111281793.684653</v>
      </c>
      <c r="C4" s="4">
        <v>298090653.49342</v>
      </c>
      <c r="D4" s="4">
        <v>466124893.61831802</v>
      </c>
      <c r="E4" s="4">
        <v>586526698.88115895</v>
      </c>
      <c r="F4" s="4">
        <v>664377505.36620605</v>
      </c>
      <c r="G4" s="4">
        <v>712159870.72443295</v>
      </c>
      <c r="H4" s="4">
        <v>740677686.43732595</v>
      </c>
      <c r="I4" s="4">
        <v>757436047.81703699</v>
      </c>
      <c r="J4" s="4">
        <v>767198389.37080598</v>
      </c>
      <c r="K4" s="4">
        <v>772857129.05032098</v>
      </c>
    </row>
    <row r="5" spans="1:11" x14ac:dyDescent="0.25">
      <c r="A5" s="4" t="s">
        <v>27</v>
      </c>
      <c r="B5" s="4">
        <v>156433.29523840299</v>
      </c>
      <c r="C5" s="4">
        <v>544180.84001262102</v>
      </c>
      <c r="D5" s="4">
        <v>1054604.69551315</v>
      </c>
      <c r="E5" s="4">
        <v>1580148.17967457</v>
      </c>
      <c r="F5" s="4">
        <v>2058371.2194880899</v>
      </c>
      <c r="G5" s="4">
        <v>2463483.5460760701</v>
      </c>
      <c r="H5" s="4">
        <v>2791600.1798030701</v>
      </c>
      <c r="I5" s="4">
        <v>3049610.9460014901</v>
      </c>
      <c r="J5" s="4">
        <v>3248453.0720549799</v>
      </c>
      <c r="K5" s="4">
        <v>3399566.0148577499</v>
      </c>
    </row>
    <row r="6" spans="1:11" x14ac:dyDescent="0.25">
      <c r="A6" s="4" t="s">
        <v>29</v>
      </c>
      <c r="B6" s="4">
        <v>71779241.887585104</v>
      </c>
      <c r="C6" s="4">
        <v>72876559.528140202</v>
      </c>
      <c r="D6" s="4">
        <v>72883699.475070596</v>
      </c>
      <c r="E6" s="4">
        <v>72883745.698809296</v>
      </c>
      <c r="F6" s="4">
        <v>72883745.998050198</v>
      </c>
      <c r="G6" s="4">
        <v>72883745.999987394</v>
      </c>
      <c r="H6" s="4">
        <v>72883745.999999896</v>
      </c>
      <c r="I6" s="4">
        <v>72883746</v>
      </c>
      <c r="J6" s="4">
        <v>72883746</v>
      </c>
      <c r="K6" s="4">
        <v>72883746</v>
      </c>
    </row>
    <row r="7" spans="1:11" x14ac:dyDescent="0.25">
      <c r="A7" s="4" t="s">
        <v>31</v>
      </c>
      <c r="B7" s="4">
        <v>63475.257401936098</v>
      </c>
      <c r="C7" s="4">
        <v>172668.97384254599</v>
      </c>
      <c r="D7" s="4">
        <v>237623.661700111</v>
      </c>
      <c r="E7" s="4">
        <v>267277.75043603103</v>
      </c>
      <c r="F7" s="4">
        <v>279669.16248891799</v>
      </c>
      <c r="G7" s="4">
        <v>284679.47239585803</v>
      </c>
      <c r="H7" s="4">
        <v>286679.72607794602</v>
      </c>
      <c r="I7" s="4">
        <v>287474.30922185699</v>
      </c>
      <c r="J7" s="4">
        <v>287789.32994100399</v>
      </c>
      <c r="K7" s="4">
        <v>287914.12605230598</v>
      </c>
    </row>
    <row r="8" spans="1:11" x14ac:dyDescent="0.25">
      <c r="A8" s="4" t="s">
        <v>33</v>
      </c>
      <c r="B8" s="4">
        <v>296527.92174413102</v>
      </c>
      <c r="C8" s="4">
        <v>1146016.8080164101</v>
      </c>
      <c r="D8" s="4">
        <v>1919082.80537697</v>
      </c>
      <c r="E8" s="4">
        <v>2428310.77591372</v>
      </c>
      <c r="F8" s="4">
        <v>2723624.5947008501</v>
      </c>
      <c r="G8" s="4">
        <v>2885227.66891794</v>
      </c>
      <c r="H8" s="4">
        <v>2971202.3719539498</v>
      </c>
      <c r="I8" s="4">
        <v>3016300.40597974</v>
      </c>
      <c r="J8" s="4">
        <v>3039787.2260233499</v>
      </c>
      <c r="K8" s="4">
        <v>3051974.0695276898</v>
      </c>
    </row>
    <row r="9" spans="1:11" x14ac:dyDescent="0.25">
      <c r="A9" s="4" t="s">
        <v>35</v>
      </c>
      <c r="B9" s="4">
        <v>42456.899759091</v>
      </c>
      <c r="C9" s="4">
        <v>112082.62320373701</v>
      </c>
      <c r="D9" s="4">
        <v>156198.53954116601</v>
      </c>
      <c r="E9" s="4">
        <v>177899.71342632899</v>
      </c>
      <c r="F9" s="4">
        <v>187656.935789243</v>
      </c>
      <c r="G9" s="4">
        <v>191890.974886718</v>
      </c>
      <c r="H9" s="4">
        <v>193701.66695924499</v>
      </c>
      <c r="I9" s="4">
        <v>194471.30023424901</v>
      </c>
      <c r="J9" s="4">
        <v>194797.592753053</v>
      </c>
      <c r="K9" s="4">
        <v>194935.77720176001</v>
      </c>
    </row>
    <row r="10" spans="1:11" x14ac:dyDescent="0.25">
      <c r="A10" s="4" t="s">
        <v>37</v>
      </c>
      <c r="B10" s="4">
        <v>55356700112.384201</v>
      </c>
      <c r="C10" s="4">
        <v>55356700140.481598</v>
      </c>
      <c r="D10" s="4">
        <v>55356700140.481598</v>
      </c>
      <c r="E10" s="4">
        <v>55356700140.481598</v>
      </c>
      <c r="F10" s="4">
        <v>55356700140.481598</v>
      </c>
      <c r="G10" s="4">
        <v>55356700140.481598</v>
      </c>
      <c r="H10" s="4">
        <v>55356700140.481598</v>
      </c>
      <c r="I10" s="4">
        <v>55356700140.481598</v>
      </c>
      <c r="J10" s="4">
        <v>55356700140.481598</v>
      </c>
      <c r="K10" s="4">
        <v>55356700140.481598</v>
      </c>
    </row>
    <row r="11" spans="1:11" x14ac:dyDescent="0.25">
      <c r="A11" s="4" t="s">
        <v>39</v>
      </c>
      <c r="B11" s="4">
        <v>818611.13000250503</v>
      </c>
      <c r="C11" s="4">
        <v>4441401.1070429003</v>
      </c>
      <c r="D11" s="4">
        <v>9979799.2991078701</v>
      </c>
      <c r="E11" s="4">
        <v>15985319.518006399</v>
      </c>
      <c r="F11" s="4">
        <v>21537408.640398499</v>
      </c>
      <c r="G11" s="4">
        <v>26237093.8741997</v>
      </c>
      <c r="H11" s="4">
        <v>30007854.680300299</v>
      </c>
      <c r="I11" s="4">
        <v>32931046.963365398</v>
      </c>
      <c r="J11" s="4">
        <v>35145922.759331398</v>
      </c>
      <c r="K11" s="4">
        <v>36798156.554556698</v>
      </c>
    </row>
    <row r="12" spans="1:11" x14ac:dyDescent="0.25">
      <c r="A12" s="4" t="s">
        <v>41</v>
      </c>
      <c r="B12" s="4">
        <v>5796407.4227556</v>
      </c>
      <c r="C12" s="4">
        <v>12493368.083817299</v>
      </c>
      <c r="D12" s="4">
        <v>15040595.090855001</v>
      </c>
      <c r="E12" s="4">
        <v>15815259.4832019</v>
      </c>
      <c r="F12" s="4">
        <v>16037794.9684039</v>
      </c>
      <c r="G12" s="4">
        <v>16100732.2814855</v>
      </c>
      <c r="H12" s="4">
        <v>16118454.832495</v>
      </c>
      <c r="I12" s="4">
        <v>16123439.2433016</v>
      </c>
      <c r="J12" s="4">
        <v>16124840.6119467</v>
      </c>
      <c r="K12" s="4">
        <v>16125234.5691783</v>
      </c>
    </row>
    <row r="13" spans="1:11" x14ac:dyDescent="0.25">
      <c r="A13" s="4" t="s">
        <v>43</v>
      </c>
      <c r="B13" s="4">
        <v>628609.04088354995</v>
      </c>
      <c r="C13" s="4">
        <v>1259852.24392177</v>
      </c>
      <c r="D13" s="4">
        <v>1474946.8148385601</v>
      </c>
      <c r="E13" s="4">
        <v>1534807.49665968</v>
      </c>
      <c r="F13" s="4">
        <v>1550681.0746458599</v>
      </c>
      <c r="G13" s="4">
        <v>1554838.8269591799</v>
      </c>
      <c r="H13" s="4">
        <v>1555924.3908530499</v>
      </c>
      <c r="I13" s="4">
        <v>1556207.5893754701</v>
      </c>
      <c r="J13" s="4">
        <v>1556281.45330642</v>
      </c>
      <c r="K13" s="4">
        <v>1556300.71743178</v>
      </c>
    </row>
    <row r="14" spans="1:11" x14ac:dyDescent="0.25">
      <c r="A14" s="4" t="s">
        <v>45</v>
      </c>
      <c r="B14" s="4">
        <v>308816463.77798897</v>
      </c>
      <c r="C14" s="4">
        <v>336359793.02631801</v>
      </c>
      <c r="D14" s="4">
        <v>337343781.05876899</v>
      </c>
      <c r="E14" s="4">
        <v>337377927.29430097</v>
      </c>
      <c r="F14" s="4">
        <v>337379111.045461</v>
      </c>
      <c r="G14" s="4">
        <v>337379152.08126199</v>
      </c>
      <c r="H14" s="4">
        <v>337379153.50380301</v>
      </c>
      <c r="I14" s="4">
        <v>337379153.55311698</v>
      </c>
      <c r="J14" s="4">
        <v>337379153.55482602</v>
      </c>
      <c r="K14" s="4">
        <v>337379153.55488503</v>
      </c>
    </row>
    <row r="15" spans="1:11" x14ac:dyDescent="0.25">
      <c r="A15" s="4" t="s">
        <v>47</v>
      </c>
      <c r="B15" s="4">
        <v>114242.569590295</v>
      </c>
      <c r="C15" s="4">
        <v>470859.05826241599</v>
      </c>
      <c r="D15" s="4">
        <v>841813.30476331897</v>
      </c>
      <c r="E15" s="4">
        <v>1117064.6693381099</v>
      </c>
      <c r="F15" s="4">
        <v>1294331.73211756</v>
      </c>
      <c r="G15" s="4">
        <v>1400944.4367063199</v>
      </c>
      <c r="H15" s="4">
        <v>1462836.51709122</v>
      </c>
      <c r="I15" s="4">
        <v>1498093.9513751999</v>
      </c>
      <c r="J15" s="4">
        <v>1517972.9845881001</v>
      </c>
      <c r="K15" s="4">
        <v>1529118.0047687199</v>
      </c>
    </row>
    <row r="16" spans="1:11" x14ac:dyDescent="0.25">
      <c r="A16" s="4" t="s">
        <v>49</v>
      </c>
      <c r="B16" s="4">
        <v>19962.043838434602</v>
      </c>
      <c r="C16" s="4">
        <v>123151.446299805</v>
      </c>
      <c r="D16" s="4">
        <v>315489.10976816597</v>
      </c>
      <c r="E16" s="4">
        <v>568207.46158456896</v>
      </c>
      <c r="F16" s="4">
        <v>848389.72898017999</v>
      </c>
      <c r="G16" s="4">
        <v>1129953.4835971401</v>
      </c>
      <c r="H16" s="4">
        <v>1395708.66858655</v>
      </c>
      <c r="I16" s="4">
        <v>1636088.5031377601</v>
      </c>
      <c r="J16" s="4">
        <v>1847061.7522628601</v>
      </c>
      <c r="K16" s="4">
        <v>2028203.16291544</v>
      </c>
    </row>
    <row r="17" spans="1:11" x14ac:dyDescent="0.25">
      <c r="A17" s="4" t="s">
        <v>51</v>
      </c>
      <c r="B17" s="4">
        <v>1923.77545396294</v>
      </c>
      <c r="C17" s="4">
        <v>8455.3509376347793</v>
      </c>
      <c r="D17" s="4">
        <v>19808.089233497099</v>
      </c>
      <c r="E17" s="4">
        <v>34766.3934151836</v>
      </c>
      <c r="F17" s="4">
        <v>51792.812427196703</v>
      </c>
      <c r="G17" s="4">
        <v>69523.190031244798</v>
      </c>
      <c r="H17" s="4">
        <v>86930.928383652703</v>
      </c>
      <c r="I17" s="4">
        <v>103332.66183026299</v>
      </c>
      <c r="J17" s="4">
        <v>118331.284386763</v>
      </c>
      <c r="K17" s="4">
        <v>131743.963606548</v>
      </c>
    </row>
    <row r="18" spans="1:11" x14ac:dyDescent="0.25">
      <c r="A18" s="4" t="s">
        <v>53</v>
      </c>
      <c r="B18" s="4">
        <v>45854.537087938297</v>
      </c>
      <c r="C18" s="4">
        <v>183625.514622822</v>
      </c>
      <c r="D18" s="4">
        <v>334387.74432949</v>
      </c>
      <c r="E18" s="4">
        <v>455442.063021223</v>
      </c>
      <c r="F18" s="4">
        <v>540426.15093761997</v>
      </c>
      <c r="G18" s="4">
        <v>596167.98297115497</v>
      </c>
      <c r="H18" s="4">
        <v>631398.66836716502</v>
      </c>
      <c r="I18" s="4">
        <v>653201.38611210603</v>
      </c>
      <c r="J18" s="4">
        <v>666529.86983817595</v>
      </c>
      <c r="K18" s="4">
        <v>674619.28877807502</v>
      </c>
    </row>
    <row r="19" spans="1:11" x14ac:dyDescent="0.25">
      <c r="A19" s="4" t="s">
        <v>55</v>
      </c>
      <c r="B19" s="4">
        <v>26724.9143114252</v>
      </c>
      <c r="C19" s="4">
        <v>214666.47380591501</v>
      </c>
      <c r="D19" s="4">
        <v>661018.96891849604</v>
      </c>
      <c r="E19" s="4">
        <v>1399370.4826257201</v>
      </c>
      <c r="F19" s="4">
        <v>2423862.1936963899</v>
      </c>
      <c r="G19" s="4">
        <v>3705752.6325367601</v>
      </c>
      <c r="H19" s="4">
        <v>5204551.40074882</v>
      </c>
      <c r="I19" s="4">
        <v>6875316.4990699803</v>
      </c>
      <c r="J19" s="4">
        <v>8673268.4272407591</v>
      </c>
      <c r="K19" s="4">
        <v>10556551.026271399</v>
      </c>
    </row>
    <row r="20" spans="1:11" x14ac:dyDescent="0.25">
      <c r="A20" s="4" t="s">
        <v>57</v>
      </c>
      <c r="B20" s="4">
        <v>783466.54990209802</v>
      </c>
      <c r="C20" s="4">
        <v>1772070.6781585801</v>
      </c>
      <c r="D20" s="4">
        <v>2183821.4816796901</v>
      </c>
      <c r="E20" s="4">
        <v>2319474.8659160002</v>
      </c>
      <c r="F20" s="4">
        <v>2361424.2034498202</v>
      </c>
      <c r="G20" s="4">
        <v>2374159.08118734</v>
      </c>
      <c r="H20" s="4">
        <v>2378003.8493653699</v>
      </c>
      <c r="I20" s="4">
        <v>2379162.6972524198</v>
      </c>
      <c r="J20" s="4">
        <v>2379511.8104783702</v>
      </c>
      <c r="K20" s="4">
        <v>2379616.9681611699</v>
      </c>
    </row>
    <row r="21" spans="1:11" x14ac:dyDescent="0.25">
      <c r="A21" s="4" t="s">
        <v>59</v>
      </c>
      <c r="B21" s="4">
        <v>2363259.5956805702</v>
      </c>
      <c r="C21" s="4">
        <v>17269847.7825935</v>
      </c>
      <c r="D21" s="4">
        <v>47278283.338931397</v>
      </c>
      <c r="E21" s="4">
        <v>88655309.313820004</v>
      </c>
      <c r="F21" s="4">
        <v>136287656.59019101</v>
      </c>
      <c r="G21" s="4">
        <v>185723206.94256601</v>
      </c>
      <c r="H21" s="4">
        <v>233752101.275989</v>
      </c>
      <c r="I21" s="4">
        <v>278365572.95652598</v>
      </c>
      <c r="J21" s="4">
        <v>318505182.85656297</v>
      </c>
      <c r="K21" s="4">
        <v>353784791.331213</v>
      </c>
    </row>
    <row r="22" spans="1:11" x14ac:dyDescent="0.25">
      <c r="A22" s="4" t="s">
        <v>61</v>
      </c>
      <c r="B22" s="4">
        <v>1153.9980651435001</v>
      </c>
      <c r="C22" s="4">
        <v>24476.6249330838</v>
      </c>
      <c r="D22" s="4">
        <v>76774.331086170307</v>
      </c>
      <c r="E22" s="4">
        <v>142896.498440853</v>
      </c>
      <c r="F22" s="4">
        <v>209389.87401253701</v>
      </c>
      <c r="G22" s="4">
        <v>268810.50439210702</v>
      </c>
      <c r="H22" s="4">
        <v>318364.23278291599</v>
      </c>
      <c r="I22" s="4">
        <v>357929.38568447699</v>
      </c>
      <c r="J22" s="4">
        <v>388626.40227374801</v>
      </c>
      <c r="K22" s="4">
        <v>411984.03596558399</v>
      </c>
    </row>
    <row r="23" spans="1:11" x14ac:dyDescent="0.25">
      <c r="A23" s="4" t="s">
        <v>63</v>
      </c>
      <c r="B23" s="4">
        <v>549501.79803689604</v>
      </c>
      <c r="C23" s="4">
        <v>1102597.2370213501</v>
      </c>
      <c r="D23" s="4">
        <v>1279316.71841899</v>
      </c>
      <c r="E23" s="4">
        <v>1325198.66846652</v>
      </c>
      <c r="F23" s="4">
        <v>1336567.28203489</v>
      </c>
      <c r="G23" s="4">
        <v>1339352.8514423401</v>
      </c>
      <c r="H23" s="4">
        <v>1340033.52627336</v>
      </c>
      <c r="I23" s="4">
        <v>1340199.7440438501</v>
      </c>
      <c r="J23" s="4">
        <v>1340240.32711715</v>
      </c>
      <c r="K23" s="4">
        <v>1340250.23532833</v>
      </c>
    </row>
    <row r="24" spans="1:11" x14ac:dyDescent="0.25">
      <c r="A24" s="4" t="s">
        <v>65</v>
      </c>
      <c r="B24" s="4">
        <v>1974140.18262786</v>
      </c>
      <c r="C24" s="4">
        <v>2656815.9932613801</v>
      </c>
      <c r="D24" s="4">
        <v>2750044.2819121499</v>
      </c>
      <c r="E24" s="4">
        <v>2761610.7551957499</v>
      </c>
      <c r="F24" s="4">
        <v>2763029.4050072902</v>
      </c>
      <c r="G24" s="4">
        <v>2763203.1617173702</v>
      </c>
      <c r="H24" s="4">
        <v>2763224.43985218</v>
      </c>
      <c r="I24" s="4">
        <v>2763227.0455041998</v>
      </c>
      <c r="J24" s="4">
        <v>2763227.36458315</v>
      </c>
      <c r="K24" s="4">
        <v>2763227.4036564198</v>
      </c>
    </row>
    <row r="25" spans="1:11" x14ac:dyDescent="0.25">
      <c r="A25" s="4" t="s">
        <v>67</v>
      </c>
      <c r="B25" s="4">
        <v>134095.35696500301</v>
      </c>
      <c r="C25" s="4">
        <v>249877.10172442099</v>
      </c>
      <c r="D25" s="4">
        <v>373551.95768406399</v>
      </c>
      <c r="E25" s="4">
        <v>491700.43460235099</v>
      </c>
      <c r="F25" s="4">
        <v>597145.31894962199</v>
      </c>
      <c r="G25" s="4">
        <v>687162.41425896797</v>
      </c>
      <c r="H25" s="4">
        <v>761711.816655086</v>
      </c>
      <c r="I25" s="4">
        <v>822146.11713593302</v>
      </c>
      <c r="J25" s="4">
        <v>870390.69088429504</v>
      </c>
      <c r="K25" s="4">
        <v>908474.38830563496</v>
      </c>
    </row>
    <row r="26" spans="1:11" x14ac:dyDescent="0.25">
      <c r="A26" s="4" t="s">
        <v>69</v>
      </c>
      <c r="B26" s="4">
        <v>4316.5057367255804</v>
      </c>
      <c r="C26" s="4">
        <v>23169.827404021398</v>
      </c>
      <c r="D26" s="4">
        <v>54759.986342720098</v>
      </c>
      <c r="E26" s="4">
        <v>93249.563450422706</v>
      </c>
      <c r="F26" s="4">
        <v>133479.18712702001</v>
      </c>
      <c r="G26" s="4">
        <v>171983.29262699001</v>
      </c>
      <c r="H26" s="4">
        <v>206836.12036591701</v>
      </c>
      <c r="I26" s="4">
        <v>237220.336363054</v>
      </c>
      <c r="J26" s="4">
        <v>263019.56122966198</v>
      </c>
      <c r="K26" s="4">
        <v>284512.64145637298</v>
      </c>
    </row>
    <row r="27" spans="1:11" x14ac:dyDescent="0.25">
      <c r="A27" s="4" t="s">
        <v>71</v>
      </c>
      <c r="B27" s="4">
        <v>777.80446133876501</v>
      </c>
      <c r="C27" s="4">
        <v>1814.39362626141</v>
      </c>
      <c r="D27" s="4">
        <v>2971.6598373956199</v>
      </c>
      <c r="E27" s="4">
        <v>4065.9556123430102</v>
      </c>
      <c r="F27" s="4">
        <v>5010.06283731657</v>
      </c>
      <c r="G27" s="4">
        <v>5780.4191102110599</v>
      </c>
      <c r="H27" s="4">
        <v>6386.8114122370698</v>
      </c>
      <c r="I27" s="4">
        <v>6852.8010659645997</v>
      </c>
      <c r="J27" s="4">
        <v>7205.0441633690198</v>
      </c>
      <c r="K27" s="4">
        <v>7468.2646853721399</v>
      </c>
    </row>
    <row r="28" spans="1:11" x14ac:dyDescent="0.25">
      <c r="A28" s="4" t="s">
        <v>73</v>
      </c>
      <c r="B28" s="4">
        <v>246050.100121183</v>
      </c>
      <c r="C28" s="4">
        <v>446259.71797324001</v>
      </c>
      <c r="D28" s="4">
        <v>505310.373319456</v>
      </c>
      <c r="E28" s="4">
        <v>519998.19037492102</v>
      </c>
      <c r="F28" s="4">
        <v>523517.86383449199</v>
      </c>
      <c r="G28" s="4">
        <v>524354.00980298</v>
      </c>
      <c r="H28" s="4">
        <v>524552.24170601997</v>
      </c>
      <c r="I28" s="4">
        <v>524599.21540475194</v>
      </c>
      <c r="J28" s="4">
        <v>524610.34517413995</v>
      </c>
      <c r="K28" s="4">
        <v>524612.98214769899</v>
      </c>
    </row>
    <row r="29" spans="1:11" x14ac:dyDescent="0.25">
      <c r="A29" s="4" t="s">
        <v>75</v>
      </c>
      <c r="B29" s="4">
        <v>133509.79702155199</v>
      </c>
      <c r="C29" s="4">
        <v>724251.89217385103</v>
      </c>
      <c r="D29" s="4">
        <v>1653001.0797919701</v>
      </c>
      <c r="E29" s="4">
        <v>2686083.0699582198</v>
      </c>
      <c r="F29" s="4">
        <v>3662153.8588981698</v>
      </c>
      <c r="G29" s="4">
        <v>4504022.3547646496</v>
      </c>
      <c r="H29" s="4">
        <v>5190743.4776979703</v>
      </c>
      <c r="I29" s="4">
        <v>5731055.96447434</v>
      </c>
      <c r="J29" s="4">
        <v>6146015.6116599599</v>
      </c>
      <c r="K29" s="4">
        <v>6459458.2492931299</v>
      </c>
    </row>
    <row r="30" spans="1:11" x14ac:dyDescent="0.25">
      <c r="A30" s="4" t="s">
        <v>77</v>
      </c>
      <c r="B30" s="4">
        <v>160174890.61800399</v>
      </c>
      <c r="C30" s="4">
        <v>184411487.200932</v>
      </c>
      <c r="D30" s="4">
        <v>185677073.12783799</v>
      </c>
      <c r="E30" s="4">
        <v>185740231.19995201</v>
      </c>
      <c r="F30" s="4">
        <v>185743376.02297699</v>
      </c>
      <c r="G30" s="4">
        <v>185743532.59540799</v>
      </c>
      <c r="H30" s="4">
        <v>185743540.390692</v>
      </c>
      <c r="I30" s="4">
        <v>185743540.778797</v>
      </c>
      <c r="J30" s="4">
        <v>185743540.79811901</v>
      </c>
      <c r="K30" s="4">
        <v>185743540.799081</v>
      </c>
    </row>
    <row r="31" spans="1:11" x14ac:dyDescent="0.25">
      <c r="A31" s="4" t="s">
        <v>79</v>
      </c>
      <c r="B31" s="4">
        <v>115166.044643599</v>
      </c>
      <c r="C31" s="4">
        <v>539883.94685724506</v>
      </c>
      <c r="D31" s="4">
        <v>1052396.0247682601</v>
      </c>
      <c r="E31" s="4">
        <v>1484566.6206052799</v>
      </c>
      <c r="F31" s="4">
        <v>1796142.2664299</v>
      </c>
      <c r="G31" s="4">
        <v>2003615.20809826</v>
      </c>
      <c r="H31" s="4">
        <v>2135900.09762405</v>
      </c>
      <c r="I31" s="4">
        <v>2218189.4031206402</v>
      </c>
      <c r="J31" s="4">
        <v>2268649.2008491699</v>
      </c>
      <c r="K31" s="4">
        <v>2299330.69630303</v>
      </c>
    </row>
    <row r="32" spans="1:11" x14ac:dyDescent="0.25">
      <c r="A32" s="4" t="s">
        <v>81</v>
      </c>
      <c r="B32" s="4">
        <v>1139130.8785123001</v>
      </c>
      <c r="C32" s="4">
        <v>4670217.0051160697</v>
      </c>
      <c r="D32" s="4">
        <v>8591451.5374477208</v>
      </c>
      <c r="E32" s="4">
        <v>11763149.471421801</v>
      </c>
      <c r="F32" s="4">
        <v>13998651.771089399</v>
      </c>
      <c r="G32" s="4">
        <v>15468246.487307699</v>
      </c>
      <c r="H32" s="4">
        <v>16398296.1060904</v>
      </c>
      <c r="I32" s="4">
        <v>16974306.859406099</v>
      </c>
      <c r="J32" s="4">
        <v>17326596.223731101</v>
      </c>
      <c r="K32" s="4">
        <v>17540468.599571001</v>
      </c>
    </row>
    <row r="33" spans="1:11" x14ac:dyDescent="0.25">
      <c r="A33" s="4" t="s">
        <v>83</v>
      </c>
      <c r="B33" s="4">
        <v>105254065.283895</v>
      </c>
      <c r="C33" s="4">
        <v>118004810.308814</v>
      </c>
      <c r="D33" s="4">
        <v>118519945.57561</v>
      </c>
      <c r="E33" s="4">
        <v>118539989.721696</v>
      </c>
      <c r="F33" s="4">
        <v>118540768.519133</v>
      </c>
      <c r="G33" s="4">
        <v>118540798.77691001</v>
      </c>
      <c r="H33" s="4">
        <v>118540799.952481</v>
      </c>
      <c r="I33" s="4">
        <v>118540799.998154</v>
      </c>
      <c r="J33" s="4">
        <v>118540799.999928</v>
      </c>
      <c r="K33" s="4">
        <v>118540799.999997</v>
      </c>
    </row>
    <row r="34" spans="1:11" x14ac:dyDescent="0.25">
      <c r="A34" s="4" t="s">
        <v>85</v>
      </c>
      <c r="B34" s="4">
        <v>324513791.59914201</v>
      </c>
      <c r="C34" s="4">
        <v>347234460.66852999</v>
      </c>
      <c r="D34" s="4">
        <v>347817056.68531299</v>
      </c>
      <c r="E34" s="4">
        <v>347831657.53252399</v>
      </c>
      <c r="F34" s="4">
        <v>347832023.24575299</v>
      </c>
      <c r="G34" s="4">
        <v>347832032.40578699</v>
      </c>
      <c r="H34" s="4">
        <v>347832032.63521898</v>
      </c>
      <c r="I34" s="4">
        <v>347832032.64096498</v>
      </c>
      <c r="J34" s="4">
        <v>347832032.64110899</v>
      </c>
      <c r="K34" s="4">
        <v>347832032.64111298</v>
      </c>
    </row>
    <row r="35" spans="1:11" x14ac:dyDescent="0.25">
      <c r="A35" s="4" t="s">
        <v>87</v>
      </c>
      <c r="B35" s="4">
        <v>33357.667059212501</v>
      </c>
      <c r="C35" s="4">
        <v>96872.2451244892</v>
      </c>
      <c r="D35" s="4">
        <v>155350.52079330399</v>
      </c>
      <c r="E35" s="4">
        <v>197161.645156385</v>
      </c>
      <c r="F35" s="4">
        <v>223881.90635305201</v>
      </c>
      <c r="G35" s="4">
        <v>240027.289290891</v>
      </c>
      <c r="H35" s="4">
        <v>249497.98301841001</v>
      </c>
      <c r="I35" s="4">
        <v>254964.338134074</v>
      </c>
      <c r="J35" s="4">
        <v>258091.32437078399</v>
      </c>
      <c r="K35" s="4">
        <v>259871.16259853801</v>
      </c>
    </row>
    <row r="36" spans="1:11" x14ac:dyDescent="0.25">
      <c r="A36" s="4" t="s">
        <v>89</v>
      </c>
      <c r="B36" s="4">
        <v>191968502.60639799</v>
      </c>
      <c r="C36" s="4">
        <v>192626640.40068099</v>
      </c>
      <c r="D36" s="4">
        <v>192627345.505806</v>
      </c>
      <c r="E36" s="4">
        <v>192627346.260342</v>
      </c>
      <c r="F36" s="4">
        <v>192627346.26114899</v>
      </c>
      <c r="G36" s="4">
        <v>192627346.26115</v>
      </c>
      <c r="H36" s="4">
        <v>192627346.26115</v>
      </c>
      <c r="I36" s="4">
        <v>192627346.26115</v>
      </c>
      <c r="J36" s="4">
        <v>192627346.26115</v>
      </c>
      <c r="K36" s="4">
        <v>192627346.26115</v>
      </c>
    </row>
    <row r="37" spans="1:11" x14ac:dyDescent="0.25">
      <c r="A37" s="4" t="s">
        <v>91</v>
      </c>
      <c r="B37" s="4">
        <v>232608.663621338</v>
      </c>
      <c r="C37" s="4">
        <v>892495.98935225396</v>
      </c>
      <c r="D37" s="4">
        <v>1558827.3391485999</v>
      </c>
      <c r="E37" s="4">
        <v>2051868.0220091899</v>
      </c>
      <c r="F37" s="4">
        <v>2371924.3688401501</v>
      </c>
      <c r="G37" s="4">
        <v>2566844.9758529402</v>
      </c>
      <c r="H37" s="4">
        <v>2681662.49044153</v>
      </c>
      <c r="I37" s="4">
        <v>2748085.1042749002</v>
      </c>
      <c r="J37" s="4">
        <v>2786129.7835240602</v>
      </c>
      <c r="K37" s="4">
        <v>2807799.6370419902</v>
      </c>
    </row>
    <row r="38" spans="1:11" x14ac:dyDescent="0.25">
      <c r="A38" s="4" t="s">
        <v>93</v>
      </c>
      <c r="B38" s="4">
        <v>67684136583.491699</v>
      </c>
      <c r="C38" s="4">
        <v>67686777780.979202</v>
      </c>
      <c r="D38" s="4">
        <v>67686777815.334503</v>
      </c>
      <c r="E38" s="4">
        <v>67686777815.3349</v>
      </c>
      <c r="F38" s="4">
        <v>67686777815.3349</v>
      </c>
      <c r="G38" s="4">
        <v>67686777815.3349</v>
      </c>
      <c r="H38" s="4">
        <v>67686777815.3349</v>
      </c>
      <c r="I38" s="4">
        <v>67686777815.3349</v>
      </c>
      <c r="J38" s="4">
        <v>67686777815.3349</v>
      </c>
      <c r="K38" s="4">
        <v>67686777815.3349</v>
      </c>
    </row>
    <row r="39" spans="1:11" x14ac:dyDescent="0.25">
      <c r="A39" s="4" t="s">
        <v>95</v>
      </c>
      <c r="B39" s="4">
        <v>2310417.1374153602</v>
      </c>
      <c r="C39" s="4">
        <v>8583930.7559687998</v>
      </c>
      <c r="D39" s="4">
        <v>14628833.6357459</v>
      </c>
      <c r="E39" s="4">
        <v>18910916.362989102</v>
      </c>
      <c r="F39" s="4">
        <v>21581396.046287201</v>
      </c>
      <c r="G39" s="4">
        <v>23148438.324832</v>
      </c>
      <c r="H39" s="4">
        <v>24039823.083638798</v>
      </c>
      <c r="I39" s="4">
        <v>24538610.040999699</v>
      </c>
      <c r="J39" s="4">
        <v>24815259.285009399</v>
      </c>
      <c r="K39" s="4">
        <v>24967967.520712201</v>
      </c>
    </row>
    <row r="40" spans="1:11" x14ac:dyDescent="0.25">
      <c r="A40" s="4" t="s">
        <v>97</v>
      </c>
      <c r="B40" s="4">
        <v>611698.16319277603</v>
      </c>
      <c r="C40" s="4">
        <v>826217.98263751296</v>
      </c>
      <c r="D40" s="4">
        <v>851379.03598601604</v>
      </c>
      <c r="E40" s="4">
        <v>854060.36367353599</v>
      </c>
      <c r="F40" s="4">
        <v>854343.30103985802</v>
      </c>
      <c r="G40" s="4">
        <v>854373.12605856406</v>
      </c>
      <c r="H40" s="4">
        <v>854376.26963284297</v>
      </c>
      <c r="I40" s="4">
        <v>854376.60096358403</v>
      </c>
      <c r="J40" s="4">
        <v>854376.63588559197</v>
      </c>
      <c r="K40" s="4">
        <v>854376.63956634502</v>
      </c>
    </row>
    <row r="41" spans="1:11" x14ac:dyDescent="0.25">
      <c r="A41" s="4" t="s">
        <v>99</v>
      </c>
      <c r="B41" s="4">
        <v>96748.077339411</v>
      </c>
      <c r="C41" s="4">
        <v>415749.01347532897</v>
      </c>
      <c r="D41" s="4">
        <v>780521.78182126395</v>
      </c>
      <c r="E41" s="4">
        <v>1079917.7194328001</v>
      </c>
      <c r="F41" s="4">
        <v>1292623.4043491301</v>
      </c>
      <c r="G41" s="4">
        <v>1433085.33309644</v>
      </c>
      <c r="H41" s="4">
        <v>1522211.3162985099</v>
      </c>
      <c r="I41" s="4">
        <v>1577495.2073912199</v>
      </c>
      <c r="J41" s="4">
        <v>1611337.92069098</v>
      </c>
      <c r="K41" s="4">
        <v>1631894.8143615399</v>
      </c>
    </row>
    <row r="42" spans="1:11" x14ac:dyDescent="0.25">
      <c r="A42" s="4" t="s">
        <v>101</v>
      </c>
      <c r="B42" s="4">
        <v>1414338.1376978101</v>
      </c>
      <c r="C42" s="4">
        <v>4979536.8821647996</v>
      </c>
      <c r="D42" s="4">
        <v>10345726.4433394</v>
      </c>
      <c r="E42" s="4">
        <v>16721264.2194985</v>
      </c>
      <c r="F42" s="4">
        <v>23392105.426918499</v>
      </c>
      <c r="G42" s="4">
        <v>29850516.5086556</v>
      </c>
      <c r="H42" s="4">
        <v>35790938.230401799</v>
      </c>
      <c r="I42" s="4">
        <v>41064014.265004203</v>
      </c>
      <c r="J42" s="4">
        <v>45626620.942135297</v>
      </c>
      <c r="K42" s="4">
        <v>49500869.228393897</v>
      </c>
    </row>
    <row r="43" spans="1:11" x14ac:dyDescent="0.25">
      <c r="A43" s="4" t="s">
        <v>103</v>
      </c>
      <c r="B43" s="4">
        <v>10104.6911210207</v>
      </c>
      <c r="C43" s="4">
        <v>55320.1165151635</v>
      </c>
      <c r="D43" s="4">
        <v>136356.51965689199</v>
      </c>
      <c r="E43" s="4">
        <v>243487.56422705899</v>
      </c>
      <c r="F43" s="4">
        <v>365591.70918239001</v>
      </c>
      <c r="G43" s="4">
        <v>493206.813119528</v>
      </c>
      <c r="H43" s="4">
        <v>619305.52591043594</v>
      </c>
      <c r="I43" s="4">
        <v>739170.93633582897</v>
      </c>
      <c r="J43" s="4">
        <v>849968.56780960201</v>
      </c>
      <c r="K43" s="4">
        <v>950271.76421676797</v>
      </c>
    </row>
    <row r="44" spans="1:11" x14ac:dyDescent="0.25">
      <c r="A44" s="4" t="s">
        <v>105</v>
      </c>
      <c r="B44" s="4">
        <v>7178314.4840419702</v>
      </c>
      <c r="C44" s="4">
        <v>16714240.375901701</v>
      </c>
      <c r="D44" s="4">
        <v>22364171.135055099</v>
      </c>
      <c r="E44" s="4">
        <v>25030593.2399971</v>
      </c>
      <c r="F44" s="4">
        <v>26191083.819039401</v>
      </c>
      <c r="G44" s="4">
        <v>26680471.565908398</v>
      </c>
      <c r="H44" s="4">
        <v>26884241.585686099</v>
      </c>
      <c r="I44" s="4">
        <v>26968646.783894502</v>
      </c>
      <c r="J44" s="4">
        <v>27003534.273735799</v>
      </c>
      <c r="K44" s="4">
        <v>27017941.743493401</v>
      </c>
    </row>
    <row r="45" spans="1:11" x14ac:dyDescent="0.25">
      <c r="A45" s="4" t="s">
        <v>107</v>
      </c>
      <c r="B45" s="4">
        <v>2211620.84465747</v>
      </c>
      <c r="C45" s="4">
        <v>5455702.7820230499</v>
      </c>
      <c r="D45" s="4">
        <v>8093844.81232558</v>
      </c>
      <c r="E45" s="4">
        <v>9821338.6442235298</v>
      </c>
      <c r="F45" s="4">
        <v>10850087.493188599</v>
      </c>
      <c r="G45" s="4">
        <v>11435046.4838608</v>
      </c>
      <c r="H45" s="4">
        <v>11759878.717751199</v>
      </c>
      <c r="I45" s="4">
        <v>11938030.681526</v>
      </c>
      <c r="J45" s="4">
        <v>12035091.909644701</v>
      </c>
      <c r="K45" s="4">
        <v>12087785.599866999</v>
      </c>
    </row>
    <row r="46" spans="1:11" x14ac:dyDescent="0.25">
      <c r="A46" s="4" t="s">
        <v>109</v>
      </c>
      <c r="B46" s="4">
        <v>11071562.2159796</v>
      </c>
      <c r="C46" s="4">
        <v>24633973.8870265</v>
      </c>
      <c r="D46" s="4">
        <v>34430551.456728101</v>
      </c>
      <c r="E46" s="4">
        <v>40212477.311210901</v>
      </c>
      <c r="F46" s="4">
        <v>43345628.925859101</v>
      </c>
      <c r="G46" s="4">
        <v>44977637.835016899</v>
      </c>
      <c r="H46" s="4">
        <v>45811668.703908101</v>
      </c>
      <c r="I46" s="4">
        <v>46233916.274830602</v>
      </c>
      <c r="J46" s="4">
        <v>46446694.895549797</v>
      </c>
      <c r="K46" s="4">
        <v>46553668.930519097</v>
      </c>
    </row>
    <row r="47" spans="1:11" x14ac:dyDescent="0.25">
      <c r="A47" s="4" t="s">
        <v>111</v>
      </c>
      <c r="B47" s="4">
        <v>1767639.2363529401</v>
      </c>
      <c r="C47" s="4">
        <v>3308689.86036151</v>
      </c>
      <c r="D47" s="4">
        <v>4608224.3149673501</v>
      </c>
      <c r="E47" s="4">
        <v>5564796.8412451604</v>
      </c>
      <c r="F47" s="4">
        <v>6221232.2540936898</v>
      </c>
      <c r="G47" s="4">
        <v>6654394.4211897301</v>
      </c>
      <c r="H47" s="4">
        <v>6933762.3397910399</v>
      </c>
      <c r="I47" s="4">
        <v>7111490.2931877198</v>
      </c>
      <c r="J47" s="4">
        <v>7223619.8927457696</v>
      </c>
      <c r="K47" s="4">
        <v>7294002.8434808301</v>
      </c>
    </row>
    <row r="48" spans="1:11" x14ac:dyDescent="0.25">
      <c r="A48" s="4" t="s">
        <v>113</v>
      </c>
      <c r="B48" s="4">
        <v>983369.23109176604</v>
      </c>
      <c r="C48" s="4">
        <v>3559561.4441202199</v>
      </c>
      <c r="D48" s="4">
        <v>5905391.43576755</v>
      </c>
      <c r="E48" s="4">
        <v>7472808.3505459502</v>
      </c>
      <c r="F48" s="4">
        <v>8397008.3244856093</v>
      </c>
      <c r="G48" s="4">
        <v>8911262.1458724905</v>
      </c>
      <c r="H48" s="4">
        <v>9189346.2184136901</v>
      </c>
      <c r="I48" s="4">
        <v>9337551.9877804592</v>
      </c>
      <c r="J48" s="4">
        <v>9415948.6474904008</v>
      </c>
      <c r="K48" s="4">
        <v>9457256.8182548098</v>
      </c>
    </row>
    <row r="49" spans="1:11" x14ac:dyDescent="0.25">
      <c r="A49" s="4" t="s">
        <v>115</v>
      </c>
      <c r="B49" s="4">
        <v>300299856.059394</v>
      </c>
      <c r="C49" s="4">
        <v>301122119.47996002</v>
      </c>
      <c r="D49" s="4">
        <v>301122869.971295</v>
      </c>
      <c r="E49" s="4">
        <v>301122870.65565503</v>
      </c>
      <c r="F49" s="4">
        <v>301122870.65627903</v>
      </c>
      <c r="G49" s="4">
        <v>301122870.65627998</v>
      </c>
      <c r="H49" s="4">
        <v>301122870.65627998</v>
      </c>
      <c r="I49" s="4">
        <v>301122870.65627998</v>
      </c>
      <c r="J49" s="4">
        <v>301122870.65627998</v>
      </c>
      <c r="K49" s="4">
        <v>301122870.65627998</v>
      </c>
    </row>
    <row r="50" spans="1:11" x14ac:dyDescent="0.25">
      <c r="A50" s="4" t="s">
        <v>117</v>
      </c>
      <c r="B50" s="4">
        <v>102432.53088490901</v>
      </c>
      <c r="C50" s="4">
        <v>540378.64051599905</v>
      </c>
      <c r="D50" s="4">
        <v>1229514.7474976601</v>
      </c>
      <c r="E50" s="4">
        <v>2007677.64274075</v>
      </c>
      <c r="F50" s="4">
        <v>2758476.4853580701</v>
      </c>
      <c r="G50" s="4">
        <v>3421507.3565730602</v>
      </c>
      <c r="H50" s="4">
        <v>3975855.2995265699</v>
      </c>
      <c r="I50" s="4">
        <v>4423034.7453948399</v>
      </c>
      <c r="J50" s="4">
        <v>4775099.3795043603</v>
      </c>
      <c r="K50" s="4">
        <v>5047627.6630186103</v>
      </c>
    </row>
    <row r="51" spans="1:11" x14ac:dyDescent="0.25">
      <c r="A51" s="4" t="s">
        <v>119</v>
      </c>
      <c r="B51" s="4">
        <v>24668077.738895901</v>
      </c>
      <c r="C51" s="4">
        <v>37678476.387288198</v>
      </c>
      <c r="D51" s="4">
        <v>41094184.172181003</v>
      </c>
      <c r="E51" s="4">
        <v>41883292.127343901</v>
      </c>
      <c r="F51" s="4">
        <v>42060724.110643499</v>
      </c>
      <c r="G51" s="4">
        <v>42100382.334946901</v>
      </c>
      <c r="H51" s="4">
        <v>42109234.658286303</v>
      </c>
      <c r="I51" s="4">
        <v>42111210.046783403</v>
      </c>
      <c r="J51" s="4">
        <v>42111650.823908098</v>
      </c>
      <c r="K51" s="4">
        <v>42111749.1749954</v>
      </c>
    </row>
    <row r="52" spans="1:11" x14ac:dyDescent="0.25">
      <c r="A52" s="4" t="s">
        <v>121</v>
      </c>
      <c r="B52" s="4">
        <v>17848637322.8069</v>
      </c>
      <c r="C52" s="4">
        <v>17897509412.7575</v>
      </c>
      <c r="D52" s="4">
        <v>17897554018.998199</v>
      </c>
      <c r="E52" s="4">
        <v>17897554059.673901</v>
      </c>
      <c r="F52" s="4">
        <v>17897554059.710899</v>
      </c>
      <c r="G52" s="4">
        <v>17897554059.710999</v>
      </c>
      <c r="H52" s="4">
        <v>17897554059.710999</v>
      </c>
      <c r="I52" s="4">
        <v>17897554059.710999</v>
      </c>
      <c r="J52" s="4">
        <v>17897554059.710999</v>
      </c>
      <c r="K52" s="4">
        <v>17897554059.710999</v>
      </c>
    </row>
    <row r="53" spans="1:11" x14ac:dyDescent="0.25">
      <c r="A53" s="4" t="s">
        <v>123</v>
      </c>
      <c r="B53" s="4">
        <v>515262.03660332598</v>
      </c>
      <c r="C53" s="4">
        <v>2878327.4599697501</v>
      </c>
      <c r="D53" s="4">
        <v>6313149.4253591597</v>
      </c>
      <c r="E53" s="4">
        <v>9776984.4196191803</v>
      </c>
      <c r="F53" s="4">
        <v>12738273.5834498</v>
      </c>
      <c r="G53" s="4">
        <v>15055279.0349984</v>
      </c>
      <c r="H53" s="4">
        <v>16776333.267847501</v>
      </c>
      <c r="I53" s="4">
        <v>18014294.597810298</v>
      </c>
      <c r="J53" s="4">
        <v>18886695.1865994</v>
      </c>
      <c r="K53" s="4">
        <v>19493331.245649699</v>
      </c>
    </row>
    <row r="54" spans="1:11" x14ac:dyDescent="0.25">
      <c r="A54" s="4" t="s">
        <v>125</v>
      </c>
      <c r="B54" s="4">
        <v>25171.327616078899</v>
      </c>
      <c r="C54" s="4">
        <v>163115.06433652199</v>
      </c>
      <c r="D54" s="4">
        <v>460052.13204372901</v>
      </c>
      <c r="E54" s="4">
        <v>924320.23765543604</v>
      </c>
      <c r="F54" s="4">
        <v>1543816.5596502901</v>
      </c>
      <c r="G54" s="4">
        <v>2296106.2271517799</v>
      </c>
      <c r="H54" s="4">
        <v>3154562.7713873801</v>
      </c>
      <c r="I54" s="4">
        <v>4092056.0363752199</v>
      </c>
      <c r="J54" s="4">
        <v>5083073.1391647402</v>
      </c>
      <c r="K54" s="4">
        <v>6104833.8399565797</v>
      </c>
    </row>
    <row r="55" spans="1:11" x14ac:dyDescent="0.25">
      <c r="A55" s="4" t="s">
        <v>127</v>
      </c>
      <c r="B55" s="4">
        <v>770406.49782651803</v>
      </c>
      <c r="C55" s="4">
        <v>2045131.54257155</v>
      </c>
      <c r="D55" s="4">
        <v>2793972.3051704401</v>
      </c>
      <c r="E55" s="4">
        <v>3133530.0703345202</v>
      </c>
      <c r="F55" s="4">
        <v>3274726.5218993002</v>
      </c>
      <c r="G55" s="4">
        <v>3331582.43878855</v>
      </c>
      <c r="H55" s="4">
        <v>3354194.95325138</v>
      </c>
      <c r="I55" s="4">
        <v>3363144.8777517001</v>
      </c>
      <c r="J55" s="4">
        <v>3366680.4789599399</v>
      </c>
      <c r="K55" s="4">
        <v>3368076.1449603499</v>
      </c>
    </row>
    <row r="56" spans="1:11" x14ac:dyDescent="0.25">
      <c r="A56" s="4" t="s">
        <v>129</v>
      </c>
      <c r="B56" s="4">
        <v>61338.531906069002</v>
      </c>
      <c r="C56" s="4">
        <v>377246.46058581001</v>
      </c>
      <c r="D56" s="4">
        <v>1017236.45890659</v>
      </c>
      <c r="E56" s="4">
        <v>1961646.5330109601</v>
      </c>
      <c r="F56" s="4">
        <v>3153612.2682592301</v>
      </c>
      <c r="G56" s="4">
        <v>4525179.1917625004</v>
      </c>
      <c r="H56" s="4">
        <v>6010513.56263988</v>
      </c>
      <c r="I56" s="4">
        <v>7552022.0358241498</v>
      </c>
      <c r="J56" s="4">
        <v>9102550.3384307604</v>
      </c>
      <c r="K56" s="4">
        <v>10625482.0220982</v>
      </c>
    </row>
    <row r="57" spans="1:11" x14ac:dyDescent="0.25">
      <c r="A57" s="4" t="s">
        <v>131</v>
      </c>
      <c r="B57" s="4">
        <v>90682.377724242106</v>
      </c>
      <c r="C57" s="4">
        <v>322491.92680133099</v>
      </c>
      <c r="D57" s="4">
        <v>539914.37751630705</v>
      </c>
      <c r="E57" s="4">
        <v>692007.82131257397</v>
      </c>
      <c r="F57" s="4">
        <v>786259.18486504303</v>
      </c>
      <c r="G57" s="4">
        <v>841381.88165621099</v>
      </c>
      <c r="H57" s="4">
        <v>872681.44070893305</v>
      </c>
      <c r="I57" s="4">
        <v>890178.58444319002</v>
      </c>
      <c r="J57" s="4">
        <v>899878.14630414394</v>
      </c>
      <c r="K57" s="4">
        <v>905230.68282999296</v>
      </c>
    </row>
    <row r="58" spans="1:11" x14ac:dyDescent="0.25">
      <c r="A58" s="4" t="s">
        <v>133</v>
      </c>
      <c r="B58" s="4">
        <v>2562820.6892267698</v>
      </c>
      <c r="C58" s="4">
        <v>9947498.6753603201</v>
      </c>
      <c r="D58" s="4">
        <v>17256584.213301301</v>
      </c>
      <c r="E58" s="4">
        <v>22499583.0719641</v>
      </c>
      <c r="F58" s="4">
        <v>25790137.840376802</v>
      </c>
      <c r="G58" s="4">
        <v>27727490.470329098</v>
      </c>
      <c r="H58" s="4">
        <v>28831492.201488599</v>
      </c>
      <c r="I58" s="4">
        <v>29449850.9976133</v>
      </c>
      <c r="J58" s="4">
        <v>29793001.2885653</v>
      </c>
      <c r="K58" s="4">
        <v>29982472.306847401</v>
      </c>
    </row>
    <row r="59" spans="1:11" x14ac:dyDescent="0.25">
      <c r="A59" s="4" t="s">
        <v>135</v>
      </c>
      <c r="B59" s="4">
        <v>45084.119937067699</v>
      </c>
      <c r="C59" s="4">
        <v>238752.90053153899</v>
      </c>
      <c r="D59" s="4">
        <v>545081.69400260504</v>
      </c>
      <c r="E59" s="4">
        <v>892729.41441720596</v>
      </c>
      <c r="F59" s="4">
        <v>1229771.3794708799</v>
      </c>
      <c r="G59" s="4">
        <v>1528782.07527939</v>
      </c>
      <c r="H59" s="4">
        <v>1779874.27388041</v>
      </c>
      <c r="I59" s="4">
        <v>1983270.5325494399</v>
      </c>
      <c r="J59" s="4">
        <v>2144044.25009323</v>
      </c>
      <c r="K59" s="4">
        <v>2268974.0322691598</v>
      </c>
    </row>
    <row r="60" spans="1:11" x14ac:dyDescent="0.25">
      <c r="A60" s="4" t="s">
        <v>137</v>
      </c>
      <c r="B60" s="4">
        <v>22346.742947147799</v>
      </c>
      <c r="C60" s="4">
        <v>102348.26230305299</v>
      </c>
      <c r="D60" s="4">
        <v>213703.14200022799</v>
      </c>
      <c r="E60" s="4">
        <v>328231.64678402198</v>
      </c>
      <c r="F60" s="4">
        <v>430523.07294985797</v>
      </c>
      <c r="G60" s="4">
        <v>515017.394109249</v>
      </c>
      <c r="H60" s="4">
        <v>581577.22029877396</v>
      </c>
      <c r="I60" s="4">
        <v>632438.139096934</v>
      </c>
      <c r="J60" s="4">
        <v>670525.73986895103</v>
      </c>
      <c r="K60" s="4">
        <v>698659.20903228503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opLeftCell="G1" workbookViewId="0">
      <selection activeCell="U21" sqref="U21"/>
    </sheetView>
  </sheetViews>
  <sheetFormatPr defaultRowHeight="15" x14ac:dyDescent="0.25"/>
  <cols>
    <col min="1" max="10" width="12" bestFit="1" customWidth="1"/>
    <col min="12" max="12" width="18.7109375" style="4" customWidth="1"/>
    <col min="13" max="13" width="10.7109375" style="4" bestFit="1" customWidth="1"/>
    <col min="14" max="14" width="16.42578125" style="4" bestFit="1" customWidth="1"/>
    <col min="15" max="24" width="12" style="4" bestFit="1" customWidth="1"/>
    <col min="25" max="25" width="9.140625" style="4"/>
  </cols>
  <sheetData>
    <row r="1" spans="1:24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4" x14ac:dyDescent="0.25">
      <c r="A2" t="s">
        <v>815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0.8</v>
      </c>
      <c r="P2" s="14">
        <v>1</v>
      </c>
      <c r="Q2" s="14">
        <v>1.2</v>
      </c>
      <c r="R2" s="14">
        <v>1.7</v>
      </c>
      <c r="S2" s="14">
        <v>1.9</v>
      </c>
      <c r="T2" s="14">
        <v>2.1</v>
      </c>
      <c r="U2" s="14">
        <v>2.2000000000000002</v>
      </c>
      <c r="V2" s="14">
        <v>2.9</v>
      </c>
      <c r="W2" s="14">
        <v>2.9</v>
      </c>
      <c r="X2" s="14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11">
        <v>2</v>
      </c>
      <c r="L3" s="11">
        <v>2</v>
      </c>
      <c r="M3" s="11">
        <v>13</v>
      </c>
      <c r="N3" s="11">
        <v>38</v>
      </c>
      <c r="O3" s="14">
        <v>2.6666666999999999</v>
      </c>
      <c r="P3" s="14">
        <v>666.66666667000004</v>
      </c>
      <c r="Q3" s="14">
        <v>1266.66666667</v>
      </c>
      <c r="R3" s="14">
        <v>3760.6666666699998</v>
      </c>
      <c r="S3" s="14">
        <v>5796.6666666700003</v>
      </c>
      <c r="T3" s="14">
        <v>8806.6666666700003</v>
      </c>
      <c r="U3" s="14">
        <v>8836.6666666700003</v>
      </c>
      <c r="V3" s="14">
        <v>8806.6666666700003</v>
      </c>
      <c r="W3" s="14">
        <v>8816.6666666700003</v>
      </c>
      <c r="X3" s="14">
        <v>8826.6666666700003</v>
      </c>
    </row>
    <row r="4" spans="1:24" x14ac:dyDescent="0.25">
      <c r="K4" s="11">
        <v>3</v>
      </c>
      <c r="L4" s="11">
        <v>3</v>
      </c>
      <c r="M4" s="11">
        <v>15</v>
      </c>
      <c r="N4" s="11">
        <v>44</v>
      </c>
      <c r="O4" s="14">
        <v>2.6666666999999999</v>
      </c>
      <c r="P4" s="14">
        <v>666.66666667000004</v>
      </c>
      <c r="Q4" s="14">
        <v>1266.66666667</v>
      </c>
      <c r="R4" s="14">
        <v>3760.6666666699998</v>
      </c>
      <c r="S4" s="14">
        <v>5796.6666666700003</v>
      </c>
      <c r="T4" s="14">
        <v>8806.6666666700003</v>
      </c>
      <c r="U4" s="14">
        <v>8836.6666666700003</v>
      </c>
      <c r="V4" s="14">
        <v>8806.6666666700003</v>
      </c>
      <c r="W4" s="14">
        <v>8816.6666666700003</v>
      </c>
      <c r="X4" s="14">
        <v>8826.6666666700003</v>
      </c>
    </row>
    <row r="5" spans="1:24" x14ac:dyDescent="0.25">
      <c r="A5" t="s">
        <v>816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3.022904483</v>
      </c>
      <c r="P5" s="14">
        <v>45.739278749999997</v>
      </c>
      <c r="Q5" s="14">
        <v>80.307992200000001</v>
      </c>
      <c r="R5" s="14">
        <v>195.18810916000001</v>
      </c>
      <c r="S5" s="14">
        <v>195.84161793000001</v>
      </c>
      <c r="T5" s="14">
        <v>195.67300195000001</v>
      </c>
      <c r="U5" s="14">
        <v>195.01803118999999</v>
      </c>
      <c r="V5" s="14">
        <v>195.02339180999999</v>
      </c>
      <c r="W5" s="14">
        <v>195.216374269</v>
      </c>
      <c r="X5" s="14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11">
        <v>5</v>
      </c>
      <c r="L6" s="11">
        <v>5</v>
      </c>
      <c r="M6" s="11">
        <v>46</v>
      </c>
      <c r="N6" s="11">
        <v>137</v>
      </c>
      <c r="O6" s="14">
        <v>3</v>
      </c>
      <c r="P6" s="14">
        <v>52</v>
      </c>
      <c r="Q6" s="14">
        <v>300</v>
      </c>
      <c r="R6" s="14">
        <v>1230.5</v>
      </c>
      <c r="S6" s="14">
        <v>1550.5</v>
      </c>
      <c r="T6" s="14">
        <v>1850.5</v>
      </c>
      <c r="U6" s="14">
        <v>1850.5</v>
      </c>
      <c r="V6" s="14">
        <v>1850.5</v>
      </c>
      <c r="W6" s="14">
        <v>2550.5</v>
      </c>
      <c r="X6" s="14">
        <v>2550.5</v>
      </c>
    </row>
    <row r="7" spans="1:24" x14ac:dyDescent="0.25">
      <c r="K7" s="11">
        <v>6</v>
      </c>
      <c r="L7" s="11">
        <v>6</v>
      </c>
      <c r="M7" s="11">
        <v>19</v>
      </c>
      <c r="N7" s="11">
        <v>56</v>
      </c>
      <c r="O7" s="14">
        <v>0.8</v>
      </c>
      <c r="P7" s="14">
        <v>1</v>
      </c>
      <c r="Q7" s="14">
        <v>1.2</v>
      </c>
      <c r="R7" s="14">
        <v>1.7</v>
      </c>
      <c r="S7" s="14">
        <v>1.9</v>
      </c>
      <c r="T7" s="14">
        <v>2.1</v>
      </c>
      <c r="U7" s="14">
        <v>2.2000000000000002</v>
      </c>
      <c r="V7" s="14">
        <v>2.9</v>
      </c>
      <c r="W7" s="14">
        <v>2.9</v>
      </c>
      <c r="X7" s="14">
        <v>2.9</v>
      </c>
    </row>
    <row r="8" spans="1:24" x14ac:dyDescent="0.25">
      <c r="A8" t="s">
        <v>817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0.73001949300000002</v>
      </c>
      <c r="P8" s="14">
        <v>3.9027777779999999</v>
      </c>
      <c r="Q8" s="14">
        <v>5.8809697859999996</v>
      </c>
      <c r="R8" s="14">
        <v>8.4127680310000006</v>
      </c>
      <c r="S8" s="14">
        <v>12.319200779999999</v>
      </c>
      <c r="T8" s="14">
        <v>18.033869396</v>
      </c>
      <c r="U8" s="14">
        <v>21.9</v>
      </c>
      <c r="V8" s="14">
        <v>20.949317739000001</v>
      </c>
      <c r="W8" s="14">
        <v>20.5</v>
      </c>
      <c r="X8" s="14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11">
        <v>8</v>
      </c>
      <c r="L9" s="11">
        <v>8</v>
      </c>
      <c r="M9" s="11">
        <v>17</v>
      </c>
      <c r="N9" s="11">
        <v>50</v>
      </c>
      <c r="O9" s="14">
        <v>0.8</v>
      </c>
      <c r="P9" s="14">
        <v>1</v>
      </c>
      <c r="Q9" s="14">
        <v>1.2</v>
      </c>
      <c r="R9" s="14">
        <v>1.7</v>
      </c>
      <c r="S9" s="14">
        <v>1.9</v>
      </c>
      <c r="T9" s="14">
        <v>2.1</v>
      </c>
      <c r="U9" s="14">
        <v>2.2000000000000002</v>
      </c>
      <c r="V9" s="14">
        <v>2.9</v>
      </c>
      <c r="W9" s="14">
        <v>2.9</v>
      </c>
      <c r="X9" s="14">
        <v>2.9</v>
      </c>
    </row>
    <row r="10" spans="1:24" x14ac:dyDescent="0.25">
      <c r="K10" s="11">
        <v>9</v>
      </c>
      <c r="L10" s="11">
        <v>9</v>
      </c>
      <c r="M10" s="11">
        <v>56</v>
      </c>
      <c r="N10" s="11">
        <v>167</v>
      </c>
      <c r="O10" s="14">
        <v>2000000</v>
      </c>
      <c r="P10" s="14">
        <v>3500000</v>
      </c>
      <c r="Q10" s="14">
        <v>3500000</v>
      </c>
      <c r="R10" s="14">
        <v>3500000</v>
      </c>
      <c r="S10" s="14">
        <v>3500000</v>
      </c>
      <c r="T10" s="14">
        <v>3500000</v>
      </c>
      <c r="U10" s="14">
        <v>3500000</v>
      </c>
      <c r="V10" s="14">
        <v>3500000</v>
      </c>
      <c r="W10" s="14">
        <v>3500000</v>
      </c>
      <c r="X10" s="14">
        <v>3500000</v>
      </c>
    </row>
    <row r="11" spans="1:24" x14ac:dyDescent="0.25">
      <c r="A11" t="s">
        <v>818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2.7660818699999998</v>
      </c>
      <c r="P11" s="14">
        <v>33.826754389999998</v>
      </c>
      <c r="Q11" s="14">
        <v>78.983308969999996</v>
      </c>
      <c r="R11" s="14">
        <v>155.83089669</v>
      </c>
      <c r="S11" s="14">
        <v>252.43116472</v>
      </c>
      <c r="T11" s="14">
        <v>305.03045809000002</v>
      </c>
      <c r="U11" s="14">
        <v>305</v>
      </c>
      <c r="V11" s="14">
        <v>304.36647173</v>
      </c>
      <c r="W11" s="14">
        <v>310.18323586999998</v>
      </c>
      <c r="X11" s="14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11">
        <v>11</v>
      </c>
      <c r="L12" s="11">
        <v>11</v>
      </c>
      <c r="M12" s="11">
        <v>42</v>
      </c>
      <c r="N12" s="11">
        <v>125</v>
      </c>
      <c r="O12" s="14">
        <v>0.5</v>
      </c>
      <c r="P12" s="14">
        <v>10.5</v>
      </c>
      <c r="Q12" s="14">
        <v>25.5</v>
      </c>
      <c r="R12" s="14">
        <v>80.5</v>
      </c>
      <c r="S12" s="14">
        <v>270.5</v>
      </c>
      <c r="T12" s="14">
        <v>320.5</v>
      </c>
      <c r="U12" s="14">
        <v>460.5</v>
      </c>
      <c r="V12" s="14">
        <v>520.5</v>
      </c>
      <c r="W12" s="14">
        <v>520.5</v>
      </c>
      <c r="X12" s="14">
        <v>520.5</v>
      </c>
    </row>
    <row r="13" spans="1:24" x14ac:dyDescent="0.25">
      <c r="K13" s="11">
        <v>12</v>
      </c>
      <c r="L13" s="11">
        <v>12</v>
      </c>
      <c r="M13" s="11">
        <v>34</v>
      </c>
      <c r="N13" s="11">
        <v>101</v>
      </c>
      <c r="O13" s="14">
        <v>0.73001949300000002</v>
      </c>
      <c r="P13" s="14">
        <v>3.9027777779999999</v>
      </c>
      <c r="Q13" s="14">
        <v>5.8809697859999996</v>
      </c>
      <c r="R13" s="14">
        <v>8.4127680310000006</v>
      </c>
      <c r="S13" s="14">
        <v>12.319200779999999</v>
      </c>
      <c r="T13" s="14">
        <v>18.033869396</v>
      </c>
      <c r="U13" s="14">
        <v>21.9</v>
      </c>
      <c r="V13" s="14">
        <v>20.949317739000001</v>
      </c>
      <c r="W13" s="14">
        <v>20.5</v>
      </c>
      <c r="X13" s="14">
        <v>20</v>
      </c>
    </row>
    <row r="14" spans="1:24" x14ac:dyDescent="0.25">
      <c r="A14" t="s">
        <v>819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1</v>
      </c>
      <c r="P14" s="14">
        <v>9</v>
      </c>
      <c r="Q14" s="14">
        <v>10</v>
      </c>
      <c r="R14" s="14">
        <v>15</v>
      </c>
      <c r="S14" s="14">
        <v>15</v>
      </c>
      <c r="T14" s="14">
        <v>20</v>
      </c>
      <c r="U14" s="14">
        <v>20</v>
      </c>
      <c r="V14" s="14">
        <v>20</v>
      </c>
      <c r="W14" s="14">
        <v>20</v>
      </c>
      <c r="X14" s="14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11">
        <v>14</v>
      </c>
      <c r="L15" s="11">
        <v>14</v>
      </c>
      <c r="M15" s="11">
        <v>22</v>
      </c>
      <c r="N15" s="11">
        <v>65</v>
      </c>
      <c r="O15" s="14">
        <v>6.0309941519999999</v>
      </c>
      <c r="P15" s="14">
        <v>9.3099415200000006</v>
      </c>
      <c r="Q15" s="14">
        <v>9.5116959059999999</v>
      </c>
      <c r="R15" s="14">
        <v>9.3000000000000007</v>
      </c>
      <c r="S15" s="14">
        <v>9.289717349</v>
      </c>
      <c r="T15" s="14">
        <v>9.3155458089999996</v>
      </c>
      <c r="U15" s="14">
        <v>9.3155458089999996</v>
      </c>
      <c r="V15" s="14">
        <v>9.5</v>
      </c>
      <c r="W15" s="14">
        <v>9.5218323589999994</v>
      </c>
      <c r="X15" s="14">
        <v>9.59</v>
      </c>
    </row>
    <row r="16" spans="1:24" x14ac:dyDescent="0.25">
      <c r="K16" s="11">
        <v>15</v>
      </c>
      <c r="L16" s="11">
        <v>15</v>
      </c>
      <c r="M16" s="11">
        <v>39</v>
      </c>
      <c r="N16" s="11">
        <v>116</v>
      </c>
      <c r="O16" s="14">
        <v>0.73001949300000002</v>
      </c>
      <c r="P16" s="14">
        <v>3.9027777779999999</v>
      </c>
      <c r="Q16" s="14">
        <v>5.8809697859999996</v>
      </c>
      <c r="R16" s="14">
        <v>8.4127680310000006</v>
      </c>
      <c r="S16" s="14">
        <v>12.319200779999999</v>
      </c>
      <c r="T16" s="14">
        <v>18.033869396</v>
      </c>
      <c r="U16" s="14">
        <v>21.9</v>
      </c>
      <c r="V16" s="14">
        <v>20.949317739000001</v>
      </c>
      <c r="W16" s="14">
        <v>20.5</v>
      </c>
      <c r="X16" s="14">
        <v>20</v>
      </c>
    </row>
    <row r="17" spans="1:24" x14ac:dyDescent="0.25">
      <c r="A17" t="s">
        <v>820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3.3126827489999999</v>
      </c>
      <c r="P17" s="14">
        <v>4.1262183239999999</v>
      </c>
      <c r="Q17" s="14">
        <v>5.7707115010000001</v>
      </c>
      <c r="R17" s="14">
        <v>7.4476120899999998</v>
      </c>
      <c r="S17" s="14">
        <v>18.7</v>
      </c>
      <c r="T17" s="14">
        <v>29.665082846000001</v>
      </c>
      <c r="U17" s="14">
        <v>40.663255360999997</v>
      </c>
      <c r="V17" s="14">
        <v>40.702972709999997</v>
      </c>
      <c r="W17" s="14">
        <v>40.9</v>
      </c>
      <c r="X17" s="14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11">
        <v>17</v>
      </c>
      <c r="L18" s="11">
        <v>17</v>
      </c>
      <c r="M18" s="11">
        <v>11</v>
      </c>
      <c r="N18" s="11">
        <v>32</v>
      </c>
      <c r="O18" s="14">
        <v>3.3126827489999999</v>
      </c>
      <c r="P18" s="14">
        <v>4.1262183239999999</v>
      </c>
      <c r="Q18" s="14">
        <v>5.7707115010000001</v>
      </c>
      <c r="R18" s="14">
        <v>7.4476120899999998</v>
      </c>
      <c r="S18" s="14">
        <v>18.7</v>
      </c>
      <c r="T18" s="14">
        <v>29.665082846000001</v>
      </c>
      <c r="U18" s="14">
        <v>40.663255360999997</v>
      </c>
      <c r="V18" s="14">
        <v>40.702972709999997</v>
      </c>
      <c r="W18" s="14">
        <v>40.9</v>
      </c>
      <c r="X18" s="14">
        <v>41.6</v>
      </c>
    </row>
    <row r="19" spans="1:24" x14ac:dyDescent="0.25">
      <c r="K19" s="11">
        <v>18</v>
      </c>
      <c r="L19" s="11">
        <v>18</v>
      </c>
      <c r="M19" s="11">
        <v>20</v>
      </c>
      <c r="N19" s="11">
        <v>59</v>
      </c>
      <c r="O19" s="14">
        <v>1.840253411</v>
      </c>
      <c r="P19" s="14">
        <v>5.0482456139999998</v>
      </c>
      <c r="Q19" s="14">
        <v>6.669103314</v>
      </c>
      <c r="R19" s="14">
        <v>18.428849899999999</v>
      </c>
      <c r="S19" s="14">
        <v>29.21052632</v>
      </c>
      <c r="T19" s="14">
        <v>75.896686160000002</v>
      </c>
      <c r="U19" s="14">
        <v>109.14327485</v>
      </c>
      <c r="V19" s="14">
        <v>152.75584795</v>
      </c>
      <c r="W19" s="14">
        <v>166.47051657</v>
      </c>
      <c r="X19" s="14">
        <v>150</v>
      </c>
    </row>
    <row r="20" spans="1:24" x14ac:dyDescent="0.25">
      <c r="A20" t="s">
        <v>821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0.73001949300000002</v>
      </c>
      <c r="P20" s="14">
        <v>3.9027777779999999</v>
      </c>
      <c r="Q20" s="14">
        <v>5.8809697859999996</v>
      </c>
      <c r="R20" s="14">
        <v>8.4127680310000006</v>
      </c>
      <c r="S20" s="14">
        <v>12.319200779999999</v>
      </c>
      <c r="T20" s="14">
        <v>18.033869396</v>
      </c>
      <c r="U20" s="14">
        <v>21.9</v>
      </c>
      <c r="V20" s="14">
        <v>20.949317739000001</v>
      </c>
      <c r="W20" s="14">
        <v>20.5</v>
      </c>
      <c r="X20" s="14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11">
        <v>20</v>
      </c>
      <c r="L21" s="11">
        <v>20</v>
      </c>
      <c r="M21" s="11">
        <v>9</v>
      </c>
      <c r="N21" s="11">
        <v>26</v>
      </c>
      <c r="O21" s="14">
        <v>3.3126827489999999</v>
      </c>
      <c r="P21" s="14">
        <v>4.1262183239999999</v>
      </c>
      <c r="Q21" s="14">
        <v>5.7707115010000001</v>
      </c>
      <c r="R21" s="14">
        <v>7.4476120899999998</v>
      </c>
      <c r="S21" s="14">
        <v>18.7</v>
      </c>
      <c r="T21" s="14">
        <v>29.665082846000001</v>
      </c>
      <c r="U21" s="14">
        <v>40.663255360999997</v>
      </c>
      <c r="V21" s="14">
        <v>40.702972709999997</v>
      </c>
      <c r="W21" s="14">
        <v>40.9</v>
      </c>
      <c r="X21" s="14">
        <v>41.6</v>
      </c>
    </row>
    <row r="22" spans="1:24" x14ac:dyDescent="0.25">
      <c r="K22" s="11">
        <v>21</v>
      </c>
      <c r="L22" s="11">
        <v>21</v>
      </c>
      <c r="M22" s="11">
        <v>2</v>
      </c>
      <c r="N22" s="11">
        <v>5</v>
      </c>
      <c r="O22" s="14">
        <v>3.374269</v>
      </c>
      <c r="P22" s="14">
        <v>3.0323587000000001</v>
      </c>
      <c r="Q22" s="14">
        <v>3.6023391999999999</v>
      </c>
      <c r="R22" s="14">
        <v>4.8538009999999998</v>
      </c>
      <c r="S22" s="14">
        <v>5.3460039000000004</v>
      </c>
      <c r="T22" s="14">
        <v>5.4259259000000002</v>
      </c>
      <c r="U22" s="14">
        <v>6.46</v>
      </c>
      <c r="V22" s="14">
        <v>6.4655214425</v>
      </c>
      <c r="W22" s="14">
        <v>6.4663815790000001</v>
      </c>
      <c r="X22" s="14">
        <v>6.47</v>
      </c>
    </row>
    <row r="23" spans="1:24" x14ac:dyDescent="0.25">
      <c r="A23" t="s">
        <v>822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0.73001949300000002</v>
      </c>
      <c r="P23" s="14">
        <v>3.9027777779999999</v>
      </c>
      <c r="Q23" s="14">
        <v>5.8809697859999996</v>
      </c>
      <c r="R23" s="14">
        <v>8.4127680310000006</v>
      </c>
      <c r="S23" s="14">
        <v>12.319200779999999</v>
      </c>
      <c r="T23" s="14">
        <v>18.033869396</v>
      </c>
      <c r="U23" s="14">
        <v>21.9</v>
      </c>
      <c r="V23" s="14">
        <v>20.949317739000001</v>
      </c>
      <c r="W23" s="14">
        <v>20.5</v>
      </c>
      <c r="X23" s="14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11">
        <v>23</v>
      </c>
      <c r="L24" s="11">
        <v>23</v>
      </c>
      <c r="M24" s="11">
        <v>50</v>
      </c>
      <c r="N24" s="11">
        <v>149</v>
      </c>
      <c r="O24" s="14">
        <v>3</v>
      </c>
      <c r="P24" s="14">
        <v>9</v>
      </c>
      <c r="Q24" s="14">
        <v>10</v>
      </c>
      <c r="R24" s="14">
        <v>26</v>
      </c>
      <c r="S24" s="14">
        <v>40</v>
      </c>
      <c r="T24" s="14">
        <v>50</v>
      </c>
      <c r="U24" s="14">
        <v>50</v>
      </c>
      <c r="V24" s="14">
        <v>50</v>
      </c>
      <c r="W24" s="14">
        <v>150</v>
      </c>
      <c r="X24" s="14">
        <v>1500</v>
      </c>
    </row>
    <row r="25" spans="1:24" x14ac:dyDescent="0.25">
      <c r="K25" s="11">
        <v>24</v>
      </c>
      <c r="L25" s="11">
        <v>24</v>
      </c>
      <c r="M25" s="11">
        <v>1</v>
      </c>
      <c r="N25" s="11">
        <v>2</v>
      </c>
      <c r="O25" s="14">
        <v>0.68075048699999996</v>
      </c>
      <c r="P25" s="14">
        <v>0.68723196900000005</v>
      </c>
      <c r="Q25" s="14">
        <v>4.8226120999999997</v>
      </c>
      <c r="R25" s="14">
        <v>16.880116958999999</v>
      </c>
      <c r="S25" s="14">
        <v>18.323269980500001</v>
      </c>
      <c r="T25" s="14">
        <v>20.368201754400001</v>
      </c>
      <c r="U25" s="14">
        <v>20.382651070000001</v>
      </c>
      <c r="V25" s="14">
        <v>20.39</v>
      </c>
      <c r="W25" s="14">
        <v>20.398235867</v>
      </c>
      <c r="X25" s="14">
        <v>20.3994</v>
      </c>
    </row>
    <row r="26" spans="1:24" x14ac:dyDescent="0.25">
      <c r="A26" t="s">
        <v>823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6.0309941519999999</v>
      </c>
      <c r="P26" s="14">
        <v>9.3099415200000006</v>
      </c>
      <c r="Q26" s="14">
        <v>9.5116959059999999</v>
      </c>
      <c r="R26" s="14">
        <v>9.3000000000000007</v>
      </c>
      <c r="S26" s="14">
        <v>9.289717349</v>
      </c>
      <c r="T26" s="14">
        <v>9.3155458089999996</v>
      </c>
      <c r="U26" s="14">
        <v>9.3155458089999996</v>
      </c>
      <c r="V26" s="14">
        <v>9.5</v>
      </c>
      <c r="W26" s="14">
        <v>9.5218323589999994</v>
      </c>
      <c r="X26" s="14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11">
        <v>26</v>
      </c>
      <c r="L27" s="11">
        <v>26</v>
      </c>
      <c r="M27" s="11">
        <v>16</v>
      </c>
      <c r="N27" s="11">
        <v>47</v>
      </c>
      <c r="O27" s="14">
        <v>3.0732942999999999E-2</v>
      </c>
      <c r="P27" s="14">
        <v>1.732943E-2</v>
      </c>
      <c r="Q27" s="14">
        <v>4.8732899999999997E-3</v>
      </c>
      <c r="R27" s="14">
        <v>4.8732899999999997E-3</v>
      </c>
      <c r="S27" s="14">
        <v>4.8732899999999997E-3</v>
      </c>
      <c r="T27" s="14">
        <v>4.8732899999999997E-3</v>
      </c>
      <c r="U27" s="14">
        <v>4.8732899999999997E-3</v>
      </c>
      <c r="V27" s="14">
        <v>4.8732899999999997E-3</v>
      </c>
      <c r="W27" s="14">
        <v>4.8732899999999997E-3</v>
      </c>
      <c r="X27" s="14">
        <v>4.8732899999999997E-3</v>
      </c>
    </row>
    <row r="28" spans="1:24" x14ac:dyDescent="0.25">
      <c r="K28" s="11">
        <v>27</v>
      </c>
      <c r="L28" s="11">
        <v>27</v>
      </c>
      <c r="M28" s="11">
        <v>25</v>
      </c>
      <c r="N28" s="11">
        <v>74</v>
      </c>
      <c r="O28" s="14">
        <v>0.73001949300000002</v>
      </c>
      <c r="P28" s="14">
        <v>3.9027777779999999</v>
      </c>
      <c r="Q28" s="14">
        <v>5.8809697859999996</v>
      </c>
      <c r="R28" s="14">
        <v>8.4127680310000006</v>
      </c>
      <c r="S28" s="14">
        <v>12.319200779999999</v>
      </c>
      <c r="T28" s="14">
        <v>18.033869396</v>
      </c>
      <c r="U28" s="14">
        <v>21.9</v>
      </c>
      <c r="V28" s="14">
        <v>20.949317739000001</v>
      </c>
      <c r="W28" s="14">
        <v>20.5</v>
      </c>
      <c r="X28" s="14">
        <v>20</v>
      </c>
    </row>
    <row r="29" spans="1:24" x14ac:dyDescent="0.25">
      <c r="A29" t="s">
        <v>824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0.73001949300000002</v>
      </c>
      <c r="P29" s="14">
        <v>3.9027777779999999</v>
      </c>
      <c r="Q29" s="14">
        <v>5.8809697859999996</v>
      </c>
      <c r="R29" s="14">
        <v>8.4127680310000006</v>
      </c>
      <c r="S29" s="14">
        <v>12.319200779999999</v>
      </c>
      <c r="T29" s="14">
        <v>18.033869396</v>
      </c>
      <c r="U29" s="14">
        <v>21.9</v>
      </c>
      <c r="V29" s="14">
        <v>20.949317739000001</v>
      </c>
      <c r="W29" s="14">
        <v>20.5</v>
      </c>
      <c r="X29" s="14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11">
        <v>29</v>
      </c>
      <c r="L30" s="11">
        <v>29</v>
      </c>
      <c r="M30" s="11">
        <v>53</v>
      </c>
      <c r="N30" s="11">
        <v>158</v>
      </c>
      <c r="O30" s="14">
        <v>100</v>
      </c>
      <c r="P30" s="14">
        <v>500</v>
      </c>
      <c r="Q30" s="14">
        <v>500</v>
      </c>
      <c r="R30" s="14">
        <v>500</v>
      </c>
      <c r="S30" s="14">
        <v>500</v>
      </c>
      <c r="T30" s="14">
        <v>500</v>
      </c>
      <c r="U30" s="14">
        <v>500</v>
      </c>
      <c r="V30" s="14">
        <v>500</v>
      </c>
      <c r="W30" s="14">
        <v>500</v>
      </c>
      <c r="X30" s="14">
        <v>500</v>
      </c>
    </row>
    <row r="31" spans="1:24" x14ac:dyDescent="0.25">
      <c r="K31" s="11">
        <v>30</v>
      </c>
      <c r="L31" s="11">
        <v>30</v>
      </c>
      <c r="M31" s="11">
        <v>10</v>
      </c>
      <c r="N31" s="11">
        <v>29</v>
      </c>
      <c r="O31" s="14">
        <v>3.3126827489999999</v>
      </c>
      <c r="P31" s="14">
        <v>4.1262183239999999</v>
      </c>
      <c r="Q31" s="14">
        <v>5.7707115010000001</v>
      </c>
      <c r="R31" s="14">
        <v>7.4476120899999998</v>
      </c>
      <c r="S31" s="14">
        <v>18.7</v>
      </c>
      <c r="T31" s="14">
        <v>29.665082846000001</v>
      </c>
      <c r="U31" s="14">
        <v>40.663255360999997</v>
      </c>
      <c r="V31" s="14">
        <v>40.702972709999997</v>
      </c>
      <c r="W31" s="14">
        <v>40.9</v>
      </c>
      <c r="X31" s="14">
        <v>41.6</v>
      </c>
    </row>
    <row r="32" spans="1:24" x14ac:dyDescent="0.25">
      <c r="A32" t="s">
        <v>825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0.73001949300000002</v>
      </c>
      <c r="P32" s="14">
        <v>3.9027777779999999</v>
      </c>
      <c r="Q32" s="14">
        <v>5.8809697859999996</v>
      </c>
      <c r="R32" s="14">
        <v>8.4127680310000006</v>
      </c>
      <c r="S32" s="14">
        <v>12.319200779999999</v>
      </c>
      <c r="T32" s="14">
        <v>18.033869396</v>
      </c>
      <c r="U32" s="14">
        <v>21.9</v>
      </c>
      <c r="V32" s="14">
        <v>20.949317739000001</v>
      </c>
      <c r="W32" s="14">
        <v>20.5</v>
      </c>
      <c r="X32" s="14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11">
        <v>32</v>
      </c>
      <c r="L33" s="11">
        <v>32</v>
      </c>
      <c r="M33" s="11">
        <v>47</v>
      </c>
      <c r="N33" s="11">
        <v>140</v>
      </c>
      <c r="O33" s="14">
        <v>3</v>
      </c>
      <c r="P33" s="14">
        <v>52</v>
      </c>
      <c r="Q33" s="14">
        <v>300</v>
      </c>
      <c r="R33" s="14">
        <v>1230.5</v>
      </c>
      <c r="S33" s="14">
        <v>1550.5</v>
      </c>
      <c r="T33" s="14">
        <v>1850.5</v>
      </c>
      <c r="U33" s="14">
        <v>1850.5</v>
      </c>
      <c r="V33" s="14">
        <v>1850.5</v>
      </c>
      <c r="W33" s="14">
        <v>2550.5</v>
      </c>
      <c r="X33" s="14">
        <v>2550.5</v>
      </c>
    </row>
    <row r="34" spans="1:24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</v>
      </c>
      <c r="P34" s="14">
        <v>52</v>
      </c>
      <c r="Q34" s="14">
        <v>300</v>
      </c>
      <c r="R34" s="14">
        <v>1230.5</v>
      </c>
      <c r="S34" s="14">
        <v>1550.5</v>
      </c>
      <c r="T34" s="14">
        <v>1850.5</v>
      </c>
      <c r="U34" s="14">
        <v>1850.5</v>
      </c>
      <c r="V34" s="14">
        <v>1850.5</v>
      </c>
      <c r="W34" s="14">
        <v>2550.5</v>
      </c>
      <c r="X34" s="14">
        <v>2550.5</v>
      </c>
    </row>
    <row r="35" spans="1:24" x14ac:dyDescent="0.25">
      <c r="A35" t="s">
        <v>826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0.73001949300000002</v>
      </c>
      <c r="P35" s="14">
        <v>3.9027777779999999</v>
      </c>
      <c r="Q35" s="14">
        <v>5.8809697859999996</v>
      </c>
      <c r="R35" s="14">
        <v>8.4127680310000006</v>
      </c>
      <c r="S35" s="14">
        <v>12.319200779999999</v>
      </c>
      <c r="T35" s="14">
        <v>18.033869396</v>
      </c>
      <c r="U35" s="14">
        <v>21.9</v>
      </c>
      <c r="V35" s="14">
        <v>20.949317739000001</v>
      </c>
      <c r="W35" s="14">
        <v>20.5</v>
      </c>
      <c r="X35" s="14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150</v>
      </c>
      <c r="Q36" s="14">
        <v>100</v>
      </c>
      <c r="R36" s="14">
        <v>100</v>
      </c>
      <c r="S36" s="14">
        <v>100</v>
      </c>
      <c r="T36" s="14">
        <v>150</v>
      </c>
      <c r="U36" s="14">
        <v>205</v>
      </c>
      <c r="V36" s="14">
        <v>205</v>
      </c>
      <c r="W36" s="14">
        <v>205</v>
      </c>
      <c r="X36" s="14">
        <v>205</v>
      </c>
    </row>
    <row r="37" spans="1:24" x14ac:dyDescent="0.25">
      <c r="K37" s="11">
        <v>36</v>
      </c>
      <c r="L37" s="11">
        <v>36</v>
      </c>
      <c r="M37" s="11">
        <v>27</v>
      </c>
      <c r="N37" s="11">
        <v>80</v>
      </c>
      <c r="O37" s="14">
        <v>0.73001949300000002</v>
      </c>
      <c r="P37" s="14">
        <v>3.9027777779999999</v>
      </c>
      <c r="Q37" s="14">
        <v>5.8809697859999996</v>
      </c>
      <c r="R37" s="14">
        <v>8.4127680310000006</v>
      </c>
      <c r="S37" s="14">
        <v>12.319200779999999</v>
      </c>
      <c r="T37" s="14">
        <v>18.033869396</v>
      </c>
      <c r="U37" s="14">
        <v>21.9</v>
      </c>
      <c r="V37" s="14">
        <v>20.949317739000001</v>
      </c>
      <c r="W37" s="14">
        <v>20.5</v>
      </c>
      <c r="X37" s="14">
        <v>20</v>
      </c>
    </row>
    <row r="38" spans="1:24" x14ac:dyDescent="0.25">
      <c r="A38" t="s">
        <v>827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2000000</v>
      </c>
      <c r="P38" s="14">
        <v>3500000</v>
      </c>
      <c r="Q38" s="14">
        <v>3500000</v>
      </c>
      <c r="R38" s="14">
        <v>3500000</v>
      </c>
      <c r="S38" s="14">
        <v>3500000</v>
      </c>
      <c r="T38" s="14">
        <v>3500000</v>
      </c>
      <c r="U38" s="14">
        <v>3500000</v>
      </c>
      <c r="V38" s="14">
        <v>3500000</v>
      </c>
      <c r="W38" s="14">
        <v>3500000</v>
      </c>
      <c r="X38" s="14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11">
        <v>38</v>
      </c>
      <c r="L39" s="11">
        <v>38</v>
      </c>
      <c r="M39" s="11">
        <v>33</v>
      </c>
      <c r="N39" s="11">
        <v>98</v>
      </c>
      <c r="O39" s="14">
        <v>0.73001949300000002</v>
      </c>
      <c r="P39" s="14">
        <v>3.9027777779999999</v>
      </c>
      <c r="Q39" s="14">
        <v>5.8809697859999996</v>
      </c>
      <c r="R39" s="14">
        <v>8.4127680310000006</v>
      </c>
      <c r="S39" s="14">
        <v>12.319200779999999</v>
      </c>
      <c r="T39" s="14">
        <v>18.033869396</v>
      </c>
      <c r="U39" s="14">
        <v>21.9</v>
      </c>
      <c r="V39" s="14">
        <v>20.949317739000001</v>
      </c>
      <c r="W39" s="14">
        <v>20.5</v>
      </c>
      <c r="X39" s="14">
        <v>20</v>
      </c>
    </row>
    <row r="40" spans="1:24" x14ac:dyDescent="0.25">
      <c r="K40" s="11">
        <v>39</v>
      </c>
      <c r="L40" s="11">
        <v>39</v>
      </c>
      <c r="M40" s="11">
        <v>52</v>
      </c>
      <c r="N40" s="11">
        <v>155</v>
      </c>
      <c r="O40" s="14">
        <v>200</v>
      </c>
      <c r="P40" s="14">
        <v>400</v>
      </c>
      <c r="Q40" s="14">
        <v>500</v>
      </c>
      <c r="R40" s="14">
        <v>500</v>
      </c>
      <c r="S40" s="14">
        <v>500</v>
      </c>
      <c r="T40" s="14">
        <v>800</v>
      </c>
      <c r="U40" s="14">
        <v>800</v>
      </c>
      <c r="V40" s="14">
        <v>800</v>
      </c>
      <c r="W40" s="14">
        <v>800</v>
      </c>
      <c r="X40" s="14">
        <v>800</v>
      </c>
    </row>
    <row r="41" spans="1:24" x14ac:dyDescent="0.25">
      <c r="A41" t="s">
        <v>828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0.73001949300000002</v>
      </c>
      <c r="P41" s="14">
        <v>3.9027777779999999</v>
      </c>
      <c r="Q41" s="14">
        <v>5.8809697859999996</v>
      </c>
      <c r="R41" s="14">
        <v>8.4127680310000006</v>
      </c>
      <c r="S41" s="14">
        <v>12.319200779999999</v>
      </c>
      <c r="T41" s="14">
        <v>18.033869396</v>
      </c>
      <c r="U41" s="14">
        <v>21.9</v>
      </c>
      <c r="V41" s="14">
        <v>20.949317739000001</v>
      </c>
      <c r="W41" s="14">
        <v>20.5</v>
      </c>
      <c r="X41" s="14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11">
        <v>41</v>
      </c>
      <c r="L42" s="11">
        <v>41</v>
      </c>
      <c r="M42" s="11">
        <v>38</v>
      </c>
      <c r="N42" s="11">
        <v>113</v>
      </c>
      <c r="O42" s="14">
        <v>0.73001949300000002</v>
      </c>
      <c r="P42" s="14">
        <v>3.9027777779999999</v>
      </c>
      <c r="Q42" s="14">
        <v>5.8809697859999996</v>
      </c>
      <c r="R42" s="14">
        <v>8.4127680310000006</v>
      </c>
      <c r="S42" s="14">
        <v>12.319200779999999</v>
      </c>
      <c r="T42" s="14">
        <v>18.033869396</v>
      </c>
      <c r="U42" s="14">
        <v>21.9</v>
      </c>
      <c r="V42" s="14">
        <v>20.949317739000001</v>
      </c>
      <c r="W42" s="14">
        <v>20.5</v>
      </c>
      <c r="X42" s="14">
        <v>20</v>
      </c>
    </row>
    <row r="43" spans="1:24" x14ac:dyDescent="0.25">
      <c r="K43" s="11">
        <v>42</v>
      </c>
      <c r="L43" s="11">
        <v>42</v>
      </c>
      <c r="M43" s="11">
        <v>24</v>
      </c>
      <c r="N43" s="11">
        <v>71</v>
      </c>
      <c r="O43" s="14">
        <v>0.12551788498999999</v>
      </c>
      <c r="P43" s="14">
        <v>2.3450292400000001</v>
      </c>
      <c r="Q43" s="14">
        <v>3.130116959</v>
      </c>
      <c r="R43" s="14">
        <v>6.8788986349999997</v>
      </c>
      <c r="S43" s="14">
        <v>15.069200779999999</v>
      </c>
      <c r="T43" s="14">
        <v>28.33406433</v>
      </c>
      <c r="U43" s="14">
        <v>44.060185185000002</v>
      </c>
      <c r="V43" s="14">
        <v>45</v>
      </c>
      <c r="W43" s="14">
        <v>46.873294346999998</v>
      </c>
      <c r="X43" s="14">
        <v>47</v>
      </c>
    </row>
    <row r="44" spans="1:24" x14ac:dyDescent="0.25">
      <c r="A44" t="s">
        <v>829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3</v>
      </c>
      <c r="P44" s="14">
        <v>9</v>
      </c>
      <c r="Q44" s="14">
        <v>10</v>
      </c>
      <c r="R44" s="14">
        <v>26</v>
      </c>
      <c r="S44" s="14">
        <v>40</v>
      </c>
      <c r="T44" s="14">
        <v>50</v>
      </c>
      <c r="U44" s="14">
        <v>50</v>
      </c>
      <c r="V44" s="14">
        <v>50</v>
      </c>
      <c r="W44" s="14">
        <v>150</v>
      </c>
      <c r="X44" s="14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11">
        <v>44</v>
      </c>
      <c r="L45" s="11">
        <v>44</v>
      </c>
      <c r="M45" s="11">
        <v>43</v>
      </c>
      <c r="N45" s="11">
        <v>128</v>
      </c>
      <c r="O45" s="14">
        <v>0.5</v>
      </c>
      <c r="P45" s="14">
        <v>10.5</v>
      </c>
      <c r="Q45" s="14">
        <v>25.5</v>
      </c>
      <c r="R45" s="14">
        <v>80.5</v>
      </c>
      <c r="S45" s="14">
        <v>270.5</v>
      </c>
      <c r="T45" s="14">
        <v>320.5</v>
      </c>
      <c r="U45" s="14">
        <v>460.5</v>
      </c>
      <c r="V45" s="14">
        <v>520.5</v>
      </c>
      <c r="W45" s="14">
        <v>520.5</v>
      </c>
      <c r="X45" s="14">
        <v>520.5</v>
      </c>
    </row>
    <row r="46" spans="1:24" x14ac:dyDescent="0.25">
      <c r="K46" s="11">
        <v>45</v>
      </c>
      <c r="L46" s="11">
        <v>45</v>
      </c>
      <c r="M46" s="11">
        <v>44</v>
      </c>
      <c r="N46" s="11">
        <v>131</v>
      </c>
      <c r="O46" s="14">
        <v>1</v>
      </c>
      <c r="P46" s="14">
        <v>9</v>
      </c>
      <c r="Q46" s="14">
        <v>10</v>
      </c>
      <c r="R46" s="14">
        <v>15</v>
      </c>
      <c r="S46" s="14">
        <v>15</v>
      </c>
      <c r="T46" s="14">
        <v>20</v>
      </c>
      <c r="U46" s="14">
        <v>20</v>
      </c>
      <c r="V46" s="14">
        <v>20</v>
      </c>
      <c r="W46" s="14">
        <v>20</v>
      </c>
      <c r="X46" s="14">
        <v>20</v>
      </c>
    </row>
    <row r="47" spans="1:24" x14ac:dyDescent="0.25">
      <c r="A47" t="s">
        <v>830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0.73001949300000002</v>
      </c>
      <c r="P47" s="14">
        <v>3.9027777779999999</v>
      </c>
      <c r="Q47" s="14">
        <v>5.8809697859999996</v>
      </c>
      <c r="R47" s="14">
        <v>8.4127680310000006</v>
      </c>
      <c r="S47" s="14">
        <v>12.319200779999999</v>
      </c>
      <c r="T47" s="14">
        <v>18.033869396</v>
      </c>
      <c r="U47" s="14">
        <v>21.9</v>
      </c>
      <c r="V47" s="14">
        <v>20.949317739000001</v>
      </c>
      <c r="W47" s="14">
        <v>20.5</v>
      </c>
      <c r="X47" s="14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11">
        <v>47</v>
      </c>
      <c r="L48" s="11">
        <v>47</v>
      </c>
      <c r="M48" s="11">
        <v>6</v>
      </c>
      <c r="N48" s="11">
        <v>17</v>
      </c>
      <c r="O48" s="14">
        <v>3.3126827489999999</v>
      </c>
      <c r="P48" s="14">
        <v>4.1262183239999999</v>
      </c>
      <c r="Q48" s="14">
        <v>5.7707115010000001</v>
      </c>
      <c r="R48" s="14">
        <v>7.4476120899999998</v>
      </c>
      <c r="S48" s="14">
        <v>18.7</v>
      </c>
      <c r="T48" s="14">
        <v>29.665082846000001</v>
      </c>
      <c r="U48" s="14">
        <v>40.663255360999997</v>
      </c>
      <c r="V48" s="14">
        <v>40.702972709999997</v>
      </c>
      <c r="W48" s="14">
        <v>40.9</v>
      </c>
      <c r="X48" s="14">
        <v>41.6</v>
      </c>
    </row>
    <row r="49" spans="1:24" x14ac:dyDescent="0.25">
      <c r="K49" s="11">
        <v>48</v>
      </c>
      <c r="L49" s="11">
        <v>48</v>
      </c>
      <c r="M49" s="11">
        <v>57</v>
      </c>
      <c r="N49" s="11">
        <v>170</v>
      </c>
      <c r="O49" s="14">
        <v>52000</v>
      </c>
      <c r="P49" s="14">
        <v>18000</v>
      </c>
      <c r="Q49" s="14">
        <v>18000</v>
      </c>
      <c r="R49" s="14">
        <v>18000</v>
      </c>
      <c r="S49" s="14">
        <v>18000</v>
      </c>
      <c r="T49" s="14">
        <v>18000</v>
      </c>
      <c r="U49" s="14">
        <v>18000</v>
      </c>
      <c r="V49" s="14">
        <v>18000</v>
      </c>
      <c r="W49" s="14">
        <v>18000</v>
      </c>
      <c r="X49" s="14">
        <v>18000</v>
      </c>
    </row>
    <row r="50" spans="1:24" x14ac:dyDescent="0.25">
      <c r="A50" t="s">
        <v>831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0.73001949300000002</v>
      </c>
      <c r="P50" s="14">
        <v>3.9027777779999999</v>
      </c>
      <c r="Q50" s="14">
        <v>5.8809697859999996</v>
      </c>
      <c r="R50" s="14">
        <v>8.4127680310000006</v>
      </c>
      <c r="S50" s="14">
        <v>12.319200779999999</v>
      </c>
      <c r="T50" s="14">
        <v>18.033869396</v>
      </c>
      <c r="U50" s="14">
        <v>21.9</v>
      </c>
      <c r="V50" s="14">
        <v>20.949317739000001</v>
      </c>
      <c r="W50" s="14">
        <v>20.5</v>
      </c>
      <c r="X50" s="14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11">
        <v>50</v>
      </c>
      <c r="L51" s="11">
        <v>50</v>
      </c>
      <c r="M51" s="11">
        <v>14</v>
      </c>
      <c r="N51" s="11">
        <v>41</v>
      </c>
      <c r="O51" s="14">
        <v>2.6666666999999999</v>
      </c>
      <c r="P51" s="14">
        <v>666.66666667000004</v>
      </c>
      <c r="Q51" s="14">
        <v>1266.66666667</v>
      </c>
      <c r="R51" s="14">
        <v>3760.6666666699998</v>
      </c>
      <c r="S51" s="14">
        <v>5796.6666666700003</v>
      </c>
      <c r="T51" s="14">
        <v>8806.6666666700003</v>
      </c>
      <c r="U51" s="14">
        <v>8836.6666666700003</v>
      </c>
      <c r="V51" s="14">
        <v>8806.6666666700003</v>
      </c>
      <c r="W51" s="14">
        <v>8816.6666666700003</v>
      </c>
      <c r="X51" s="14">
        <v>8826.6666666700003</v>
      </c>
    </row>
    <row r="52" spans="1:24" x14ac:dyDescent="0.25">
      <c r="K52" s="11">
        <v>51</v>
      </c>
      <c r="L52" s="11">
        <v>51</v>
      </c>
      <c r="M52" s="11">
        <v>58</v>
      </c>
      <c r="N52" s="11">
        <v>173</v>
      </c>
      <c r="O52" s="14">
        <v>52000</v>
      </c>
      <c r="P52" s="14">
        <v>18000</v>
      </c>
      <c r="Q52" s="14">
        <v>18000</v>
      </c>
      <c r="R52" s="14">
        <v>18000</v>
      </c>
      <c r="S52" s="14">
        <v>18000</v>
      </c>
      <c r="T52" s="14">
        <v>18000</v>
      </c>
      <c r="U52" s="14">
        <v>18000</v>
      </c>
      <c r="V52" s="14">
        <v>18000</v>
      </c>
      <c r="W52" s="14">
        <v>18000</v>
      </c>
      <c r="X52" s="14">
        <v>18000</v>
      </c>
    </row>
    <row r="53" spans="1:24" x14ac:dyDescent="0.25">
      <c r="A53" t="s">
        <v>832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0.73001949300000002</v>
      </c>
      <c r="P53" s="14">
        <v>3.9027777779999999</v>
      </c>
      <c r="Q53" s="14">
        <v>5.8809697859999996</v>
      </c>
      <c r="R53" s="14">
        <v>8.4127680310000006</v>
      </c>
      <c r="S53" s="14">
        <v>12.319200779999999</v>
      </c>
      <c r="T53" s="14">
        <v>18.033869396</v>
      </c>
      <c r="U53" s="14">
        <v>21.9</v>
      </c>
      <c r="V53" s="14">
        <v>20.949317739000001</v>
      </c>
      <c r="W53" s="14">
        <v>20.5</v>
      </c>
      <c r="X53" s="14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11">
        <v>53</v>
      </c>
      <c r="L54" s="11">
        <v>53</v>
      </c>
      <c r="M54" s="11">
        <v>3</v>
      </c>
      <c r="N54" s="11">
        <v>8</v>
      </c>
      <c r="O54" s="14">
        <v>0.73001949300000002</v>
      </c>
      <c r="P54" s="14">
        <v>3.9027777779999999</v>
      </c>
      <c r="Q54" s="14">
        <v>5.8809697859999996</v>
      </c>
      <c r="R54" s="14">
        <v>8.4127680310000006</v>
      </c>
      <c r="S54" s="14">
        <v>12.319200779999999</v>
      </c>
      <c r="T54" s="14">
        <v>18.033869396</v>
      </c>
      <c r="U54" s="14">
        <v>21.9</v>
      </c>
      <c r="V54" s="14">
        <v>20.949317739000001</v>
      </c>
      <c r="W54" s="14">
        <v>20.5</v>
      </c>
      <c r="X54" s="14">
        <v>20</v>
      </c>
    </row>
    <row r="55" spans="1:24" x14ac:dyDescent="0.25">
      <c r="K55" s="11">
        <v>54</v>
      </c>
      <c r="L55" s="11">
        <v>54</v>
      </c>
      <c r="M55" s="11">
        <v>7</v>
      </c>
      <c r="N55" s="11">
        <v>20</v>
      </c>
      <c r="O55" s="14">
        <v>3.3126827489999999</v>
      </c>
      <c r="P55" s="14">
        <v>4.1262183239999999</v>
      </c>
      <c r="Q55" s="14">
        <v>5.7707115010000001</v>
      </c>
      <c r="R55" s="14">
        <v>7.4476120899999998</v>
      </c>
      <c r="S55" s="14">
        <v>18.7</v>
      </c>
      <c r="T55" s="14">
        <v>29.665082846000001</v>
      </c>
      <c r="U55" s="14">
        <v>40.663255360999997</v>
      </c>
      <c r="V55" s="14">
        <v>40.702972709999997</v>
      </c>
      <c r="W55" s="14">
        <v>40.9</v>
      </c>
      <c r="X55" s="14">
        <v>41.6</v>
      </c>
    </row>
    <row r="56" spans="1:24" x14ac:dyDescent="0.25">
      <c r="A56" t="s">
        <v>833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0.73001949300000002</v>
      </c>
      <c r="P56" s="14">
        <v>3.9027777779999999</v>
      </c>
      <c r="Q56" s="14">
        <v>5.8809697859999996</v>
      </c>
      <c r="R56" s="14">
        <v>8.4127680310000006</v>
      </c>
      <c r="S56" s="14">
        <v>12.319200779999999</v>
      </c>
      <c r="T56" s="14">
        <v>18.033869396</v>
      </c>
      <c r="U56" s="14">
        <v>21.9</v>
      </c>
      <c r="V56" s="14">
        <v>20.949317739000001</v>
      </c>
      <c r="W56" s="14">
        <v>20.5</v>
      </c>
      <c r="X56" s="14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11">
        <v>56</v>
      </c>
      <c r="L57" s="11">
        <v>56</v>
      </c>
      <c r="M57" s="11">
        <v>5</v>
      </c>
      <c r="N57" s="11">
        <v>14</v>
      </c>
      <c r="O57" s="14">
        <v>3.3126827489999999</v>
      </c>
      <c r="P57" s="14">
        <v>4.1262183239999999</v>
      </c>
      <c r="Q57" s="14">
        <v>5.7707115010000001</v>
      </c>
      <c r="R57" s="14">
        <v>7.4476120899999998</v>
      </c>
      <c r="S57" s="14">
        <v>18.7</v>
      </c>
      <c r="T57" s="14">
        <v>29.665082846000001</v>
      </c>
      <c r="U57" s="14">
        <v>40.663255360999997</v>
      </c>
      <c r="V57" s="14">
        <v>40.702972709999997</v>
      </c>
      <c r="W57" s="14">
        <v>40.9</v>
      </c>
      <c r="X57" s="14">
        <v>41.6</v>
      </c>
    </row>
    <row r="58" spans="1:24" x14ac:dyDescent="0.25">
      <c r="K58" s="11">
        <v>57</v>
      </c>
      <c r="L58" s="11">
        <v>57</v>
      </c>
      <c r="M58" s="11">
        <v>49</v>
      </c>
      <c r="N58" s="11">
        <v>146</v>
      </c>
      <c r="O58" s="14">
        <v>3</v>
      </c>
      <c r="P58" s="14">
        <v>9</v>
      </c>
      <c r="Q58" s="14">
        <v>10</v>
      </c>
      <c r="R58" s="14">
        <v>26</v>
      </c>
      <c r="S58" s="14">
        <v>40</v>
      </c>
      <c r="T58" s="14">
        <v>50</v>
      </c>
      <c r="U58" s="14">
        <v>50</v>
      </c>
      <c r="V58" s="14">
        <v>50</v>
      </c>
      <c r="W58" s="14">
        <v>150</v>
      </c>
      <c r="X58" s="14">
        <v>1500</v>
      </c>
    </row>
    <row r="59" spans="1:24" x14ac:dyDescent="0.25">
      <c r="A59" t="s">
        <v>834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3.3126827489999999</v>
      </c>
      <c r="P59" s="14">
        <v>4.1262183239999999</v>
      </c>
      <c r="Q59" s="14">
        <v>5.7707115010000001</v>
      </c>
      <c r="R59" s="14">
        <v>7.4476120899999998</v>
      </c>
      <c r="S59" s="14">
        <v>18.7</v>
      </c>
      <c r="T59" s="14">
        <v>29.665082846000001</v>
      </c>
      <c r="U59" s="14">
        <v>40.663255360999997</v>
      </c>
      <c r="V59" s="14">
        <v>40.702972709999997</v>
      </c>
      <c r="W59" s="14">
        <v>40.9</v>
      </c>
      <c r="X59" s="14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11">
        <v>59</v>
      </c>
      <c r="L60" s="11">
        <v>59</v>
      </c>
      <c r="M60" s="11">
        <v>41</v>
      </c>
      <c r="N60" s="11">
        <v>122</v>
      </c>
      <c r="O60" s="14">
        <v>0.754386</v>
      </c>
      <c r="P60" s="14">
        <v>2.8630604289999999</v>
      </c>
      <c r="Q60" s="14">
        <v>5.5843079920000003</v>
      </c>
      <c r="R60" s="14">
        <v>7.75</v>
      </c>
      <c r="S60" s="14">
        <v>11.23245614</v>
      </c>
      <c r="T60" s="14">
        <v>15.656432749</v>
      </c>
      <c r="U60" s="14">
        <v>15.391812865</v>
      </c>
      <c r="V60" s="14">
        <v>15.324561404000001</v>
      </c>
      <c r="W60" s="14">
        <v>15.762670565000001</v>
      </c>
      <c r="X60" s="14">
        <v>15.5</v>
      </c>
    </row>
    <row r="61" spans="1:24" x14ac:dyDescent="0.25">
      <c r="K61" s="11"/>
      <c r="L61" s="11">
        <v>24</v>
      </c>
      <c r="M61" s="11">
        <v>1</v>
      </c>
      <c r="N61" s="11">
        <v>1</v>
      </c>
      <c r="O61" s="4" t="s">
        <v>815</v>
      </c>
      <c r="P61" s="4">
        <v>10</v>
      </c>
    </row>
    <row r="62" spans="1:24" x14ac:dyDescent="0.25">
      <c r="A62" t="s">
        <v>835</v>
      </c>
      <c r="B62">
        <v>10</v>
      </c>
      <c r="K62" s="11"/>
      <c r="L62" s="11"/>
      <c r="M62" s="11"/>
      <c r="N62" s="11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11"/>
      <c r="L63" s="11">
        <v>21</v>
      </c>
      <c r="M63" s="11">
        <v>2</v>
      </c>
      <c r="N63" s="11">
        <v>4</v>
      </c>
      <c r="O63" s="4" t="s">
        <v>816</v>
      </c>
      <c r="P63" s="4">
        <v>10</v>
      </c>
    </row>
    <row r="64" spans="1:24" x14ac:dyDescent="0.25">
      <c r="K64" s="11"/>
      <c r="L64" s="11"/>
      <c r="M64" s="11"/>
      <c r="N64" s="11">
        <v>6</v>
      </c>
    </row>
    <row r="65" spans="1:16" x14ac:dyDescent="0.25">
      <c r="A65" t="s">
        <v>836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817</v>
      </c>
      <c r="P65" s="4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11"/>
      <c r="L66" s="11"/>
      <c r="M66" s="11"/>
      <c r="N66" s="11">
        <v>9</v>
      </c>
    </row>
    <row r="67" spans="1:16" x14ac:dyDescent="0.25">
      <c r="K67" s="11"/>
      <c r="L67" s="11">
        <v>4</v>
      </c>
      <c r="M67" s="11">
        <v>4</v>
      </c>
      <c r="N67" s="11">
        <v>10</v>
      </c>
      <c r="O67" s="4" t="s">
        <v>818</v>
      </c>
      <c r="P67" s="4">
        <v>10</v>
      </c>
    </row>
    <row r="68" spans="1:16" x14ac:dyDescent="0.25">
      <c r="A68" t="s">
        <v>837</v>
      </c>
      <c r="B68">
        <v>10</v>
      </c>
      <c r="K68" s="11"/>
      <c r="L68" s="11"/>
      <c r="M68" s="11"/>
      <c r="N68" s="11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11"/>
      <c r="L69" s="11">
        <v>56</v>
      </c>
      <c r="M69" s="11">
        <v>5</v>
      </c>
      <c r="N69" s="11">
        <v>13</v>
      </c>
      <c r="O69" s="4" t="s">
        <v>819</v>
      </c>
      <c r="P69" s="4">
        <v>10</v>
      </c>
    </row>
    <row r="70" spans="1:16" x14ac:dyDescent="0.25">
      <c r="K70" s="11"/>
      <c r="L70" s="11"/>
      <c r="M70" s="11"/>
      <c r="N70" s="11">
        <v>15</v>
      </c>
    </row>
    <row r="71" spans="1:16" x14ac:dyDescent="0.25">
      <c r="A71" t="s">
        <v>838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820</v>
      </c>
      <c r="P71" s="4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11"/>
      <c r="L72" s="11"/>
      <c r="M72" s="11"/>
      <c r="N72" s="11">
        <v>18</v>
      </c>
    </row>
    <row r="73" spans="1:16" x14ac:dyDescent="0.25">
      <c r="K73" s="11"/>
      <c r="L73" s="11">
        <v>54</v>
      </c>
      <c r="M73" s="11">
        <v>7</v>
      </c>
      <c r="N73" s="11">
        <v>19</v>
      </c>
      <c r="O73" s="4" t="s">
        <v>821</v>
      </c>
      <c r="P73" s="4">
        <v>10</v>
      </c>
    </row>
    <row r="74" spans="1:16" x14ac:dyDescent="0.25">
      <c r="A74" t="s">
        <v>839</v>
      </c>
      <c r="B74">
        <v>10</v>
      </c>
      <c r="K74" s="11"/>
      <c r="L74" s="11"/>
      <c r="M74" s="11"/>
      <c r="N74" s="11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11"/>
      <c r="L75" s="11">
        <v>58</v>
      </c>
      <c r="M75" s="11">
        <v>8</v>
      </c>
      <c r="N75" s="11">
        <v>22</v>
      </c>
      <c r="O75" s="4" t="s">
        <v>822</v>
      </c>
      <c r="P75" s="4">
        <v>10</v>
      </c>
    </row>
    <row r="76" spans="1:16" x14ac:dyDescent="0.25">
      <c r="K76" s="11"/>
      <c r="L76" s="11"/>
      <c r="M76" s="11"/>
      <c r="N76" s="11">
        <v>24</v>
      </c>
    </row>
    <row r="77" spans="1:16" x14ac:dyDescent="0.25">
      <c r="A77" t="s">
        <v>840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823</v>
      </c>
      <c r="P77" s="4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11"/>
      <c r="L78" s="11"/>
      <c r="M78" s="11"/>
      <c r="N78" s="11">
        <v>27</v>
      </c>
    </row>
    <row r="79" spans="1:16" x14ac:dyDescent="0.25">
      <c r="K79" s="11"/>
      <c r="L79" s="11">
        <v>30</v>
      </c>
      <c r="M79" s="11">
        <v>10</v>
      </c>
      <c r="N79" s="11">
        <v>28</v>
      </c>
      <c r="O79" s="4" t="s">
        <v>824</v>
      </c>
      <c r="P79" s="4">
        <v>10</v>
      </c>
    </row>
    <row r="80" spans="1:16" x14ac:dyDescent="0.25">
      <c r="A80" t="s">
        <v>841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11"/>
      <c r="L81" s="11">
        <v>17</v>
      </c>
      <c r="M81" s="11">
        <v>11</v>
      </c>
      <c r="N81" s="11">
        <v>31</v>
      </c>
      <c r="O81" s="4" t="s">
        <v>825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842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826</v>
      </c>
      <c r="P83" s="4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827</v>
      </c>
      <c r="P85" s="4">
        <v>10</v>
      </c>
    </row>
    <row r="86" spans="1:16" x14ac:dyDescent="0.25">
      <c r="A86" t="s">
        <v>843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11"/>
      <c r="L87" s="11">
        <v>50</v>
      </c>
      <c r="M87" s="11">
        <v>14</v>
      </c>
      <c r="N87" s="11">
        <v>40</v>
      </c>
      <c r="O87" s="4" t="s">
        <v>828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844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829</v>
      </c>
      <c r="P89" s="4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830</v>
      </c>
      <c r="P91" s="4">
        <v>10</v>
      </c>
    </row>
    <row r="92" spans="1:16" x14ac:dyDescent="0.25">
      <c r="A92" t="s">
        <v>845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11"/>
      <c r="L93" s="11">
        <v>8</v>
      </c>
      <c r="M93" s="11">
        <v>17</v>
      </c>
      <c r="N93" s="11">
        <v>49</v>
      </c>
      <c r="O93" s="4" t="s">
        <v>831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846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832</v>
      </c>
      <c r="P95" s="4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833</v>
      </c>
      <c r="P97" s="4">
        <v>10</v>
      </c>
    </row>
    <row r="98" spans="1:16" x14ac:dyDescent="0.25">
      <c r="A98" t="s">
        <v>847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11"/>
      <c r="L99" s="11">
        <v>18</v>
      </c>
      <c r="M99" s="11">
        <v>20</v>
      </c>
      <c r="N99" s="11">
        <v>58</v>
      </c>
      <c r="O99" s="4" t="s">
        <v>834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848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835</v>
      </c>
      <c r="P101" s="4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836</v>
      </c>
      <c r="P103" s="4">
        <v>10</v>
      </c>
    </row>
    <row r="104" spans="1:16" x14ac:dyDescent="0.25">
      <c r="A104" t="s">
        <v>849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11"/>
      <c r="L105" s="11">
        <v>10</v>
      </c>
      <c r="M105" s="11">
        <v>23</v>
      </c>
      <c r="N105" s="11">
        <v>67</v>
      </c>
      <c r="O105" s="4" t="s">
        <v>837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850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838</v>
      </c>
      <c r="P107" s="4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839</v>
      </c>
      <c r="P109" s="4">
        <v>10</v>
      </c>
    </row>
    <row r="110" spans="1:16" x14ac:dyDescent="0.25">
      <c r="A110" t="s">
        <v>851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11"/>
      <c r="L111" s="11">
        <v>31</v>
      </c>
      <c r="M111" s="11">
        <v>26</v>
      </c>
      <c r="N111" s="11">
        <v>76</v>
      </c>
      <c r="O111" s="4" t="s">
        <v>840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852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841</v>
      </c>
      <c r="P113" s="4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842</v>
      </c>
      <c r="P115" s="4">
        <v>10</v>
      </c>
    </row>
    <row r="116" spans="1:16" x14ac:dyDescent="0.25">
      <c r="A116" t="s">
        <v>853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11"/>
      <c r="L117" s="11">
        <v>40</v>
      </c>
      <c r="M117" s="11">
        <v>29</v>
      </c>
      <c r="N117" s="11">
        <v>85</v>
      </c>
      <c r="O117" s="4" t="s">
        <v>843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854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844</v>
      </c>
      <c r="P119" s="4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845</v>
      </c>
      <c r="P121" s="4">
        <v>10</v>
      </c>
    </row>
    <row r="122" spans="1:16" x14ac:dyDescent="0.25">
      <c r="A122" t="s">
        <v>855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11"/>
      <c r="L123" s="11">
        <v>28</v>
      </c>
      <c r="M123" s="11">
        <v>32</v>
      </c>
      <c r="N123" s="11">
        <v>94</v>
      </c>
      <c r="O123" s="4" t="s">
        <v>846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856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847</v>
      </c>
      <c r="P125" s="4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848</v>
      </c>
      <c r="P127" s="4">
        <v>10</v>
      </c>
    </row>
    <row r="128" spans="1:16" x14ac:dyDescent="0.25">
      <c r="A128" t="s">
        <v>857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11"/>
      <c r="L129" s="11">
        <v>46</v>
      </c>
      <c r="M129" s="11">
        <v>35</v>
      </c>
      <c r="N129" s="11">
        <v>103</v>
      </c>
      <c r="O129" s="4" t="s">
        <v>849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858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850</v>
      </c>
      <c r="P131" s="4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851</v>
      </c>
      <c r="P133" s="4">
        <v>10</v>
      </c>
    </row>
    <row r="134" spans="1:16" x14ac:dyDescent="0.25">
      <c r="A134" t="s">
        <v>859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11"/>
      <c r="L135" s="11">
        <v>41</v>
      </c>
      <c r="M135" s="11">
        <v>38</v>
      </c>
      <c r="N135" s="11">
        <v>112</v>
      </c>
      <c r="O135" s="4" t="s">
        <v>852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860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853</v>
      </c>
      <c r="P137" s="4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854</v>
      </c>
      <c r="P139" s="4">
        <v>10</v>
      </c>
    </row>
    <row r="140" spans="1:16" x14ac:dyDescent="0.25">
      <c r="A140" t="s">
        <v>861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11"/>
      <c r="L141" s="11">
        <v>59</v>
      </c>
      <c r="M141" s="11">
        <v>41</v>
      </c>
      <c r="N141" s="11">
        <v>121</v>
      </c>
      <c r="O141" s="4" t="s">
        <v>855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862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856</v>
      </c>
      <c r="P143" s="4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857</v>
      </c>
      <c r="P145" s="4">
        <v>10</v>
      </c>
    </row>
    <row r="146" spans="1:16" x14ac:dyDescent="0.25">
      <c r="A146" t="s">
        <v>863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11"/>
      <c r="L147" s="11">
        <v>45</v>
      </c>
      <c r="M147" s="11">
        <v>44</v>
      </c>
      <c r="N147" s="11">
        <v>130</v>
      </c>
      <c r="O147" s="4" t="s">
        <v>858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864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859</v>
      </c>
      <c r="P149" s="4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860</v>
      </c>
      <c r="P151" s="4">
        <v>10</v>
      </c>
    </row>
    <row r="152" spans="1:16" x14ac:dyDescent="0.25">
      <c r="A152" t="s">
        <v>865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11"/>
      <c r="L153" s="11">
        <v>32</v>
      </c>
      <c r="M153" s="11">
        <v>47</v>
      </c>
      <c r="N153" s="11">
        <v>139</v>
      </c>
      <c r="O153" s="4" t="s">
        <v>861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866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862</v>
      </c>
      <c r="P155" s="4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863</v>
      </c>
      <c r="P157" s="4">
        <v>10</v>
      </c>
    </row>
    <row r="158" spans="1:16" x14ac:dyDescent="0.25">
      <c r="A158" t="s">
        <v>867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11"/>
      <c r="L159" s="11">
        <v>23</v>
      </c>
      <c r="M159" s="11">
        <v>50</v>
      </c>
      <c r="N159" s="11">
        <v>148</v>
      </c>
      <c r="O159" s="4" t="s">
        <v>864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868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865</v>
      </c>
      <c r="P161" s="4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866</v>
      </c>
      <c r="P163" s="4">
        <v>10</v>
      </c>
    </row>
    <row r="164" spans="1:16" x14ac:dyDescent="0.25">
      <c r="A164" t="s">
        <v>869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11"/>
      <c r="L165" s="11">
        <v>29</v>
      </c>
      <c r="M165" s="11">
        <v>53</v>
      </c>
      <c r="N165" s="11">
        <v>157</v>
      </c>
      <c r="O165" s="4" t="s">
        <v>867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870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868</v>
      </c>
      <c r="P167" s="4">
        <v>10</v>
      </c>
    </row>
    <row r="168" spans="1:16" x14ac:dyDescent="0.25">
      <c r="A168" s="6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869</v>
      </c>
      <c r="P169" s="4">
        <v>10</v>
      </c>
    </row>
    <row r="170" spans="1:16" x14ac:dyDescent="0.25">
      <c r="A170" t="s">
        <v>871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11"/>
      <c r="L171" s="11">
        <v>9</v>
      </c>
      <c r="M171" s="11">
        <v>56</v>
      </c>
      <c r="N171" s="11">
        <v>166</v>
      </c>
      <c r="O171" s="4" t="s">
        <v>870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872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871</v>
      </c>
      <c r="P173" s="4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872</v>
      </c>
      <c r="P175" s="4">
        <v>10</v>
      </c>
    </row>
    <row r="176" spans="1:16" x14ac:dyDescent="0.25">
      <c r="A176" t="s">
        <v>873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11"/>
      <c r="L177" s="11">
        <v>22</v>
      </c>
      <c r="M177" s="11">
        <v>59</v>
      </c>
      <c r="N177" s="11">
        <v>175</v>
      </c>
      <c r="O177" s="4" t="s">
        <v>873</v>
      </c>
      <c r="P177" s="4">
        <v>10</v>
      </c>
    </row>
  </sheetData>
  <sortState ref="K2:X177">
    <sortCondition ref="K2:K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2018-06-28T16:53:20Z</dcterms:created>
  <dcterms:modified xsi:type="dcterms:W3CDTF">2018-11-05T21:42:40Z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