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41" activeTab="1"/>
  </bookViews>
  <sheets>
    <sheet name="scrap" sheetId="1" r:id="rId1"/>
    <sheet name="new_C" sheetId="2" r:id="rId2"/>
    <sheet name="growth_req" sheetId="3" r:id="rId3"/>
    <sheet name="new_mum" sheetId="4" r:id="rId4"/>
    <sheet name="est_mum_perDay" sheetId="5" r:id="rId5"/>
    <sheet name="calc0904" sheetId="6" r:id="rId6"/>
    <sheet name="calc0925" sheetId="10" r:id="rId7"/>
    <sheet name="20180814run" sheetId="7" r:id="rId8"/>
    <sheet name="20180831" sheetId="8" r:id="rId9"/>
    <sheet name="inverts" sheetId="9" r:id="rId10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I130" i="10" l="1"/>
  <c r="AJ130" i="10"/>
  <c r="AK130" i="10"/>
  <c r="AL130" i="10"/>
  <c r="AM130" i="10"/>
  <c r="AN130" i="10"/>
  <c r="AO130" i="10"/>
  <c r="AP130" i="10"/>
  <c r="AQ130" i="10"/>
  <c r="AR130" i="10"/>
  <c r="AT130" i="10"/>
  <c r="AU130" i="10"/>
  <c r="AV130" i="10"/>
  <c r="AW130" i="10"/>
  <c r="AX130" i="10"/>
  <c r="AY130" i="10"/>
  <c r="AZ130" i="10"/>
  <c r="BA130" i="10"/>
  <c r="BB130" i="10"/>
  <c r="BC130" i="10"/>
  <c r="AI131" i="10"/>
  <c r="AJ131" i="10"/>
  <c r="AK131" i="10"/>
  <c r="AL131" i="10"/>
  <c r="AM131" i="10"/>
  <c r="AN131" i="10"/>
  <c r="AO131" i="10"/>
  <c r="AP131" i="10"/>
  <c r="AQ131" i="10"/>
  <c r="AR131" i="10"/>
  <c r="AT131" i="10"/>
  <c r="AU131" i="10"/>
  <c r="AV131" i="10"/>
  <c r="AW131" i="10"/>
  <c r="AX131" i="10"/>
  <c r="AY131" i="10"/>
  <c r="AZ131" i="10"/>
  <c r="BA131" i="10"/>
  <c r="BB131" i="10"/>
  <c r="BC131" i="10"/>
  <c r="AI132" i="10"/>
  <c r="AJ132" i="10"/>
  <c r="AK132" i="10"/>
  <c r="AL132" i="10"/>
  <c r="AM132" i="10"/>
  <c r="AN132" i="10"/>
  <c r="AO132" i="10"/>
  <c r="AP132" i="10"/>
  <c r="AQ132" i="10"/>
  <c r="AR132" i="10"/>
  <c r="AT132" i="10"/>
  <c r="AU132" i="10"/>
  <c r="AV132" i="10"/>
  <c r="AW132" i="10"/>
  <c r="AX132" i="10"/>
  <c r="AY132" i="10"/>
  <c r="AZ132" i="10"/>
  <c r="BA132" i="10"/>
  <c r="BB132" i="10"/>
  <c r="BC132" i="10"/>
  <c r="AI133" i="10"/>
  <c r="AJ133" i="10"/>
  <c r="AK133" i="10"/>
  <c r="AL133" i="10"/>
  <c r="AM133" i="10"/>
  <c r="AN133" i="10"/>
  <c r="AO133" i="10"/>
  <c r="AP133" i="10"/>
  <c r="AQ133" i="10"/>
  <c r="AR133" i="10"/>
  <c r="AT133" i="10"/>
  <c r="AU133" i="10"/>
  <c r="AV133" i="10"/>
  <c r="AW133" i="10"/>
  <c r="AX133" i="10"/>
  <c r="AY133" i="10"/>
  <c r="AZ133" i="10"/>
  <c r="BA133" i="10"/>
  <c r="BB133" i="10"/>
  <c r="BC133" i="10"/>
  <c r="AI134" i="10"/>
  <c r="AJ134" i="10"/>
  <c r="AK134" i="10"/>
  <c r="AL134" i="10"/>
  <c r="AM134" i="10"/>
  <c r="AN134" i="10"/>
  <c r="AO134" i="10"/>
  <c r="AP134" i="10"/>
  <c r="AQ134" i="10"/>
  <c r="AR134" i="10"/>
  <c r="AT134" i="10"/>
  <c r="AU134" i="10"/>
  <c r="AV134" i="10"/>
  <c r="AW134" i="10"/>
  <c r="AX134" i="10"/>
  <c r="AY134" i="10"/>
  <c r="AZ134" i="10"/>
  <c r="BA134" i="10"/>
  <c r="BB134" i="10"/>
  <c r="BC134" i="10"/>
  <c r="AI135" i="10"/>
  <c r="AJ135" i="10"/>
  <c r="AK135" i="10"/>
  <c r="AL135" i="10"/>
  <c r="AM135" i="10"/>
  <c r="AN135" i="10"/>
  <c r="AO135" i="10"/>
  <c r="AP135" i="10"/>
  <c r="AQ135" i="10"/>
  <c r="AR135" i="10"/>
  <c r="AT135" i="10"/>
  <c r="AU135" i="10"/>
  <c r="AV135" i="10"/>
  <c r="AW135" i="10"/>
  <c r="AX135" i="10"/>
  <c r="AY135" i="10"/>
  <c r="AZ135" i="10"/>
  <c r="BA135" i="10"/>
  <c r="BB135" i="10"/>
  <c r="BC135" i="10"/>
  <c r="AI136" i="10"/>
  <c r="AJ136" i="10"/>
  <c r="AK136" i="10"/>
  <c r="AL136" i="10"/>
  <c r="AM136" i="10"/>
  <c r="AN136" i="10"/>
  <c r="AO136" i="10"/>
  <c r="AP136" i="10"/>
  <c r="AQ136" i="10"/>
  <c r="AR136" i="10"/>
  <c r="AT136" i="10"/>
  <c r="AU136" i="10"/>
  <c r="AV136" i="10"/>
  <c r="AW136" i="10"/>
  <c r="AX136" i="10"/>
  <c r="AY136" i="10"/>
  <c r="AZ136" i="10"/>
  <c r="BA136" i="10"/>
  <c r="BB136" i="10"/>
  <c r="BC136" i="10"/>
  <c r="AI137" i="10"/>
  <c r="AJ137" i="10"/>
  <c r="AK137" i="10"/>
  <c r="AL137" i="10"/>
  <c r="AM137" i="10"/>
  <c r="AN137" i="10"/>
  <c r="AO137" i="10"/>
  <c r="AP137" i="10"/>
  <c r="AQ137" i="10"/>
  <c r="AR137" i="10"/>
  <c r="AT137" i="10"/>
  <c r="AU137" i="10"/>
  <c r="AV137" i="10"/>
  <c r="AW137" i="10"/>
  <c r="AX137" i="10"/>
  <c r="AY137" i="10"/>
  <c r="AZ137" i="10"/>
  <c r="BA137" i="10"/>
  <c r="BB137" i="10"/>
  <c r="BC137" i="10"/>
  <c r="AI138" i="10"/>
  <c r="AJ138" i="10"/>
  <c r="AK138" i="10"/>
  <c r="AL138" i="10"/>
  <c r="AM138" i="10"/>
  <c r="AN138" i="10"/>
  <c r="AO138" i="10"/>
  <c r="AP138" i="10"/>
  <c r="AQ138" i="10"/>
  <c r="AR138" i="10"/>
  <c r="AT138" i="10"/>
  <c r="AU138" i="10"/>
  <c r="AV138" i="10"/>
  <c r="AW138" i="10"/>
  <c r="AX138" i="10"/>
  <c r="AY138" i="10"/>
  <c r="AZ138" i="10"/>
  <c r="BA138" i="10"/>
  <c r="BB138" i="10"/>
  <c r="BC138" i="10"/>
  <c r="AI139" i="10"/>
  <c r="AJ139" i="10"/>
  <c r="AK139" i="10"/>
  <c r="AL139" i="10"/>
  <c r="AM139" i="10"/>
  <c r="AN139" i="10"/>
  <c r="AO139" i="10"/>
  <c r="AP139" i="10"/>
  <c r="AQ139" i="10"/>
  <c r="AR139" i="10"/>
  <c r="AT139" i="10"/>
  <c r="AU139" i="10"/>
  <c r="AV139" i="10"/>
  <c r="AW139" i="10"/>
  <c r="AX139" i="10"/>
  <c r="AY139" i="10"/>
  <c r="AZ139" i="10"/>
  <c r="BA139" i="10"/>
  <c r="BB139" i="10"/>
  <c r="BC139" i="10"/>
  <c r="AI140" i="10"/>
  <c r="AJ140" i="10"/>
  <c r="AK140" i="10"/>
  <c r="AL140" i="10"/>
  <c r="AM140" i="10"/>
  <c r="AN140" i="10"/>
  <c r="AO140" i="10"/>
  <c r="AP140" i="10"/>
  <c r="AQ140" i="10"/>
  <c r="AR140" i="10"/>
  <c r="AT140" i="10"/>
  <c r="AU140" i="10"/>
  <c r="AV140" i="10"/>
  <c r="AW140" i="10"/>
  <c r="AX140" i="10"/>
  <c r="AY140" i="10"/>
  <c r="AZ140" i="10"/>
  <c r="BA140" i="10"/>
  <c r="BB140" i="10"/>
  <c r="BC140" i="10"/>
  <c r="AI141" i="10"/>
  <c r="AJ141" i="10"/>
  <c r="AK141" i="10"/>
  <c r="AL141" i="10"/>
  <c r="AM141" i="10"/>
  <c r="AN141" i="10"/>
  <c r="AO141" i="10"/>
  <c r="AP141" i="10"/>
  <c r="AQ141" i="10"/>
  <c r="AR141" i="10"/>
  <c r="AT141" i="10"/>
  <c r="AU141" i="10"/>
  <c r="AV141" i="10"/>
  <c r="AW141" i="10"/>
  <c r="AX141" i="10"/>
  <c r="AY141" i="10"/>
  <c r="AZ141" i="10"/>
  <c r="BA141" i="10"/>
  <c r="BB141" i="10"/>
  <c r="BC141" i="10"/>
  <c r="AI142" i="10"/>
  <c r="AJ142" i="10"/>
  <c r="AK142" i="10"/>
  <c r="AL142" i="10"/>
  <c r="AM142" i="10"/>
  <c r="AN142" i="10"/>
  <c r="AO142" i="10"/>
  <c r="AP142" i="10"/>
  <c r="AQ142" i="10"/>
  <c r="AR142" i="10"/>
  <c r="AT142" i="10"/>
  <c r="AU142" i="10"/>
  <c r="AV142" i="10"/>
  <c r="AW142" i="10"/>
  <c r="AX142" i="10"/>
  <c r="AY142" i="10"/>
  <c r="AZ142" i="10"/>
  <c r="BA142" i="10"/>
  <c r="BB142" i="10"/>
  <c r="BC142" i="10"/>
  <c r="AI143" i="10"/>
  <c r="AJ143" i="10"/>
  <c r="AK143" i="10"/>
  <c r="AL143" i="10"/>
  <c r="AM143" i="10"/>
  <c r="AN143" i="10"/>
  <c r="AO143" i="10"/>
  <c r="AP143" i="10"/>
  <c r="AQ143" i="10"/>
  <c r="AR143" i="10"/>
  <c r="AT143" i="10"/>
  <c r="AU143" i="10"/>
  <c r="AV143" i="10"/>
  <c r="AW143" i="10"/>
  <c r="AX143" i="10"/>
  <c r="AY143" i="10"/>
  <c r="AZ143" i="10"/>
  <c r="BA143" i="10"/>
  <c r="BB143" i="10"/>
  <c r="BC143" i="10"/>
  <c r="AI144" i="10"/>
  <c r="AJ144" i="10"/>
  <c r="AK144" i="10"/>
  <c r="AL144" i="10"/>
  <c r="AM144" i="10"/>
  <c r="AN144" i="10"/>
  <c r="AO144" i="10"/>
  <c r="AP144" i="10"/>
  <c r="AQ144" i="10"/>
  <c r="AR144" i="10"/>
  <c r="AT144" i="10"/>
  <c r="AU144" i="10"/>
  <c r="AV144" i="10"/>
  <c r="AW144" i="10"/>
  <c r="AX144" i="10"/>
  <c r="AY144" i="10"/>
  <c r="AZ144" i="10"/>
  <c r="BA144" i="10"/>
  <c r="BB144" i="10"/>
  <c r="BC144" i="10"/>
  <c r="AI145" i="10"/>
  <c r="AJ145" i="10"/>
  <c r="AK145" i="10"/>
  <c r="AL145" i="10"/>
  <c r="AM145" i="10"/>
  <c r="AN145" i="10"/>
  <c r="AO145" i="10"/>
  <c r="AP145" i="10"/>
  <c r="AQ145" i="10"/>
  <c r="AR145" i="10"/>
  <c r="AT145" i="10"/>
  <c r="AU145" i="10"/>
  <c r="AV145" i="10"/>
  <c r="AW145" i="10"/>
  <c r="AX145" i="10"/>
  <c r="AY145" i="10"/>
  <c r="AZ145" i="10"/>
  <c r="BA145" i="10"/>
  <c r="BB145" i="10"/>
  <c r="BC145" i="10"/>
  <c r="AI146" i="10"/>
  <c r="AJ146" i="10"/>
  <c r="AK146" i="10"/>
  <c r="AL146" i="10"/>
  <c r="AM146" i="10"/>
  <c r="AN146" i="10"/>
  <c r="AO146" i="10"/>
  <c r="AP146" i="10"/>
  <c r="AQ146" i="10"/>
  <c r="AR146" i="10"/>
  <c r="AT146" i="10"/>
  <c r="AU146" i="10"/>
  <c r="AV146" i="10"/>
  <c r="AW146" i="10"/>
  <c r="AX146" i="10"/>
  <c r="AY146" i="10"/>
  <c r="AZ146" i="10"/>
  <c r="BA146" i="10"/>
  <c r="BB146" i="10"/>
  <c r="BC146" i="10"/>
  <c r="AI147" i="10"/>
  <c r="AJ147" i="10"/>
  <c r="AK147" i="10"/>
  <c r="AL147" i="10"/>
  <c r="AM147" i="10"/>
  <c r="AN147" i="10"/>
  <c r="AO147" i="10"/>
  <c r="AP147" i="10"/>
  <c r="AQ147" i="10"/>
  <c r="AR147" i="10"/>
  <c r="AT147" i="10"/>
  <c r="AU147" i="10"/>
  <c r="AV147" i="10"/>
  <c r="AW147" i="10"/>
  <c r="AX147" i="10"/>
  <c r="AY147" i="10"/>
  <c r="AZ147" i="10"/>
  <c r="BA147" i="10"/>
  <c r="BB147" i="10"/>
  <c r="BC147" i="10"/>
  <c r="AI148" i="10"/>
  <c r="AJ148" i="10"/>
  <c r="AK148" i="10"/>
  <c r="AL148" i="10"/>
  <c r="AM148" i="10"/>
  <c r="AN148" i="10"/>
  <c r="AO148" i="10"/>
  <c r="AP148" i="10"/>
  <c r="AQ148" i="10"/>
  <c r="AR148" i="10"/>
  <c r="AT148" i="10"/>
  <c r="AU148" i="10"/>
  <c r="AV148" i="10"/>
  <c r="AW148" i="10"/>
  <c r="AX148" i="10"/>
  <c r="AY148" i="10"/>
  <c r="AZ148" i="10"/>
  <c r="BA148" i="10"/>
  <c r="BB148" i="10"/>
  <c r="BC148" i="10"/>
  <c r="AI149" i="10"/>
  <c r="AJ149" i="10"/>
  <c r="AK149" i="10"/>
  <c r="AL149" i="10"/>
  <c r="AM149" i="10"/>
  <c r="AN149" i="10"/>
  <c r="AO149" i="10"/>
  <c r="AP149" i="10"/>
  <c r="AQ149" i="10"/>
  <c r="AR149" i="10"/>
  <c r="AT149" i="10"/>
  <c r="AU149" i="10"/>
  <c r="AV149" i="10"/>
  <c r="AW149" i="10"/>
  <c r="AX149" i="10"/>
  <c r="AY149" i="10"/>
  <c r="AZ149" i="10"/>
  <c r="BA149" i="10"/>
  <c r="BB149" i="10"/>
  <c r="BC149" i="10"/>
  <c r="AI150" i="10"/>
  <c r="AJ150" i="10"/>
  <c r="AK150" i="10"/>
  <c r="AL150" i="10"/>
  <c r="AM150" i="10"/>
  <c r="AN150" i="10"/>
  <c r="AO150" i="10"/>
  <c r="AP150" i="10"/>
  <c r="AQ150" i="10"/>
  <c r="AR150" i="10"/>
  <c r="AT150" i="10"/>
  <c r="AU150" i="10"/>
  <c r="AV150" i="10"/>
  <c r="AW150" i="10"/>
  <c r="AX150" i="10"/>
  <c r="AY150" i="10"/>
  <c r="AZ150" i="10"/>
  <c r="BA150" i="10"/>
  <c r="BB150" i="10"/>
  <c r="BC150" i="10"/>
  <c r="AI151" i="10"/>
  <c r="AJ151" i="10"/>
  <c r="AK151" i="10"/>
  <c r="AL151" i="10"/>
  <c r="AM151" i="10"/>
  <c r="AN151" i="10"/>
  <c r="AO151" i="10"/>
  <c r="AP151" i="10"/>
  <c r="AQ151" i="10"/>
  <c r="AR151" i="10"/>
  <c r="AT151" i="10"/>
  <c r="AU151" i="10"/>
  <c r="AV151" i="10"/>
  <c r="AW151" i="10"/>
  <c r="AX151" i="10"/>
  <c r="AY151" i="10"/>
  <c r="AZ151" i="10"/>
  <c r="BA151" i="10"/>
  <c r="BB151" i="10"/>
  <c r="BC151" i="10"/>
  <c r="AI152" i="10"/>
  <c r="AJ152" i="10"/>
  <c r="AK152" i="10"/>
  <c r="AL152" i="10"/>
  <c r="AM152" i="10"/>
  <c r="AN152" i="10"/>
  <c r="AO152" i="10"/>
  <c r="AP152" i="10"/>
  <c r="AQ152" i="10"/>
  <c r="AR152" i="10"/>
  <c r="AT152" i="10"/>
  <c r="AU152" i="10"/>
  <c r="AV152" i="10"/>
  <c r="AW152" i="10"/>
  <c r="AX152" i="10"/>
  <c r="AY152" i="10"/>
  <c r="AZ152" i="10"/>
  <c r="BA152" i="10"/>
  <c r="BB152" i="10"/>
  <c r="BC152" i="10"/>
  <c r="AI153" i="10"/>
  <c r="AJ153" i="10"/>
  <c r="AK153" i="10"/>
  <c r="AL153" i="10"/>
  <c r="AM153" i="10"/>
  <c r="AN153" i="10"/>
  <c r="AO153" i="10"/>
  <c r="AP153" i="10"/>
  <c r="AQ153" i="10"/>
  <c r="AR153" i="10"/>
  <c r="AT153" i="10"/>
  <c r="AU153" i="10"/>
  <c r="AV153" i="10"/>
  <c r="AW153" i="10"/>
  <c r="AX153" i="10"/>
  <c r="AY153" i="10"/>
  <c r="AZ153" i="10"/>
  <c r="BA153" i="10"/>
  <c r="BB153" i="10"/>
  <c r="BC153" i="10"/>
  <c r="AI154" i="10"/>
  <c r="AJ154" i="10"/>
  <c r="AK154" i="10"/>
  <c r="AL154" i="10"/>
  <c r="AM154" i="10"/>
  <c r="AN154" i="10"/>
  <c r="AO154" i="10"/>
  <c r="AP154" i="10"/>
  <c r="AQ154" i="10"/>
  <c r="AR154" i="10"/>
  <c r="AT154" i="10"/>
  <c r="AU154" i="10"/>
  <c r="AV154" i="10"/>
  <c r="AW154" i="10"/>
  <c r="AX154" i="10"/>
  <c r="AY154" i="10"/>
  <c r="AZ154" i="10"/>
  <c r="BA154" i="10"/>
  <c r="BB154" i="10"/>
  <c r="BC154" i="10"/>
  <c r="AI155" i="10"/>
  <c r="AJ155" i="10"/>
  <c r="AK155" i="10"/>
  <c r="AL155" i="10"/>
  <c r="AM155" i="10"/>
  <c r="AN155" i="10"/>
  <c r="AO155" i="10"/>
  <c r="AP155" i="10"/>
  <c r="AQ155" i="10"/>
  <c r="AR155" i="10"/>
  <c r="AT155" i="10"/>
  <c r="AU155" i="10"/>
  <c r="AV155" i="10"/>
  <c r="AW155" i="10"/>
  <c r="AX155" i="10"/>
  <c r="AY155" i="10"/>
  <c r="AZ155" i="10"/>
  <c r="BA155" i="10"/>
  <c r="BB155" i="10"/>
  <c r="BC155" i="10"/>
  <c r="AI156" i="10"/>
  <c r="AJ156" i="10"/>
  <c r="AK156" i="10"/>
  <c r="AL156" i="10"/>
  <c r="AM156" i="10"/>
  <c r="AN156" i="10"/>
  <c r="AO156" i="10"/>
  <c r="AP156" i="10"/>
  <c r="AQ156" i="10"/>
  <c r="AR156" i="10"/>
  <c r="AT156" i="10"/>
  <c r="AU156" i="10"/>
  <c r="AV156" i="10"/>
  <c r="AW156" i="10"/>
  <c r="AX156" i="10"/>
  <c r="AY156" i="10"/>
  <c r="AZ156" i="10"/>
  <c r="BA156" i="10"/>
  <c r="BB156" i="10"/>
  <c r="BC156" i="10"/>
  <c r="AI157" i="10"/>
  <c r="AJ157" i="10"/>
  <c r="AK157" i="10"/>
  <c r="AL157" i="10"/>
  <c r="AM157" i="10"/>
  <c r="AN157" i="10"/>
  <c r="AO157" i="10"/>
  <c r="AP157" i="10"/>
  <c r="AQ157" i="10"/>
  <c r="AR157" i="10"/>
  <c r="AT157" i="10"/>
  <c r="AU157" i="10"/>
  <c r="AV157" i="10"/>
  <c r="AW157" i="10"/>
  <c r="AX157" i="10"/>
  <c r="AY157" i="10"/>
  <c r="AZ157" i="10"/>
  <c r="BA157" i="10"/>
  <c r="BB157" i="10"/>
  <c r="BC157" i="10"/>
  <c r="AI158" i="10"/>
  <c r="AJ158" i="10"/>
  <c r="AK158" i="10"/>
  <c r="AL158" i="10"/>
  <c r="AM158" i="10"/>
  <c r="AN158" i="10"/>
  <c r="AO158" i="10"/>
  <c r="AP158" i="10"/>
  <c r="AQ158" i="10"/>
  <c r="AR158" i="10"/>
  <c r="AT158" i="10"/>
  <c r="AU158" i="10"/>
  <c r="AV158" i="10"/>
  <c r="AW158" i="10"/>
  <c r="AX158" i="10"/>
  <c r="AY158" i="10"/>
  <c r="AZ158" i="10"/>
  <c r="BA158" i="10"/>
  <c r="BB158" i="10"/>
  <c r="BC158" i="10"/>
  <c r="AI159" i="10"/>
  <c r="AJ159" i="10"/>
  <c r="AK159" i="10"/>
  <c r="AL159" i="10"/>
  <c r="AM159" i="10"/>
  <c r="AN159" i="10"/>
  <c r="AO159" i="10"/>
  <c r="AP159" i="10"/>
  <c r="AQ159" i="10"/>
  <c r="AR159" i="10"/>
  <c r="AT159" i="10"/>
  <c r="AU159" i="10"/>
  <c r="AV159" i="10"/>
  <c r="AW159" i="10"/>
  <c r="AX159" i="10"/>
  <c r="AY159" i="10"/>
  <c r="AZ159" i="10"/>
  <c r="BA159" i="10"/>
  <c r="BB159" i="10"/>
  <c r="BC159" i="10"/>
  <c r="AI160" i="10"/>
  <c r="AJ160" i="10"/>
  <c r="AK160" i="10"/>
  <c r="AL160" i="10"/>
  <c r="AM160" i="10"/>
  <c r="AN160" i="10"/>
  <c r="AO160" i="10"/>
  <c r="AP160" i="10"/>
  <c r="AQ160" i="10"/>
  <c r="AR160" i="10"/>
  <c r="AT160" i="10"/>
  <c r="AU160" i="10"/>
  <c r="AV160" i="10"/>
  <c r="AW160" i="10"/>
  <c r="AX160" i="10"/>
  <c r="AY160" i="10"/>
  <c r="AZ160" i="10"/>
  <c r="BA160" i="10"/>
  <c r="BB160" i="10"/>
  <c r="BC160" i="10"/>
  <c r="AI161" i="10"/>
  <c r="AJ161" i="10"/>
  <c r="AK161" i="10"/>
  <c r="AL161" i="10"/>
  <c r="AM161" i="10"/>
  <c r="AN161" i="10"/>
  <c r="AO161" i="10"/>
  <c r="AP161" i="10"/>
  <c r="AQ161" i="10"/>
  <c r="AR161" i="10"/>
  <c r="AT161" i="10"/>
  <c r="AU161" i="10"/>
  <c r="AV161" i="10"/>
  <c r="AW161" i="10"/>
  <c r="AX161" i="10"/>
  <c r="AY161" i="10"/>
  <c r="AZ161" i="10"/>
  <c r="BA161" i="10"/>
  <c r="BB161" i="10"/>
  <c r="BC161" i="10"/>
  <c r="AI162" i="10"/>
  <c r="AJ162" i="10"/>
  <c r="AK162" i="10"/>
  <c r="AL162" i="10"/>
  <c r="AM162" i="10"/>
  <c r="AN162" i="10"/>
  <c r="AO162" i="10"/>
  <c r="AP162" i="10"/>
  <c r="AQ162" i="10"/>
  <c r="AR162" i="10"/>
  <c r="AT162" i="10"/>
  <c r="AU162" i="10"/>
  <c r="AV162" i="10"/>
  <c r="AW162" i="10"/>
  <c r="AX162" i="10"/>
  <c r="AY162" i="10"/>
  <c r="AZ162" i="10"/>
  <c r="BA162" i="10"/>
  <c r="BB162" i="10"/>
  <c r="BC162" i="10"/>
  <c r="AI163" i="10"/>
  <c r="AJ163" i="10"/>
  <c r="AK163" i="10"/>
  <c r="AL163" i="10"/>
  <c r="AM163" i="10"/>
  <c r="AN163" i="10"/>
  <c r="AO163" i="10"/>
  <c r="AP163" i="10"/>
  <c r="AQ163" i="10"/>
  <c r="AR163" i="10"/>
  <c r="AT163" i="10"/>
  <c r="AU163" i="10"/>
  <c r="AV163" i="10"/>
  <c r="AW163" i="10"/>
  <c r="AX163" i="10"/>
  <c r="AY163" i="10"/>
  <c r="AZ163" i="10"/>
  <c r="BA163" i="10"/>
  <c r="BB163" i="10"/>
  <c r="BC163" i="10"/>
  <c r="AI164" i="10"/>
  <c r="AJ164" i="10"/>
  <c r="AK164" i="10"/>
  <c r="AL164" i="10"/>
  <c r="AM164" i="10"/>
  <c r="AN164" i="10"/>
  <c r="AO164" i="10"/>
  <c r="AP164" i="10"/>
  <c r="AQ164" i="10"/>
  <c r="AR164" i="10"/>
  <c r="AT164" i="10"/>
  <c r="AU164" i="10"/>
  <c r="AV164" i="10"/>
  <c r="AW164" i="10"/>
  <c r="AX164" i="10"/>
  <c r="AY164" i="10"/>
  <c r="AZ164" i="10"/>
  <c r="BA164" i="10"/>
  <c r="BB164" i="10"/>
  <c r="BC164" i="10"/>
  <c r="AI165" i="10"/>
  <c r="AJ165" i="10"/>
  <c r="AK165" i="10"/>
  <c r="AL165" i="10"/>
  <c r="AM165" i="10"/>
  <c r="AN165" i="10"/>
  <c r="AO165" i="10"/>
  <c r="AP165" i="10"/>
  <c r="AQ165" i="10"/>
  <c r="AR165" i="10"/>
  <c r="AT165" i="10"/>
  <c r="AU165" i="10"/>
  <c r="AV165" i="10"/>
  <c r="AW165" i="10"/>
  <c r="AX165" i="10"/>
  <c r="AY165" i="10"/>
  <c r="AZ165" i="10"/>
  <c r="BA165" i="10"/>
  <c r="BB165" i="10"/>
  <c r="BC165" i="10"/>
  <c r="AI166" i="10"/>
  <c r="AJ166" i="10"/>
  <c r="AK166" i="10"/>
  <c r="AL166" i="10"/>
  <c r="AM166" i="10"/>
  <c r="AN166" i="10"/>
  <c r="AO166" i="10"/>
  <c r="AP166" i="10"/>
  <c r="AQ166" i="10"/>
  <c r="AR166" i="10"/>
  <c r="AT166" i="10"/>
  <c r="AU166" i="10"/>
  <c r="AV166" i="10"/>
  <c r="AW166" i="10"/>
  <c r="AX166" i="10"/>
  <c r="AY166" i="10"/>
  <c r="AZ166" i="10"/>
  <c r="BA166" i="10"/>
  <c r="BB166" i="10"/>
  <c r="BC166" i="10"/>
  <c r="AI167" i="10"/>
  <c r="AJ167" i="10"/>
  <c r="AK167" i="10"/>
  <c r="AL167" i="10"/>
  <c r="AM167" i="10"/>
  <c r="AN167" i="10"/>
  <c r="AO167" i="10"/>
  <c r="AP167" i="10"/>
  <c r="AQ167" i="10"/>
  <c r="AR167" i="10"/>
  <c r="AT167" i="10"/>
  <c r="AU167" i="10"/>
  <c r="AV167" i="10"/>
  <c r="AW167" i="10"/>
  <c r="AX167" i="10"/>
  <c r="AY167" i="10"/>
  <c r="AZ167" i="10"/>
  <c r="BA167" i="10"/>
  <c r="BB167" i="10"/>
  <c r="BC167" i="10"/>
  <c r="AI168" i="10"/>
  <c r="AJ168" i="10"/>
  <c r="AK168" i="10"/>
  <c r="AL168" i="10"/>
  <c r="AM168" i="10"/>
  <c r="AN168" i="10"/>
  <c r="AO168" i="10"/>
  <c r="AP168" i="10"/>
  <c r="AQ168" i="10"/>
  <c r="AR168" i="10"/>
  <c r="AT168" i="10"/>
  <c r="AU168" i="10"/>
  <c r="AV168" i="10"/>
  <c r="AW168" i="10"/>
  <c r="AX168" i="10"/>
  <c r="AY168" i="10"/>
  <c r="AZ168" i="10"/>
  <c r="BA168" i="10"/>
  <c r="BB168" i="10"/>
  <c r="BC168" i="10"/>
  <c r="AI169" i="10"/>
  <c r="AJ169" i="10"/>
  <c r="AK169" i="10"/>
  <c r="AL169" i="10"/>
  <c r="AM169" i="10"/>
  <c r="AN169" i="10"/>
  <c r="AO169" i="10"/>
  <c r="AP169" i="10"/>
  <c r="AQ169" i="10"/>
  <c r="AR169" i="10"/>
  <c r="AT169" i="10"/>
  <c r="AU169" i="10"/>
  <c r="AV169" i="10"/>
  <c r="AW169" i="10"/>
  <c r="AX169" i="10"/>
  <c r="AY169" i="10"/>
  <c r="AZ169" i="10"/>
  <c r="BA169" i="10"/>
  <c r="BB169" i="10"/>
  <c r="BC169" i="10"/>
  <c r="AI170" i="10"/>
  <c r="AJ170" i="10"/>
  <c r="AK170" i="10"/>
  <c r="AL170" i="10"/>
  <c r="AM170" i="10"/>
  <c r="AN170" i="10"/>
  <c r="AO170" i="10"/>
  <c r="AP170" i="10"/>
  <c r="AQ170" i="10"/>
  <c r="AR170" i="10"/>
  <c r="AT170" i="10"/>
  <c r="AU170" i="10"/>
  <c r="AV170" i="10"/>
  <c r="AW170" i="10"/>
  <c r="AX170" i="10"/>
  <c r="AY170" i="10"/>
  <c r="AZ170" i="10"/>
  <c r="BA170" i="10"/>
  <c r="BB170" i="10"/>
  <c r="BC170" i="10"/>
  <c r="AI171" i="10"/>
  <c r="AJ171" i="10"/>
  <c r="AK171" i="10"/>
  <c r="AL171" i="10"/>
  <c r="AM171" i="10"/>
  <c r="AN171" i="10"/>
  <c r="AO171" i="10"/>
  <c r="AP171" i="10"/>
  <c r="AQ171" i="10"/>
  <c r="AR171" i="10"/>
  <c r="AT171" i="10"/>
  <c r="AU171" i="10"/>
  <c r="AV171" i="10"/>
  <c r="AW171" i="10"/>
  <c r="AX171" i="10"/>
  <c r="AY171" i="10"/>
  <c r="AZ171" i="10"/>
  <c r="BA171" i="10"/>
  <c r="BB171" i="10"/>
  <c r="BC171" i="10"/>
  <c r="AI172" i="10"/>
  <c r="AJ172" i="10"/>
  <c r="AK172" i="10"/>
  <c r="AL172" i="10"/>
  <c r="AM172" i="10"/>
  <c r="AN172" i="10"/>
  <c r="AO172" i="10"/>
  <c r="AP172" i="10"/>
  <c r="AQ172" i="10"/>
  <c r="AR172" i="10"/>
  <c r="AT172" i="10"/>
  <c r="AU172" i="10"/>
  <c r="AV172" i="10"/>
  <c r="AW172" i="10"/>
  <c r="AX172" i="10"/>
  <c r="AY172" i="10"/>
  <c r="AZ172" i="10"/>
  <c r="BA172" i="10"/>
  <c r="BB172" i="10"/>
  <c r="BC172" i="10"/>
  <c r="AI173" i="10"/>
  <c r="AJ173" i="10"/>
  <c r="AK173" i="10"/>
  <c r="AL173" i="10"/>
  <c r="AM173" i="10"/>
  <c r="AN173" i="10"/>
  <c r="AO173" i="10"/>
  <c r="AP173" i="10"/>
  <c r="AQ173" i="10"/>
  <c r="AR173" i="10"/>
  <c r="AT173" i="10"/>
  <c r="AU173" i="10"/>
  <c r="AV173" i="10"/>
  <c r="AW173" i="10"/>
  <c r="AX173" i="10"/>
  <c r="AY173" i="10"/>
  <c r="AZ173" i="10"/>
  <c r="BA173" i="10"/>
  <c r="BB173" i="10"/>
  <c r="BC173" i="10"/>
  <c r="AI174" i="10"/>
  <c r="AJ174" i="10"/>
  <c r="AK174" i="10"/>
  <c r="AL174" i="10"/>
  <c r="AM174" i="10"/>
  <c r="AN174" i="10"/>
  <c r="AO174" i="10"/>
  <c r="AP174" i="10"/>
  <c r="AQ174" i="10"/>
  <c r="AR174" i="10"/>
  <c r="AT174" i="10"/>
  <c r="AU174" i="10"/>
  <c r="AV174" i="10"/>
  <c r="AW174" i="10"/>
  <c r="AX174" i="10"/>
  <c r="AY174" i="10"/>
  <c r="AZ174" i="10"/>
  <c r="BA174" i="10"/>
  <c r="BB174" i="10"/>
  <c r="BC174" i="10"/>
  <c r="AI175" i="10"/>
  <c r="AJ175" i="10"/>
  <c r="AK175" i="10"/>
  <c r="AL175" i="10"/>
  <c r="AM175" i="10"/>
  <c r="AN175" i="10"/>
  <c r="AO175" i="10"/>
  <c r="AP175" i="10"/>
  <c r="AQ175" i="10"/>
  <c r="AR175" i="10"/>
  <c r="AT175" i="10"/>
  <c r="AU175" i="10"/>
  <c r="AV175" i="10"/>
  <c r="AW175" i="10"/>
  <c r="AX175" i="10"/>
  <c r="AY175" i="10"/>
  <c r="AZ175" i="10"/>
  <c r="BA175" i="10"/>
  <c r="BB175" i="10"/>
  <c r="BC175" i="10"/>
  <c r="AI176" i="10"/>
  <c r="AJ176" i="10"/>
  <c r="AK176" i="10"/>
  <c r="AL176" i="10"/>
  <c r="AM176" i="10"/>
  <c r="AN176" i="10"/>
  <c r="AO176" i="10"/>
  <c r="AP176" i="10"/>
  <c r="AQ176" i="10"/>
  <c r="AR176" i="10"/>
  <c r="AT176" i="10"/>
  <c r="AU176" i="10"/>
  <c r="AV176" i="10"/>
  <c r="AW176" i="10"/>
  <c r="AX176" i="10"/>
  <c r="AY176" i="10"/>
  <c r="AZ176" i="10"/>
  <c r="BA176" i="10"/>
  <c r="BB176" i="10"/>
  <c r="BC176" i="10"/>
  <c r="AI177" i="10"/>
  <c r="AJ177" i="10"/>
  <c r="AK177" i="10"/>
  <c r="AL177" i="10"/>
  <c r="AM177" i="10"/>
  <c r="AN177" i="10"/>
  <c r="AO177" i="10"/>
  <c r="AP177" i="10"/>
  <c r="AQ177" i="10"/>
  <c r="AR177" i="10"/>
  <c r="AT177" i="10"/>
  <c r="AU177" i="10"/>
  <c r="AV177" i="10"/>
  <c r="AW177" i="10"/>
  <c r="AX177" i="10"/>
  <c r="AY177" i="10"/>
  <c r="AZ177" i="10"/>
  <c r="BA177" i="10"/>
  <c r="BB177" i="10"/>
  <c r="BC177" i="10"/>
  <c r="AI178" i="10"/>
  <c r="AJ178" i="10"/>
  <c r="AK178" i="10"/>
  <c r="AL178" i="10"/>
  <c r="AM178" i="10"/>
  <c r="AN178" i="10"/>
  <c r="AO178" i="10"/>
  <c r="AP178" i="10"/>
  <c r="AQ178" i="10"/>
  <c r="AR178" i="10"/>
  <c r="AT178" i="10"/>
  <c r="AU178" i="10"/>
  <c r="AV178" i="10"/>
  <c r="AW178" i="10"/>
  <c r="AX178" i="10"/>
  <c r="AY178" i="10"/>
  <c r="AZ178" i="10"/>
  <c r="BA178" i="10"/>
  <c r="BB178" i="10"/>
  <c r="BC178" i="10"/>
  <c r="AI179" i="10"/>
  <c r="AJ179" i="10"/>
  <c r="AK179" i="10"/>
  <c r="AL179" i="10"/>
  <c r="AM179" i="10"/>
  <c r="AN179" i="10"/>
  <c r="AO179" i="10"/>
  <c r="AP179" i="10"/>
  <c r="AQ179" i="10"/>
  <c r="AR179" i="10"/>
  <c r="AT179" i="10"/>
  <c r="AU179" i="10"/>
  <c r="AV179" i="10"/>
  <c r="AW179" i="10"/>
  <c r="AX179" i="10"/>
  <c r="AY179" i="10"/>
  <c r="AZ179" i="10"/>
  <c r="BA179" i="10"/>
  <c r="BB179" i="10"/>
  <c r="BC179" i="10"/>
  <c r="AI180" i="10"/>
  <c r="AJ180" i="10"/>
  <c r="AK180" i="10"/>
  <c r="AL180" i="10"/>
  <c r="AM180" i="10"/>
  <c r="AN180" i="10"/>
  <c r="AO180" i="10"/>
  <c r="AP180" i="10"/>
  <c r="AQ180" i="10"/>
  <c r="AR180" i="10"/>
  <c r="AT180" i="10"/>
  <c r="AU180" i="10"/>
  <c r="AV180" i="10"/>
  <c r="AW180" i="10"/>
  <c r="AX180" i="10"/>
  <c r="AY180" i="10"/>
  <c r="AZ180" i="10"/>
  <c r="BA180" i="10"/>
  <c r="BB180" i="10"/>
  <c r="BC180" i="10"/>
  <c r="AI181" i="10"/>
  <c r="AJ181" i="10"/>
  <c r="AK181" i="10"/>
  <c r="AL181" i="10"/>
  <c r="AM181" i="10"/>
  <c r="AN181" i="10"/>
  <c r="AO181" i="10"/>
  <c r="AP181" i="10"/>
  <c r="AQ181" i="10"/>
  <c r="AR181" i="10"/>
  <c r="AT181" i="10"/>
  <c r="AU181" i="10"/>
  <c r="AV181" i="10"/>
  <c r="AW181" i="10"/>
  <c r="AX181" i="10"/>
  <c r="AY181" i="10"/>
  <c r="AZ181" i="10"/>
  <c r="BA181" i="10"/>
  <c r="BB181" i="10"/>
  <c r="BC181" i="10"/>
  <c r="AI182" i="10"/>
  <c r="AJ182" i="10"/>
  <c r="AK182" i="10"/>
  <c r="AL182" i="10"/>
  <c r="AM182" i="10"/>
  <c r="AN182" i="10"/>
  <c r="AO182" i="10"/>
  <c r="AP182" i="10"/>
  <c r="AQ182" i="10"/>
  <c r="AR182" i="10"/>
  <c r="AT182" i="10"/>
  <c r="AU182" i="10"/>
  <c r="AV182" i="10"/>
  <c r="AW182" i="10"/>
  <c r="AX182" i="10"/>
  <c r="AY182" i="10"/>
  <c r="AZ182" i="10"/>
  <c r="BA182" i="10"/>
  <c r="BB182" i="10"/>
  <c r="BC182" i="10"/>
  <c r="AI183" i="10"/>
  <c r="AJ183" i="10"/>
  <c r="AK183" i="10"/>
  <c r="AL183" i="10"/>
  <c r="AM183" i="10"/>
  <c r="AN183" i="10"/>
  <c r="AO183" i="10"/>
  <c r="AP183" i="10"/>
  <c r="AQ183" i="10"/>
  <c r="AR183" i="10"/>
  <c r="AT183" i="10"/>
  <c r="AU183" i="10"/>
  <c r="AV183" i="10"/>
  <c r="AW183" i="10"/>
  <c r="AX183" i="10"/>
  <c r="AY183" i="10"/>
  <c r="AZ183" i="10"/>
  <c r="BA183" i="10"/>
  <c r="BB183" i="10"/>
  <c r="BC183" i="10"/>
  <c r="AI184" i="10"/>
  <c r="AJ184" i="10"/>
  <c r="AK184" i="10"/>
  <c r="AL184" i="10"/>
  <c r="AM184" i="10"/>
  <c r="AN184" i="10"/>
  <c r="AO184" i="10"/>
  <c r="AP184" i="10"/>
  <c r="AQ184" i="10"/>
  <c r="AR184" i="10"/>
  <c r="AT184" i="10"/>
  <c r="AU184" i="10"/>
  <c r="AV184" i="10"/>
  <c r="AW184" i="10"/>
  <c r="AX184" i="10"/>
  <c r="AY184" i="10"/>
  <c r="AZ184" i="10"/>
  <c r="BA184" i="10"/>
  <c r="BB184" i="10"/>
  <c r="BC184" i="10"/>
  <c r="AI185" i="10"/>
  <c r="AJ185" i="10"/>
  <c r="AK185" i="10"/>
  <c r="AL185" i="10"/>
  <c r="AM185" i="10"/>
  <c r="AN185" i="10"/>
  <c r="AO185" i="10"/>
  <c r="AP185" i="10"/>
  <c r="AQ185" i="10"/>
  <c r="AR185" i="10"/>
  <c r="AT185" i="10"/>
  <c r="AU185" i="10"/>
  <c r="AV185" i="10"/>
  <c r="AW185" i="10"/>
  <c r="AX185" i="10"/>
  <c r="AY185" i="10"/>
  <c r="AZ185" i="10"/>
  <c r="BA185" i="10"/>
  <c r="BB185" i="10"/>
  <c r="BC185" i="10"/>
  <c r="AI186" i="10"/>
  <c r="AJ186" i="10"/>
  <c r="AK186" i="10"/>
  <c r="AL186" i="10"/>
  <c r="AM186" i="10"/>
  <c r="AN186" i="10"/>
  <c r="AO186" i="10"/>
  <c r="AP186" i="10"/>
  <c r="AQ186" i="10"/>
  <c r="AR186" i="10"/>
  <c r="AT186" i="10"/>
  <c r="AU186" i="10"/>
  <c r="AV186" i="10"/>
  <c r="AW186" i="10"/>
  <c r="AX186" i="10"/>
  <c r="AY186" i="10"/>
  <c r="AZ186" i="10"/>
  <c r="BA186" i="10"/>
  <c r="BB186" i="10"/>
  <c r="BC186" i="10"/>
  <c r="AI187" i="10"/>
  <c r="AJ187" i="10"/>
  <c r="AK187" i="10"/>
  <c r="AL187" i="10"/>
  <c r="AM187" i="10"/>
  <c r="AN187" i="10"/>
  <c r="AO187" i="10"/>
  <c r="AP187" i="10"/>
  <c r="AQ187" i="10"/>
  <c r="AR187" i="10"/>
  <c r="AT187" i="10"/>
  <c r="AU187" i="10"/>
  <c r="AV187" i="10"/>
  <c r="AW187" i="10"/>
  <c r="AX187" i="10"/>
  <c r="AY187" i="10"/>
  <c r="AZ187" i="10"/>
  <c r="BA187" i="10"/>
  <c r="BB187" i="10"/>
  <c r="BC187" i="10"/>
  <c r="Y160" i="10"/>
  <c r="Z160" i="10"/>
  <c r="AA160" i="10"/>
  <c r="AB160" i="10"/>
  <c r="AC160" i="10"/>
  <c r="AD160" i="10"/>
  <c r="AE160" i="10"/>
  <c r="AF160" i="10"/>
  <c r="AG160" i="10"/>
  <c r="BC129" i="10"/>
  <c r="AV129" i="10"/>
  <c r="AW129" i="10"/>
  <c r="AX129" i="10"/>
  <c r="AY129" i="10"/>
  <c r="AZ129" i="10"/>
  <c r="BA129" i="10"/>
  <c r="BB129" i="10"/>
  <c r="AT129" i="10"/>
  <c r="AU129" i="10"/>
  <c r="AR129" i="10"/>
  <c r="AJ129" i="10"/>
  <c r="AK129" i="10"/>
  <c r="AL129" i="10"/>
  <c r="AM129" i="10"/>
  <c r="AN129" i="10"/>
  <c r="AO129" i="10"/>
  <c r="AP129" i="10"/>
  <c r="AQ129" i="10"/>
  <c r="AI129" i="10"/>
  <c r="M129" i="10"/>
  <c r="AG187" i="10"/>
  <c r="AC187" i="10"/>
  <c r="Z187" i="10"/>
  <c r="Y187" i="10"/>
  <c r="V187" i="10"/>
  <c r="U187" i="10"/>
  <c r="AF187" i="10" s="1"/>
  <c r="T187" i="10"/>
  <c r="AE187" i="10" s="1"/>
  <c r="S187" i="10"/>
  <c r="AD187" i="10" s="1"/>
  <c r="R187" i="10"/>
  <c r="Q187" i="10"/>
  <c r="AB187" i="10" s="1"/>
  <c r="P187" i="10"/>
  <c r="AA187" i="10" s="1"/>
  <c r="O187" i="10"/>
  <c r="N187" i="10"/>
  <c r="M187" i="10"/>
  <c r="X187" i="10" s="1"/>
  <c r="AG186" i="10"/>
  <c r="AD186" i="10"/>
  <c r="AC186" i="10"/>
  <c r="Y186" i="10"/>
  <c r="X186" i="10"/>
  <c r="V186" i="10"/>
  <c r="U186" i="10"/>
  <c r="AF186" i="10" s="1"/>
  <c r="T186" i="10"/>
  <c r="AE186" i="10" s="1"/>
  <c r="S186" i="10"/>
  <c r="R186" i="10"/>
  <c r="Q186" i="10"/>
  <c r="AB186" i="10" s="1"/>
  <c r="P186" i="10"/>
  <c r="AA186" i="10" s="1"/>
  <c r="O186" i="10"/>
  <c r="Z186" i="10" s="1"/>
  <c r="N186" i="10"/>
  <c r="M186" i="10"/>
  <c r="AG185" i="10"/>
  <c r="AC185" i="10"/>
  <c r="Z185" i="10"/>
  <c r="Y185" i="10"/>
  <c r="V185" i="10"/>
  <c r="U185" i="10"/>
  <c r="AF185" i="10" s="1"/>
  <c r="T185" i="10"/>
  <c r="AE185" i="10" s="1"/>
  <c r="S185" i="10"/>
  <c r="AD185" i="10" s="1"/>
  <c r="R185" i="10"/>
  <c r="Q185" i="10"/>
  <c r="AB185" i="10" s="1"/>
  <c r="P185" i="10"/>
  <c r="AA185" i="10" s="1"/>
  <c r="O185" i="10"/>
  <c r="N185" i="10"/>
  <c r="M185" i="10"/>
  <c r="X185" i="10" s="1"/>
  <c r="AG184" i="10"/>
  <c r="AD184" i="10"/>
  <c r="AC184" i="10"/>
  <c r="Y184" i="10"/>
  <c r="X184" i="10"/>
  <c r="V184" i="10"/>
  <c r="U184" i="10"/>
  <c r="AF184" i="10" s="1"/>
  <c r="T184" i="10"/>
  <c r="AE184" i="10" s="1"/>
  <c r="S184" i="10"/>
  <c r="R184" i="10"/>
  <c r="Q184" i="10"/>
  <c r="AB184" i="10" s="1"/>
  <c r="P184" i="10"/>
  <c r="AA184" i="10" s="1"/>
  <c r="O184" i="10"/>
  <c r="Z184" i="10" s="1"/>
  <c r="N184" i="10"/>
  <c r="M184" i="10"/>
  <c r="AG183" i="10"/>
  <c r="AC183" i="10"/>
  <c r="Z183" i="10"/>
  <c r="Y183" i="10"/>
  <c r="V183" i="10"/>
  <c r="U183" i="10"/>
  <c r="AF183" i="10" s="1"/>
  <c r="T183" i="10"/>
  <c r="AE183" i="10" s="1"/>
  <c r="S183" i="10"/>
  <c r="AD183" i="10" s="1"/>
  <c r="R183" i="10"/>
  <c r="Q183" i="10"/>
  <c r="AB183" i="10" s="1"/>
  <c r="P183" i="10"/>
  <c r="AA183" i="10" s="1"/>
  <c r="O183" i="10"/>
  <c r="N183" i="10"/>
  <c r="M183" i="10"/>
  <c r="X183" i="10" s="1"/>
  <c r="AG182" i="10"/>
  <c r="AF182" i="10"/>
  <c r="AD182" i="10"/>
  <c r="AC182" i="10"/>
  <c r="Z182" i="10"/>
  <c r="Y182" i="10"/>
  <c r="V182" i="10"/>
  <c r="U182" i="10"/>
  <c r="T182" i="10"/>
  <c r="AE182" i="10" s="1"/>
  <c r="S182" i="10"/>
  <c r="R182" i="10"/>
  <c r="Q182" i="10"/>
  <c r="AB182" i="10" s="1"/>
  <c r="P182" i="10"/>
  <c r="AA182" i="10" s="1"/>
  <c r="O182" i="10"/>
  <c r="N182" i="10"/>
  <c r="M182" i="10"/>
  <c r="X182" i="10" s="1"/>
  <c r="AG181" i="10"/>
  <c r="AD181" i="10"/>
  <c r="AC181" i="10"/>
  <c r="Z181" i="10"/>
  <c r="Y181" i="10"/>
  <c r="V181" i="10"/>
  <c r="U181" i="10"/>
  <c r="AF181" i="10" s="1"/>
  <c r="T181" i="10"/>
  <c r="AE181" i="10" s="1"/>
  <c r="S181" i="10"/>
  <c r="R181" i="10"/>
  <c r="Q181" i="10"/>
  <c r="AB181" i="10" s="1"/>
  <c r="P181" i="10"/>
  <c r="AA181" i="10" s="1"/>
  <c r="O181" i="10"/>
  <c r="N181" i="10"/>
  <c r="M181" i="10"/>
  <c r="X181" i="10" s="1"/>
  <c r="AG180" i="10"/>
  <c r="AF180" i="10"/>
  <c r="AD180" i="10"/>
  <c r="AC180" i="10"/>
  <c r="Z180" i="10"/>
  <c r="Y180" i="10"/>
  <c r="V180" i="10"/>
  <c r="U180" i="10"/>
  <c r="T180" i="10"/>
  <c r="AE180" i="10" s="1"/>
  <c r="S180" i="10"/>
  <c r="R180" i="10"/>
  <c r="Q180" i="10"/>
  <c r="AB180" i="10" s="1"/>
  <c r="P180" i="10"/>
  <c r="AA180" i="10" s="1"/>
  <c r="O180" i="10"/>
  <c r="N180" i="10"/>
  <c r="M180" i="10"/>
  <c r="X180" i="10" s="1"/>
  <c r="AG179" i="10"/>
  <c r="AC179" i="10"/>
  <c r="Z179" i="10"/>
  <c r="Y179" i="10"/>
  <c r="V179" i="10"/>
  <c r="U179" i="10"/>
  <c r="AF179" i="10" s="1"/>
  <c r="T179" i="10"/>
  <c r="AE179" i="10" s="1"/>
  <c r="S179" i="10"/>
  <c r="AD179" i="10" s="1"/>
  <c r="R179" i="10"/>
  <c r="Q179" i="10"/>
  <c r="AB179" i="10" s="1"/>
  <c r="P179" i="10"/>
  <c r="AA179" i="10" s="1"/>
  <c r="O179" i="10"/>
  <c r="N179" i="10"/>
  <c r="M179" i="10"/>
  <c r="X179" i="10" s="1"/>
  <c r="AG178" i="10"/>
  <c r="AD178" i="10"/>
  <c r="AC178" i="10"/>
  <c r="Z178" i="10"/>
  <c r="Y178" i="10"/>
  <c r="V178" i="10"/>
  <c r="U178" i="10"/>
  <c r="AF178" i="10" s="1"/>
  <c r="T178" i="10"/>
  <c r="AE178" i="10" s="1"/>
  <c r="S178" i="10"/>
  <c r="R178" i="10"/>
  <c r="Q178" i="10"/>
  <c r="AB178" i="10" s="1"/>
  <c r="P178" i="10"/>
  <c r="AA178" i="10" s="1"/>
  <c r="O178" i="10"/>
  <c r="N178" i="10"/>
  <c r="M178" i="10"/>
  <c r="X178" i="10" s="1"/>
  <c r="AG177" i="10"/>
  <c r="AC177" i="10"/>
  <c r="Z177" i="10"/>
  <c r="Y177" i="10"/>
  <c r="V177" i="10"/>
  <c r="U177" i="10"/>
  <c r="AF177" i="10" s="1"/>
  <c r="T177" i="10"/>
  <c r="AE177" i="10" s="1"/>
  <c r="S177" i="10"/>
  <c r="AD177" i="10" s="1"/>
  <c r="R177" i="10"/>
  <c r="Q177" i="10"/>
  <c r="AB177" i="10" s="1"/>
  <c r="P177" i="10"/>
  <c r="AA177" i="10" s="1"/>
  <c r="O177" i="10"/>
  <c r="N177" i="10"/>
  <c r="M177" i="10"/>
  <c r="X177" i="10" s="1"/>
  <c r="AG176" i="10"/>
  <c r="AF176" i="10"/>
  <c r="AD176" i="10"/>
  <c r="AC176" i="10"/>
  <c r="Y176" i="10"/>
  <c r="V176" i="10"/>
  <c r="U176" i="10"/>
  <c r="T176" i="10"/>
  <c r="AE176" i="10" s="1"/>
  <c r="S176" i="10"/>
  <c r="R176" i="10"/>
  <c r="Q176" i="10"/>
  <c r="AB176" i="10" s="1"/>
  <c r="P176" i="10"/>
  <c r="AA176" i="10" s="1"/>
  <c r="O176" i="10"/>
  <c r="Z176" i="10" s="1"/>
  <c r="N176" i="10"/>
  <c r="M176" i="10"/>
  <c r="X176" i="10" s="1"/>
  <c r="AG175" i="10"/>
  <c r="AD175" i="10"/>
  <c r="AC175" i="10"/>
  <c r="Z175" i="10"/>
  <c r="Y175" i="10"/>
  <c r="V175" i="10"/>
  <c r="U175" i="10"/>
  <c r="AF175" i="10" s="1"/>
  <c r="T175" i="10"/>
  <c r="AE175" i="10" s="1"/>
  <c r="S175" i="10"/>
  <c r="R175" i="10"/>
  <c r="Q175" i="10"/>
  <c r="AB175" i="10" s="1"/>
  <c r="P175" i="10"/>
  <c r="AA175" i="10" s="1"/>
  <c r="O175" i="10"/>
  <c r="N175" i="10"/>
  <c r="M175" i="10"/>
  <c r="X175" i="10" s="1"/>
  <c r="AG174" i="10"/>
  <c r="AF174" i="10"/>
  <c r="AD174" i="10"/>
  <c r="AC174" i="10"/>
  <c r="Y174" i="10"/>
  <c r="X174" i="10"/>
  <c r="V174" i="10"/>
  <c r="U174" i="10"/>
  <c r="T174" i="10"/>
  <c r="AE174" i="10" s="1"/>
  <c r="S174" i="10"/>
  <c r="R174" i="10"/>
  <c r="Q174" i="10"/>
  <c r="AB174" i="10" s="1"/>
  <c r="P174" i="10"/>
  <c r="AA174" i="10" s="1"/>
  <c r="O174" i="10"/>
  <c r="Z174" i="10" s="1"/>
  <c r="N174" i="10"/>
  <c r="M174" i="10"/>
  <c r="AG173" i="10"/>
  <c r="AC173" i="10"/>
  <c r="Z173" i="10"/>
  <c r="Y173" i="10"/>
  <c r="V173" i="10"/>
  <c r="U173" i="10"/>
  <c r="AF173" i="10" s="1"/>
  <c r="T173" i="10"/>
  <c r="AE173" i="10" s="1"/>
  <c r="S173" i="10"/>
  <c r="AD173" i="10" s="1"/>
  <c r="R173" i="10"/>
  <c r="Q173" i="10"/>
  <c r="AB173" i="10" s="1"/>
  <c r="P173" i="10"/>
  <c r="AA173" i="10" s="1"/>
  <c r="O173" i="10"/>
  <c r="N173" i="10"/>
  <c r="M173" i="10"/>
  <c r="X173" i="10" s="1"/>
  <c r="AG172" i="10"/>
  <c r="AD172" i="10"/>
  <c r="AC172" i="10"/>
  <c r="Y172" i="10"/>
  <c r="X172" i="10"/>
  <c r="V172" i="10"/>
  <c r="U172" i="10"/>
  <c r="AF172" i="10" s="1"/>
  <c r="T172" i="10"/>
  <c r="AE172" i="10" s="1"/>
  <c r="S172" i="10"/>
  <c r="R172" i="10"/>
  <c r="Q172" i="10"/>
  <c r="AB172" i="10" s="1"/>
  <c r="P172" i="10"/>
  <c r="AA172" i="10" s="1"/>
  <c r="O172" i="10"/>
  <c r="Z172" i="10" s="1"/>
  <c r="N172" i="10"/>
  <c r="M172" i="10"/>
  <c r="AG171" i="10"/>
  <c r="AC171" i="10"/>
  <c r="Z171" i="10"/>
  <c r="Y171" i="10"/>
  <c r="V171" i="10"/>
  <c r="U171" i="10"/>
  <c r="AF171" i="10" s="1"/>
  <c r="T171" i="10"/>
  <c r="AE171" i="10" s="1"/>
  <c r="S171" i="10"/>
  <c r="AD171" i="10" s="1"/>
  <c r="R171" i="10"/>
  <c r="Q171" i="10"/>
  <c r="AB171" i="10" s="1"/>
  <c r="P171" i="10"/>
  <c r="AA171" i="10" s="1"/>
  <c r="O171" i="10"/>
  <c r="N171" i="10"/>
  <c r="M171" i="10"/>
  <c r="X171" i="10" s="1"/>
  <c r="AG170" i="10"/>
  <c r="AD170" i="10"/>
  <c r="AC170" i="10"/>
  <c r="Y170" i="10"/>
  <c r="X170" i="10"/>
  <c r="V170" i="10"/>
  <c r="U170" i="10"/>
  <c r="AF170" i="10" s="1"/>
  <c r="T170" i="10"/>
  <c r="AE170" i="10" s="1"/>
  <c r="S170" i="10"/>
  <c r="R170" i="10"/>
  <c r="Q170" i="10"/>
  <c r="AB170" i="10" s="1"/>
  <c r="P170" i="10"/>
  <c r="AA170" i="10" s="1"/>
  <c r="O170" i="10"/>
  <c r="Z170" i="10" s="1"/>
  <c r="N170" i="10"/>
  <c r="M170" i="10"/>
  <c r="AG169" i="10"/>
  <c r="AC169" i="10"/>
  <c r="Z169" i="10"/>
  <c r="Y169" i="10"/>
  <c r="V169" i="10"/>
  <c r="U169" i="10"/>
  <c r="AF169" i="10" s="1"/>
  <c r="T169" i="10"/>
  <c r="AE169" i="10" s="1"/>
  <c r="S169" i="10"/>
  <c r="AD169" i="10" s="1"/>
  <c r="R169" i="10"/>
  <c r="Q169" i="10"/>
  <c r="AB169" i="10" s="1"/>
  <c r="P169" i="10"/>
  <c r="AA169" i="10" s="1"/>
  <c r="O169" i="10"/>
  <c r="N169" i="10"/>
  <c r="M169" i="10"/>
  <c r="X169" i="10" s="1"/>
  <c r="AG168" i="10"/>
  <c r="AD168" i="10"/>
  <c r="AC168" i="10"/>
  <c r="Z168" i="10"/>
  <c r="Y168" i="10"/>
  <c r="X168" i="10"/>
  <c r="V168" i="10"/>
  <c r="U168" i="10"/>
  <c r="AF168" i="10" s="1"/>
  <c r="T168" i="10"/>
  <c r="AE168" i="10" s="1"/>
  <c r="S168" i="10"/>
  <c r="R168" i="10"/>
  <c r="Q168" i="10"/>
  <c r="AB168" i="10" s="1"/>
  <c r="P168" i="10"/>
  <c r="AA168" i="10" s="1"/>
  <c r="O168" i="10"/>
  <c r="N168" i="10"/>
  <c r="M168" i="10"/>
  <c r="AG167" i="10"/>
  <c r="AC167" i="10"/>
  <c r="Z167" i="10"/>
  <c r="Y167" i="10"/>
  <c r="V167" i="10"/>
  <c r="U167" i="10"/>
  <c r="AF167" i="10" s="1"/>
  <c r="T167" i="10"/>
  <c r="AE167" i="10" s="1"/>
  <c r="S167" i="10"/>
  <c r="AD167" i="10" s="1"/>
  <c r="R167" i="10"/>
  <c r="Q167" i="10"/>
  <c r="AB167" i="10" s="1"/>
  <c r="P167" i="10"/>
  <c r="AA167" i="10" s="1"/>
  <c r="O167" i="10"/>
  <c r="N167" i="10"/>
  <c r="M167" i="10"/>
  <c r="X167" i="10" s="1"/>
  <c r="AG166" i="10"/>
  <c r="AF166" i="10"/>
  <c r="AD166" i="10"/>
  <c r="AC166" i="10"/>
  <c r="Z166" i="10"/>
  <c r="Y166" i="10"/>
  <c r="X166" i="10"/>
  <c r="V166" i="10"/>
  <c r="U166" i="10"/>
  <c r="T166" i="10"/>
  <c r="AE166" i="10" s="1"/>
  <c r="S166" i="10"/>
  <c r="R166" i="10"/>
  <c r="Q166" i="10"/>
  <c r="AB166" i="10" s="1"/>
  <c r="P166" i="10"/>
  <c r="AA166" i="10" s="1"/>
  <c r="O166" i="10"/>
  <c r="N166" i="10"/>
  <c r="M166" i="10"/>
  <c r="AG165" i="10"/>
  <c r="AD165" i="10"/>
  <c r="AC165" i="10"/>
  <c r="Z165" i="10"/>
  <c r="Y165" i="10"/>
  <c r="V165" i="10"/>
  <c r="U165" i="10"/>
  <c r="AF165" i="10" s="1"/>
  <c r="T165" i="10"/>
  <c r="AE165" i="10" s="1"/>
  <c r="S165" i="10"/>
  <c r="R165" i="10"/>
  <c r="Q165" i="10"/>
  <c r="AB165" i="10" s="1"/>
  <c r="P165" i="10"/>
  <c r="AA165" i="10" s="1"/>
  <c r="O165" i="10"/>
  <c r="N165" i="10"/>
  <c r="M165" i="10"/>
  <c r="X165" i="10" s="1"/>
  <c r="AG164" i="10"/>
  <c r="AF164" i="10"/>
  <c r="AD164" i="10"/>
  <c r="AC164" i="10"/>
  <c r="Z164" i="10"/>
  <c r="Y164" i="10"/>
  <c r="V164" i="10"/>
  <c r="U164" i="10"/>
  <c r="T164" i="10"/>
  <c r="AE164" i="10" s="1"/>
  <c r="S164" i="10"/>
  <c r="R164" i="10"/>
  <c r="Q164" i="10"/>
  <c r="AB164" i="10" s="1"/>
  <c r="P164" i="10"/>
  <c r="AA164" i="10" s="1"/>
  <c r="O164" i="10"/>
  <c r="N164" i="10"/>
  <c r="M164" i="10"/>
  <c r="X164" i="10" s="1"/>
  <c r="AG163" i="10"/>
  <c r="AC163" i="10"/>
  <c r="Z163" i="10"/>
  <c r="Y163" i="10"/>
  <c r="V163" i="10"/>
  <c r="U163" i="10"/>
  <c r="AF163" i="10" s="1"/>
  <c r="T163" i="10"/>
  <c r="AE163" i="10" s="1"/>
  <c r="S163" i="10"/>
  <c r="AD163" i="10" s="1"/>
  <c r="R163" i="10"/>
  <c r="Q163" i="10"/>
  <c r="AB163" i="10" s="1"/>
  <c r="P163" i="10"/>
  <c r="AA163" i="10" s="1"/>
  <c r="O163" i="10"/>
  <c r="N163" i="10"/>
  <c r="M163" i="10"/>
  <c r="X163" i="10" s="1"/>
  <c r="AG162" i="10"/>
  <c r="AF162" i="10"/>
  <c r="AD162" i="10"/>
  <c r="AC162" i="10"/>
  <c r="Z162" i="10"/>
  <c r="Y162" i="10"/>
  <c r="V162" i="10"/>
  <c r="U162" i="10"/>
  <c r="T162" i="10"/>
  <c r="AE162" i="10" s="1"/>
  <c r="S162" i="10"/>
  <c r="R162" i="10"/>
  <c r="Q162" i="10"/>
  <c r="AB162" i="10" s="1"/>
  <c r="P162" i="10"/>
  <c r="AA162" i="10" s="1"/>
  <c r="O162" i="10"/>
  <c r="N162" i="10"/>
  <c r="M162" i="10"/>
  <c r="X162" i="10" s="1"/>
  <c r="AG161" i="10"/>
  <c r="AC161" i="10"/>
  <c r="Z161" i="10"/>
  <c r="Y161" i="10"/>
  <c r="V161" i="10"/>
  <c r="U161" i="10"/>
  <c r="AF161" i="10" s="1"/>
  <c r="T161" i="10"/>
  <c r="AE161" i="10" s="1"/>
  <c r="S161" i="10"/>
  <c r="AD161" i="10" s="1"/>
  <c r="R161" i="10"/>
  <c r="Q161" i="10"/>
  <c r="AB161" i="10" s="1"/>
  <c r="P161" i="10"/>
  <c r="AA161" i="10" s="1"/>
  <c r="O161" i="10"/>
  <c r="N161" i="10"/>
  <c r="M161" i="10"/>
  <c r="X161" i="10" s="1"/>
  <c r="V160" i="10"/>
  <c r="U160" i="10"/>
  <c r="T160" i="10"/>
  <c r="S160" i="10"/>
  <c r="R160" i="10"/>
  <c r="Q160" i="10"/>
  <c r="P160" i="10"/>
  <c r="O160" i="10"/>
  <c r="N160" i="10"/>
  <c r="M160" i="10"/>
  <c r="X160" i="10" s="1"/>
  <c r="AG159" i="10"/>
  <c r="AD159" i="10"/>
  <c r="AC159" i="10"/>
  <c r="Z159" i="10"/>
  <c r="Y159" i="10"/>
  <c r="V159" i="10"/>
  <c r="U159" i="10"/>
  <c r="AF159" i="10" s="1"/>
  <c r="T159" i="10"/>
  <c r="AE159" i="10" s="1"/>
  <c r="S159" i="10"/>
  <c r="R159" i="10"/>
  <c r="Q159" i="10"/>
  <c r="AB159" i="10" s="1"/>
  <c r="P159" i="10"/>
  <c r="AA159" i="10" s="1"/>
  <c r="O159" i="10"/>
  <c r="N159" i="10"/>
  <c r="M159" i="10"/>
  <c r="X159" i="10" s="1"/>
  <c r="AG158" i="10"/>
  <c r="AF158" i="10"/>
  <c r="AD158" i="10"/>
  <c r="AC158" i="10"/>
  <c r="Y158" i="10"/>
  <c r="X158" i="10"/>
  <c r="V158" i="10"/>
  <c r="U158" i="10"/>
  <c r="T158" i="10"/>
  <c r="AE158" i="10" s="1"/>
  <c r="S158" i="10"/>
  <c r="R158" i="10"/>
  <c r="Q158" i="10"/>
  <c r="AB158" i="10" s="1"/>
  <c r="P158" i="10"/>
  <c r="AA158" i="10" s="1"/>
  <c r="O158" i="10"/>
  <c r="Z158" i="10" s="1"/>
  <c r="N158" i="10"/>
  <c r="M158" i="10"/>
  <c r="AG157" i="10"/>
  <c r="AC157" i="10"/>
  <c r="Z157" i="10"/>
  <c r="Y157" i="10"/>
  <c r="V157" i="10"/>
  <c r="U157" i="10"/>
  <c r="AF157" i="10" s="1"/>
  <c r="T157" i="10"/>
  <c r="AE157" i="10" s="1"/>
  <c r="S157" i="10"/>
  <c r="AD157" i="10" s="1"/>
  <c r="R157" i="10"/>
  <c r="Q157" i="10"/>
  <c r="AB157" i="10" s="1"/>
  <c r="P157" i="10"/>
  <c r="AA157" i="10" s="1"/>
  <c r="O157" i="10"/>
  <c r="N157" i="10"/>
  <c r="M157" i="10"/>
  <c r="X157" i="10" s="1"/>
  <c r="AG156" i="10"/>
  <c r="AD156" i="10"/>
  <c r="AC156" i="10"/>
  <c r="Y156" i="10"/>
  <c r="V156" i="10"/>
  <c r="U156" i="10"/>
  <c r="AF156" i="10" s="1"/>
  <c r="T156" i="10"/>
  <c r="AE156" i="10" s="1"/>
  <c r="S156" i="10"/>
  <c r="R156" i="10"/>
  <c r="Q156" i="10"/>
  <c r="AB156" i="10" s="1"/>
  <c r="P156" i="10"/>
  <c r="AA156" i="10" s="1"/>
  <c r="O156" i="10"/>
  <c r="Z156" i="10" s="1"/>
  <c r="N156" i="10"/>
  <c r="M156" i="10"/>
  <c r="X156" i="10" s="1"/>
  <c r="AG155" i="10"/>
  <c r="AC155" i="10"/>
  <c r="Z155" i="10"/>
  <c r="Y155" i="10"/>
  <c r="V155" i="10"/>
  <c r="U155" i="10"/>
  <c r="AF155" i="10" s="1"/>
  <c r="T155" i="10"/>
  <c r="AE155" i="10" s="1"/>
  <c r="S155" i="10"/>
  <c r="AD155" i="10" s="1"/>
  <c r="R155" i="10"/>
  <c r="Q155" i="10"/>
  <c r="AB155" i="10" s="1"/>
  <c r="P155" i="10"/>
  <c r="AA155" i="10" s="1"/>
  <c r="O155" i="10"/>
  <c r="N155" i="10"/>
  <c r="M155" i="10"/>
  <c r="X155" i="10" s="1"/>
  <c r="AG154" i="10"/>
  <c r="AD154" i="10"/>
  <c r="AC154" i="10"/>
  <c r="Z154" i="10"/>
  <c r="Y154" i="10"/>
  <c r="X154" i="10"/>
  <c r="V154" i="10"/>
  <c r="U154" i="10"/>
  <c r="AF154" i="10" s="1"/>
  <c r="T154" i="10"/>
  <c r="AE154" i="10" s="1"/>
  <c r="S154" i="10"/>
  <c r="R154" i="10"/>
  <c r="Q154" i="10"/>
  <c r="AB154" i="10" s="1"/>
  <c r="P154" i="10"/>
  <c r="AA154" i="10" s="1"/>
  <c r="O154" i="10"/>
  <c r="N154" i="10"/>
  <c r="M154" i="10"/>
  <c r="AG153" i="10"/>
  <c r="AC153" i="10"/>
  <c r="Z153" i="10"/>
  <c r="Y153" i="10"/>
  <c r="V153" i="10"/>
  <c r="U153" i="10"/>
  <c r="AF153" i="10" s="1"/>
  <c r="T153" i="10"/>
  <c r="AE153" i="10" s="1"/>
  <c r="S153" i="10"/>
  <c r="AD153" i="10" s="1"/>
  <c r="R153" i="10"/>
  <c r="Q153" i="10"/>
  <c r="AB153" i="10" s="1"/>
  <c r="P153" i="10"/>
  <c r="AA153" i="10" s="1"/>
  <c r="O153" i="10"/>
  <c r="N153" i="10"/>
  <c r="M153" i="10"/>
  <c r="X153" i="10" s="1"/>
  <c r="AG152" i="10"/>
  <c r="AD152" i="10"/>
  <c r="AC152" i="10"/>
  <c r="Z152" i="10"/>
  <c r="Y152" i="10"/>
  <c r="X152" i="10"/>
  <c r="V152" i="10"/>
  <c r="U152" i="10"/>
  <c r="AF152" i="10" s="1"/>
  <c r="T152" i="10"/>
  <c r="AE152" i="10" s="1"/>
  <c r="S152" i="10"/>
  <c r="R152" i="10"/>
  <c r="Q152" i="10"/>
  <c r="AB152" i="10" s="1"/>
  <c r="P152" i="10"/>
  <c r="AA152" i="10" s="1"/>
  <c r="O152" i="10"/>
  <c r="N152" i="10"/>
  <c r="M152" i="10"/>
  <c r="AG151" i="10"/>
  <c r="AC151" i="10"/>
  <c r="Z151" i="10"/>
  <c r="Y151" i="10"/>
  <c r="V151" i="10"/>
  <c r="U151" i="10"/>
  <c r="AF151" i="10" s="1"/>
  <c r="T151" i="10"/>
  <c r="AE151" i="10" s="1"/>
  <c r="S151" i="10"/>
  <c r="AD151" i="10" s="1"/>
  <c r="R151" i="10"/>
  <c r="Q151" i="10"/>
  <c r="AB151" i="10" s="1"/>
  <c r="P151" i="10"/>
  <c r="AA151" i="10" s="1"/>
  <c r="O151" i="10"/>
  <c r="N151" i="10"/>
  <c r="M151" i="10"/>
  <c r="X151" i="10" s="1"/>
  <c r="AG150" i="10"/>
  <c r="AF150" i="10"/>
  <c r="AD150" i="10"/>
  <c r="AC150" i="10"/>
  <c r="Z150" i="10"/>
  <c r="Y150" i="10"/>
  <c r="X150" i="10"/>
  <c r="V150" i="10"/>
  <c r="U150" i="10"/>
  <c r="T150" i="10"/>
  <c r="AE150" i="10" s="1"/>
  <c r="S150" i="10"/>
  <c r="R150" i="10"/>
  <c r="Q150" i="10"/>
  <c r="AB150" i="10" s="1"/>
  <c r="P150" i="10"/>
  <c r="AA150" i="10" s="1"/>
  <c r="O150" i="10"/>
  <c r="N150" i="10"/>
  <c r="M150" i="10"/>
  <c r="AG149" i="10"/>
  <c r="AC149" i="10"/>
  <c r="Z149" i="10"/>
  <c r="Y149" i="10"/>
  <c r="V149" i="10"/>
  <c r="U149" i="10"/>
  <c r="AF149" i="10" s="1"/>
  <c r="T149" i="10"/>
  <c r="AE149" i="10" s="1"/>
  <c r="S149" i="10"/>
  <c r="AD149" i="10" s="1"/>
  <c r="R149" i="10"/>
  <c r="Q149" i="10"/>
  <c r="AB149" i="10" s="1"/>
  <c r="P149" i="10"/>
  <c r="AA149" i="10" s="1"/>
  <c r="O149" i="10"/>
  <c r="N149" i="10"/>
  <c r="M149" i="10"/>
  <c r="X149" i="10" s="1"/>
  <c r="AG148" i="10"/>
  <c r="AF148" i="10"/>
  <c r="AD148" i="10"/>
  <c r="AC148" i="10"/>
  <c r="Z148" i="10"/>
  <c r="Y148" i="10"/>
  <c r="V148" i="10"/>
  <c r="U148" i="10"/>
  <c r="T148" i="10"/>
  <c r="AE148" i="10" s="1"/>
  <c r="S148" i="10"/>
  <c r="R148" i="10"/>
  <c r="Q148" i="10"/>
  <c r="AB148" i="10" s="1"/>
  <c r="P148" i="10"/>
  <c r="AA148" i="10" s="1"/>
  <c r="O148" i="10"/>
  <c r="N148" i="10"/>
  <c r="M148" i="10"/>
  <c r="X148" i="10" s="1"/>
  <c r="AG147" i="10"/>
  <c r="AC147" i="10"/>
  <c r="AB147" i="10"/>
  <c r="Z147" i="10"/>
  <c r="Y147" i="10"/>
  <c r="V147" i="10"/>
  <c r="U147" i="10"/>
  <c r="AF147" i="10" s="1"/>
  <c r="T147" i="10"/>
  <c r="AE147" i="10" s="1"/>
  <c r="S147" i="10"/>
  <c r="AD147" i="10" s="1"/>
  <c r="R147" i="10"/>
  <c r="Q147" i="10"/>
  <c r="P147" i="10"/>
  <c r="AA147" i="10" s="1"/>
  <c r="O147" i="10"/>
  <c r="N147" i="10"/>
  <c r="M147" i="10"/>
  <c r="X147" i="10" s="1"/>
  <c r="AG146" i="10"/>
  <c r="AF146" i="10"/>
  <c r="AD146" i="10"/>
  <c r="AC146" i="10"/>
  <c r="Z146" i="10"/>
  <c r="Y146" i="10"/>
  <c r="V146" i="10"/>
  <c r="U146" i="10"/>
  <c r="T146" i="10"/>
  <c r="AE146" i="10" s="1"/>
  <c r="S146" i="10"/>
  <c r="R146" i="10"/>
  <c r="Q146" i="10"/>
  <c r="AB146" i="10" s="1"/>
  <c r="P146" i="10"/>
  <c r="AA146" i="10" s="1"/>
  <c r="O146" i="10"/>
  <c r="N146" i="10"/>
  <c r="M146" i="10"/>
  <c r="X146" i="10" s="1"/>
  <c r="AG145" i="10"/>
  <c r="AD145" i="10"/>
  <c r="AC145" i="10"/>
  <c r="Z145" i="10"/>
  <c r="Y145" i="10"/>
  <c r="V145" i="10"/>
  <c r="U145" i="10"/>
  <c r="AF145" i="10" s="1"/>
  <c r="T145" i="10"/>
  <c r="AE145" i="10" s="1"/>
  <c r="S145" i="10"/>
  <c r="R145" i="10"/>
  <c r="Q145" i="10"/>
  <c r="AB145" i="10" s="1"/>
  <c r="P145" i="10"/>
  <c r="AA145" i="10" s="1"/>
  <c r="O145" i="10"/>
  <c r="N145" i="10"/>
  <c r="M145" i="10"/>
  <c r="X145" i="10" s="1"/>
  <c r="AG144" i="10"/>
  <c r="AF144" i="10"/>
  <c r="AD144" i="10"/>
  <c r="AC144" i="10"/>
  <c r="Y144" i="10"/>
  <c r="V144" i="10"/>
  <c r="U144" i="10"/>
  <c r="T144" i="10"/>
  <c r="AE144" i="10" s="1"/>
  <c r="S144" i="10"/>
  <c r="R144" i="10"/>
  <c r="Q144" i="10"/>
  <c r="AB144" i="10" s="1"/>
  <c r="P144" i="10"/>
  <c r="AA144" i="10" s="1"/>
  <c r="O144" i="10"/>
  <c r="Z144" i="10" s="1"/>
  <c r="N144" i="10"/>
  <c r="M144" i="10"/>
  <c r="X144" i="10" s="1"/>
  <c r="AG143" i="10"/>
  <c r="AD143" i="10"/>
  <c r="AC143" i="10"/>
  <c r="Z143" i="10"/>
  <c r="Y143" i="10"/>
  <c r="V143" i="10"/>
  <c r="U143" i="10"/>
  <c r="AF143" i="10" s="1"/>
  <c r="T143" i="10"/>
  <c r="AE143" i="10" s="1"/>
  <c r="S143" i="10"/>
  <c r="R143" i="10"/>
  <c r="Q143" i="10"/>
  <c r="AB143" i="10" s="1"/>
  <c r="P143" i="10"/>
  <c r="AA143" i="10" s="1"/>
  <c r="O143" i="10"/>
  <c r="N143" i="10"/>
  <c r="M143" i="10"/>
  <c r="X143" i="10" s="1"/>
  <c r="AG142" i="10"/>
  <c r="AD142" i="10"/>
  <c r="AC142" i="10"/>
  <c r="Y142" i="10"/>
  <c r="V142" i="10"/>
  <c r="U142" i="10"/>
  <c r="AF142" i="10" s="1"/>
  <c r="T142" i="10"/>
  <c r="AE142" i="10" s="1"/>
  <c r="S142" i="10"/>
  <c r="R142" i="10"/>
  <c r="Q142" i="10"/>
  <c r="AB142" i="10" s="1"/>
  <c r="P142" i="10"/>
  <c r="AA142" i="10" s="1"/>
  <c r="O142" i="10"/>
  <c r="Z142" i="10" s="1"/>
  <c r="N142" i="10"/>
  <c r="M142" i="10"/>
  <c r="X142" i="10" s="1"/>
  <c r="AG141" i="10"/>
  <c r="AC141" i="10"/>
  <c r="Z141" i="10"/>
  <c r="Y141" i="10"/>
  <c r="V141" i="10"/>
  <c r="U141" i="10"/>
  <c r="AF141" i="10" s="1"/>
  <c r="T141" i="10"/>
  <c r="AE141" i="10" s="1"/>
  <c r="S141" i="10"/>
  <c r="AD141" i="10" s="1"/>
  <c r="R141" i="10"/>
  <c r="Q141" i="10"/>
  <c r="AB141" i="10" s="1"/>
  <c r="P141" i="10"/>
  <c r="AA141" i="10" s="1"/>
  <c r="O141" i="10"/>
  <c r="N141" i="10"/>
  <c r="M141" i="10"/>
  <c r="X141" i="10" s="1"/>
  <c r="AG140" i="10"/>
  <c r="AD140" i="10"/>
  <c r="AC140" i="10"/>
  <c r="Y140" i="10"/>
  <c r="V140" i="10"/>
  <c r="U140" i="10"/>
  <c r="AF140" i="10" s="1"/>
  <c r="T140" i="10"/>
  <c r="AE140" i="10" s="1"/>
  <c r="S140" i="10"/>
  <c r="R140" i="10"/>
  <c r="Q140" i="10"/>
  <c r="AB140" i="10" s="1"/>
  <c r="P140" i="10"/>
  <c r="AA140" i="10" s="1"/>
  <c r="O140" i="10"/>
  <c r="Z140" i="10" s="1"/>
  <c r="N140" i="10"/>
  <c r="M140" i="10"/>
  <c r="X140" i="10" s="1"/>
  <c r="AG139" i="10"/>
  <c r="AC139" i="10"/>
  <c r="Z139" i="10"/>
  <c r="Y139" i="10"/>
  <c r="V139" i="10"/>
  <c r="U139" i="10"/>
  <c r="AF139" i="10" s="1"/>
  <c r="T139" i="10"/>
  <c r="AE139" i="10" s="1"/>
  <c r="S139" i="10"/>
  <c r="AD139" i="10" s="1"/>
  <c r="R139" i="10"/>
  <c r="Q139" i="10"/>
  <c r="AB139" i="10" s="1"/>
  <c r="P139" i="10"/>
  <c r="AA139" i="10" s="1"/>
  <c r="O139" i="10"/>
  <c r="N139" i="10"/>
  <c r="M139" i="10"/>
  <c r="X139" i="10" s="1"/>
  <c r="AG138" i="10"/>
  <c r="AD138" i="10"/>
  <c r="AC138" i="10"/>
  <c r="Z138" i="10"/>
  <c r="Y138" i="10"/>
  <c r="X138" i="10"/>
  <c r="V138" i="10"/>
  <c r="U138" i="10"/>
  <c r="AF138" i="10" s="1"/>
  <c r="T138" i="10"/>
  <c r="AE138" i="10" s="1"/>
  <c r="S138" i="10"/>
  <c r="R138" i="10"/>
  <c r="Q138" i="10"/>
  <c r="AB138" i="10" s="1"/>
  <c r="P138" i="10"/>
  <c r="AA138" i="10" s="1"/>
  <c r="O138" i="10"/>
  <c r="N138" i="10"/>
  <c r="M138" i="10"/>
  <c r="AG137" i="10"/>
  <c r="AF137" i="10"/>
  <c r="AB137" i="10"/>
  <c r="Z137" i="10"/>
  <c r="Y137" i="10"/>
  <c r="V137" i="10"/>
  <c r="U137" i="10"/>
  <c r="T137" i="10"/>
  <c r="AE137" i="10" s="1"/>
  <c r="S137" i="10"/>
  <c r="AD137" i="10" s="1"/>
  <c r="R137" i="10"/>
  <c r="AC137" i="10" s="1"/>
  <c r="Q137" i="10"/>
  <c r="P137" i="10"/>
  <c r="AA137" i="10" s="1"/>
  <c r="O137" i="10"/>
  <c r="N137" i="10"/>
  <c r="M137" i="10"/>
  <c r="AF136" i="10"/>
  <c r="AE136" i="10"/>
  <c r="AC136" i="10"/>
  <c r="AB136" i="10"/>
  <c r="Y136" i="10"/>
  <c r="X136" i="10"/>
  <c r="V136" i="10"/>
  <c r="AG136" i="10" s="1"/>
  <c r="U136" i="10"/>
  <c r="T136" i="10"/>
  <c r="S136" i="10"/>
  <c r="AD136" i="10" s="1"/>
  <c r="R136" i="10"/>
  <c r="Q136" i="10"/>
  <c r="P136" i="10"/>
  <c r="AA136" i="10" s="1"/>
  <c r="O136" i="10"/>
  <c r="Z136" i="10" s="1"/>
  <c r="N136" i="10"/>
  <c r="M136" i="10"/>
  <c r="AG135" i="10"/>
  <c r="AF135" i="10"/>
  <c r="AB135" i="10"/>
  <c r="AA135" i="10"/>
  <c r="Y135" i="10"/>
  <c r="X135" i="10"/>
  <c r="V135" i="10"/>
  <c r="U135" i="10"/>
  <c r="T135" i="10"/>
  <c r="AE135" i="10" s="1"/>
  <c r="S135" i="10"/>
  <c r="AD135" i="10" s="1"/>
  <c r="R135" i="10"/>
  <c r="AC135" i="10" s="1"/>
  <c r="Q135" i="10"/>
  <c r="P135" i="10"/>
  <c r="O135" i="10"/>
  <c r="Z135" i="10" s="1"/>
  <c r="N135" i="10"/>
  <c r="M135" i="10"/>
  <c r="AG134" i="10"/>
  <c r="AF134" i="10"/>
  <c r="AE134" i="10"/>
  <c r="AC134" i="10"/>
  <c r="AB134" i="10"/>
  <c r="X134" i="10"/>
  <c r="V134" i="10"/>
  <c r="U134" i="10"/>
  <c r="T134" i="10"/>
  <c r="S134" i="10"/>
  <c r="AD134" i="10" s="1"/>
  <c r="R134" i="10"/>
  <c r="Q134" i="10"/>
  <c r="P134" i="10"/>
  <c r="AA134" i="10" s="1"/>
  <c r="O134" i="10"/>
  <c r="Z134" i="10" s="1"/>
  <c r="N134" i="10"/>
  <c r="Y134" i="10" s="1"/>
  <c r="M134" i="10"/>
  <c r="AG133" i="10"/>
  <c r="AF133" i="10"/>
  <c r="AC133" i="10"/>
  <c r="AA133" i="10"/>
  <c r="Y133" i="10"/>
  <c r="X133" i="10"/>
  <c r="V133" i="10"/>
  <c r="U133" i="10"/>
  <c r="T133" i="10"/>
  <c r="AE133" i="10" s="1"/>
  <c r="S133" i="10"/>
  <c r="AD133" i="10" s="1"/>
  <c r="R133" i="10"/>
  <c r="Q133" i="10"/>
  <c r="AB133" i="10" s="1"/>
  <c r="P133" i="10"/>
  <c r="O133" i="10"/>
  <c r="Z133" i="10" s="1"/>
  <c r="N133" i="10"/>
  <c r="M133" i="10"/>
  <c r="AG132" i="10"/>
  <c r="AF132" i="10"/>
  <c r="AC132" i="10"/>
  <c r="AB132" i="10"/>
  <c r="V132" i="10"/>
  <c r="U132" i="10"/>
  <c r="T132" i="10"/>
  <c r="AE132" i="10" s="1"/>
  <c r="S132" i="10"/>
  <c r="AD132" i="10" s="1"/>
  <c r="R132" i="10"/>
  <c r="Q132" i="10"/>
  <c r="P132" i="10"/>
  <c r="AA132" i="10" s="1"/>
  <c r="O132" i="10"/>
  <c r="Z132" i="10" s="1"/>
  <c r="N132" i="10"/>
  <c r="Y132" i="10" s="1"/>
  <c r="M132" i="10"/>
  <c r="X132" i="10" s="1"/>
  <c r="AG131" i="10"/>
  <c r="AF131" i="10"/>
  <c r="AA131" i="10"/>
  <c r="Z131" i="10"/>
  <c r="Y131" i="10"/>
  <c r="X131" i="10"/>
  <c r="V131" i="10"/>
  <c r="U131" i="10"/>
  <c r="T131" i="10"/>
  <c r="AE131" i="10" s="1"/>
  <c r="S131" i="10"/>
  <c r="AD131" i="10" s="1"/>
  <c r="R131" i="10"/>
  <c r="AC131" i="10" s="1"/>
  <c r="Q131" i="10"/>
  <c r="AB131" i="10" s="1"/>
  <c r="P131" i="10"/>
  <c r="O131" i="10"/>
  <c r="N131" i="10"/>
  <c r="M131" i="10"/>
  <c r="AE130" i="10"/>
  <c r="AC130" i="10"/>
  <c r="AB130" i="10"/>
  <c r="Y130" i="10"/>
  <c r="V130" i="10"/>
  <c r="AG130" i="10" s="1"/>
  <c r="U130" i="10"/>
  <c r="AF130" i="10" s="1"/>
  <c r="T130" i="10"/>
  <c r="S130" i="10"/>
  <c r="AD130" i="10" s="1"/>
  <c r="R130" i="10"/>
  <c r="Q130" i="10"/>
  <c r="P130" i="10"/>
  <c r="AA130" i="10" s="1"/>
  <c r="O130" i="10"/>
  <c r="Z130" i="10" s="1"/>
  <c r="N130" i="10"/>
  <c r="M130" i="10"/>
  <c r="X130" i="10" s="1"/>
  <c r="AG129" i="10"/>
  <c r="AF129" i="10"/>
  <c r="AC129" i="10"/>
  <c r="AB129" i="10"/>
  <c r="AA129" i="10"/>
  <c r="Y129" i="10"/>
  <c r="X129" i="10"/>
  <c r="V129" i="10"/>
  <c r="U129" i="10"/>
  <c r="T129" i="10"/>
  <c r="AE129" i="10" s="1"/>
  <c r="S129" i="10"/>
  <c r="AD129" i="10" s="1"/>
  <c r="R129" i="10"/>
  <c r="Q129" i="10"/>
  <c r="P129" i="10"/>
  <c r="O129" i="10"/>
  <c r="Z129" i="10" s="1"/>
  <c r="N129" i="10"/>
  <c r="AG123" i="10"/>
  <c r="AF123" i="10"/>
  <c r="AC123" i="10"/>
  <c r="AB123" i="10"/>
  <c r="V123" i="10"/>
  <c r="U123" i="10"/>
  <c r="T123" i="10"/>
  <c r="AE123" i="10" s="1"/>
  <c r="S123" i="10"/>
  <c r="AD123" i="10" s="1"/>
  <c r="R123" i="10"/>
  <c r="Q123" i="10"/>
  <c r="P123" i="10"/>
  <c r="AA123" i="10" s="1"/>
  <c r="O123" i="10"/>
  <c r="Z123" i="10" s="1"/>
  <c r="N123" i="10"/>
  <c r="Y123" i="10" s="1"/>
  <c r="M123" i="10"/>
  <c r="X123" i="10" s="1"/>
  <c r="AF122" i="10"/>
  <c r="AA122" i="10"/>
  <c r="Z122" i="10"/>
  <c r="Y122" i="10"/>
  <c r="X122" i="10"/>
  <c r="V122" i="10"/>
  <c r="AG122" i="10" s="1"/>
  <c r="U122" i="10"/>
  <c r="T122" i="10"/>
  <c r="AE122" i="10" s="1"/>
  <c r="S122" i="10"/>
  <c r="AD122" i="10" s="1"/>
  <c r="R122" i="10"/>
  <c r="AC122" i="10" s="1"/>
  <c r="Q122" i="10"/>
  <c r="AB122" i="10" s="1"/>
  <c r="P122" i="10"/>
  <c r="O122" i="10"/>
  <c r="N122" i="10"/>
  <c r="M122" i="10"/>
  <c r="AE121" i="10"/>
  <c r="AD121" i="10"/>
  <c r="AC121" i="10"/>
  <c r="AB121" i="10"/>
  <c r="V121" i="10"/>
  <c r="AG121" i="10" s="1"/>
  <c r="U121" i="10"/>
  <c r="AF121" i="10" s="1"/>
  <c r="T121" i="10"/>
  <c r="S121" i="10"/>
  <c r="R121" i="10"/>
  <c r="Q121" i="10"/>
  <c r="P121" i="10"/>
  <c r="AA121" i="10" s="1"/>
  <c r="O121" i="10"/>
  <c r="Z121" i="10" s="1"/>
  <c r="N121" i="10"/>
  <c r="Y121" i="10" s="1"/>
  <c r="M121" i="10"/>
  <c r="X121" i="10" s="1"/>
  <c r="AF120" i="10"/>
  <c r="AE120" i="10"/>
  <c r="AC120" i="10"/>
  <c r="Y120" i="10"/>
  <c r="X120" i="10"/>
  <c r="V120" i="10"/>
  <c r="AG120" i="10" s="1"/>
  <c r="U120" i="10"/>
  <c r="T120" i="10"/>
  <c r="S120" i="10"/>
  <c r="AD120" i="10" s="1"/>
  <c r="R120" i="10"/>
  <c r="Q120" i="10"/>
  <c r="AB120" i="10" s="1"/>
  <c r="P120" i="10"/>
  <c r="AA120" i="10" s="1"/>
  <c r="O120" i="10"/>
  <c r="Z120" i="10" s="1"/>
  <c r="N120" i="10"/>
  <c r="M120" i="10"/>
  <c r="AG119" i="10"/>
  <c r="AF119" i="10"/>
  <c r="AB119" i="10"/>
  <c r="Y119" i="10"/>
  <c r="X119" i="10"/>
  <c r="V119" i="10"/>
  <c r="U119" i="10"/>
  <c r="T119" i="10"/>
  <c r="AE119" i="10" s="1"/>
  <c r="S119" i="10"/>
  <c r="AD119" i="10" s="1"/>
  <c r="R119" i="10"/>
  <c r="AC119" i="10" s="1"/>
  <c r="Q119" i="10"/>
  <c r="P119" i="10"/>
  <c r="AA119" i="10" s="1"/>
  <c r="O119" i="10"/>
  <c r="Z119" i="10" s="1"/>
  <c r="N119" i="10"/>
  <c r="M119" i="10"/>
  <c r="AF118" i="10"/>
  <c r="AE118" i="10"/>
  <c r="AC118" i="10"/>
  <c r="AB118" i="10"/>
  <c r="AA118" i="10"/>
  <c r="X118" i="10"/>
  <c r="V118" i="10"/>
  <c r="AG118" i="10" s="1"/>
  <c r="U118" i="10"/>
  <c r="T118" i="10"/>
  <c r="S118" i="10"/>
  <c r="AD118" i="10" s="1"/>
  <c r="R118" i="10"/>
  <c r="Q118" i="10"/>
  <c r="P118" i="10"/>
  <c r="O118" i="10"/>
  <c r="Z118" i="10" s="1"/>
  <c r="N118" i="10"/>
  <c r="Y118" i="10" s="1"/>
  <c r="M118" i="10"/>
  <c r="AF117" i="10"/>
  <c r="AE117" i="10"/>
  <c r="AD117" i="10"/>
  <c r="AB117" i="10"/>
  <c r="AA117" i="10"/>
  <c r="X117" i="10"/>
  <c r="V117" i="10"/>
  <c r="AG117" i="10" s="1"/>
  <c r="U117" i="10"/>
  <c r="T117" i="10"/>
  <c r="S117" i="10"/>
  <c r="R117" i="10"/>
  <c r="AC117" i="10" s="1"/>
  <c r="Q117" i="10"/>
  <c r="P117" i="10"/>
  <c r="O117" i="10"/>
  <c r="Z117" i="10" s="1"/>
  <c r="N117" i="10"/>
  <c r="Y117" i="10" s="1"/>
  <c r="M117" i="10"/>
  <c r="AG116" i="10"/>
  <c r="AF116" i="10"/>
  <c r="AC116" i="10"/>
  <c r="AB116" i="10"/>
  <c r="AA116" i="10"/>
  <c r="Z116" i="10"/>
  <c r="Y116" i="10"/>
  <c r="X116" i="10"/>
  <c r="V116" i="10"/>
  <c r="U116" i="10"/>
  <c r="T116" i="10"/>
  <c r="AE116" i="10" s="1"/>
  <c r="S116" i="10"/>
  <c r="AD116" i="10" s="1"/>
  <c r="R116" i="10"/>
  <c r="Q116" i="10"/>
  <c r="P116" i="10"/>
  <c r="O116" i="10"/>
  <c r="N116" i="10"/>
  <c r="M116" i="10"/>
  <c r="AG115" i="10"/>
  <c r="AF115" i="10"/>
  <c r="AD115" i="10"/>
  <c r="AC115" i="10"/>
  <c r="AB115" i="10"/>
  <c r="V115" i="10"/>
  <c r="U115" i="10"/>
  <c r="T115" i="10"/>
  <c r="AE115" i="10" s="1"/>
  <c r="S115" i="10"/>
  <c r="R115" i="10"/>
  <c r="Q115" i="10"/>
  <c r="P115" i="10"/>
  <c r="AA115" i="10" s="1"/>
  <c r="O115" i="10"/>
  <c r="Z115" i="10" s="1"/>
  <c r="N115" i="10"/>
  <c r="Y115" i="10" s="1"/>
  <c r="M115" i="10"/>
  <c r="X115" i="10" s="1"/>
  <c r="AG114" i="10"/>
  <c r="AF114" i="10"/>
  <c r="AE114" i="10"/>
  <c r="Y114" i="10"/>
  <c r="X114" i="10"/>
  <c r="V114" i="10"/>
  <c r="U114" i="10"/>
  <c r="T114" i="10"/>
  <c r="S114" i="10"/>
  <c r="AD114" i="10" s="1"/>
  <c r="R114" i="10"/>
  <c r="AC114" i="10" s="1"/>
  <c r="Q114" i="10"/>
  <c r="AB114" i="10" s="1"/>
  <c r="P114" i="10"/>
  <c r="AA114" i="10" s="1"/>
  <c r="O114" i="10"/>
  <c r="Z114" i="10" s="1"/>
  <c r="N114" i="10"/>
  <c r="M114" i="10"/>
  <c r="AC113" i="10"/>
  <c r="AB113" i="10"/>
  <c r="AA113" i="10"/>
  <c r="V113" i="10"/>
  <c r="AG113" i="10" s="1"/>
  <c r="U113" i="10"/>
  <c r="AF113" i="10" s="1"/>
  <c r="T113" i="10"/>
  <c r="AE113" i="10" s="1"/>
  <c r="S113" i="10"/>
  <c r="AD113" i="10" s="1"/>
  <c r="R113" i="10"/>
  <c r="Q113" i="10"/>
  <c r="P113" i="10"/>
  <c r="O113" i="10"/>
  <c r="Z113" i="10" s="1"/>
  <c r="N113" i="10"/>
  <c r="Y113" i="10" s="1"/>
  <c r="M113" i="10"/>
  <c r="X113" i="10" s="1"/>
  <c r="AF112" i="10"/>
  <c r="AE112" i="10"/>
  <c r="AC112" i="10"/>
  <c r="X112" i="10"/>
  <c r="V112" i="10"/>
  <c r="AG112" i="10" s="1"/>
  <c r="U112" i="10"/>
  <c r="T112" i="10"/>
  <c r="S112" i="10"/>
  <c r="AD112" i="10" s="1"/>
  <c r="R112" i="10"/>
  <c r="Q112" i="10"/>
  <c r="AB112" i="10" s="1"/>
  <c r="P112" i="10"/>
  <c r="AA112" i="10" s="1"/>
  <c r="O112" i="10"/>
  <c r="Z112" i="10" s="1"/>
  <c r="N112" i="10"/>
  <c r="Y112" i="10" s="1"/>
  <c r="M112" i="10"/>
  <c r="AG111" i="10"/>
  <c r="AF111" i="10"/>
  <c r="Y111" i="10"/>
  <c r="X111" i="10"/>
  <c r="V111" i="10"/>
  <c r="U111" i="10"/>
  <c r="T111" i="10"/>
  <c r="AE111" i="10" s="1"/>
  <c r="S111" i="10"/>
  <c r="AD111" i="10" s="1"/>
  <c r="R111" i="10"/>
  <c r="AC111" i="10" s="1"/>
  <c r="Q111" i="10"/>
  <c r="AB111" i="10" s="1"/>
  <c r="P111" i="10"/>
  <c r="AA111" i="10" s="1"/>
  <c r="O111" i="10"/>
  <c r="Z111" i="10" s="1"/>
  <c r="N111" i="10"/>
  <c r="M111" i="10"/>
  <c r="AD110" i="10"/>
  <c r="AC110" i="10"/>
  <c r="AB110" i="10"/>
  <c r="V110" i="10"/>
  <c r="AG110" i="10" s="1"/>
  <c r="U110" i="10"/>
  <c r="AF110" i="10" s="1"/>
  <c r="T110" i="10"/>
  <c r="AE110" i="10" s="1"/>
  <c r="S110" i="10"/>
  <c r="R110" i="10"/>
  <c r="Q110" i="10"/>
  <c r="P110" i="10"/>
  <c r="AA110" i="10" s="1"/>
  <c r="O110" i="10"/>
  <c r="Z110" i="10" s="1"/>
  <c r="N110" i="10"/>
  <c r="Y110" i="10" s="1"/>
  <c r="M110" i="10"/>
  <c r="X110" i="10" s="1"/>
  <c r="AG109" i="10"/>
  <c r="AF109" i="10"/>
  <c r="Z109" i="10"/>
  <c r="Y109" i="10"/>
  <c r="X109" i="10"/>
  <c r="V109" i="10"/>
  <c r="U109" i="10"/>
  <c r="T109" i="10"/>
  <c r="AE109" i="10" s="1"/>
  <c r="S109" i="10"/>
  <c r="AD109" i="10" s="1"/>
  <c r="R109" i="10"/>
  <c r="AC109" i="10" s="1"/>
  <c r="Q109" i="10"/>
  <c r="AB109" i="10" s="1"/>
  <c r="P109" i="10"/>
  <c r="AA109" i="10" s="1"/>
  <c r="O109" i="10"/>
  <c r="N109" i="10"/>
  <c r="M109" i="10"/>
  <c r="AE108" i="10"/>
  <c r="AD108" i="10"/>
  <c r="AC108" i="10"/>
  <c r="AB108" i="10"/>
  <c r="X108" i="10"/>
  <c r="V108" i="10"/>
  <c r="AG108" i="10" s="1"/>
  <c r="U108" i="10"/>
  <c r="AF108" i="10" s="1"/>
  <c r="T108" i="10"/>
  <c r="S108" i="10"/>
  <c r="R108" i="10"/>
  <c r="Q108" i="10"/>
  <c r="P108" i="10"/>
  <c r="AA108" i="10" s="1"/>
  <c r="O108" i="10"/>
  <c r="Z108" i="10" s="1"/>
  <c r="N108" i="10"/>
  <c r="Y108" i="10" s="1"/>
  <c r="M108" i="10"/>
  <c r="AA107" i="10"/>
  <c r="Z107" i="10"/>
  <c r="Y107" i="10"/>
  <c r="X107" i="10"/>
  <c r="P107" i="10"/>
  <c r="Q107" i="10" s="1"/>
  <c r="O107" i="10"/>
  <c r="N107" i="10"/>
  <c r="M107" i="10"/>
  <c r="AF106" i="10"/>
  <c r="AE106" i="10"/>
  <c r="AD106" i="10"/>
  <c r="AC106" i="10"/>
  <c r="AB106" i="10"/>
  <c r="V106" i="10"/>
  <c r="AG106" i="10" s="1"/>
  <c r="U106" i="10"/>
  <c r="T106" i="10"/>
  <c r="S106" i="10"/>
  <c r="R106" i="10"/>
  <c r="Q106" i="10"/>
  <c r="P106" i="10"/>
  <c r="AA106" i="10" s="1"/>
  <c r="O106" i="10"/>
  <c r="Z106" i="10" s="1"/>
  <c r="N106" i="10"/>
  <c r="Y106" i="10" s="1"/>
  <c r="M106" i="10"/>
  <c r="X106" i="10" s="1"/>
  <c r="AG105" i="10"/>
  <c r="AF105" i="10"/>
  <c r="Z105" i="10"/>
  <c r="Y105" i="10"/>
  <c r="X105" i="10"/>
  <c r="V105" i="10"/>
  <c r="U105" i="10"/>
  <c r="T105" i="10"/>
  <c r="AE105" i="10" s="1"/>
  <c r="S105" i="10"/>
  <c r="AD105" i="10" s="1"/>
  <c r="R105" i="10"/>
  <c r="AC105" i="10" s="1"/>
  <c r="Q105" i="10"/>
  <c r="AB105" i="10" s="1"/>
  <c r="P105" i="10"/>
  <c r="AA105" i="10" s="1"/>
  <c r="O105" i="10"/>
  <c r="N105" i="10"/>
  <c r="M105" i="10"/>
  <c r="AD104" i="10"/>
  <c r="AC104" i="10"/>
  <c r="AB104" i="10"/>
  <c r="V104" i="10"/>
  <c r="AG104" i="10" s="1"/>
  <c r="U104" i="10"/>
  <c r="AF104" i="10" s="1"/>
  <c r="T104" i="10"/>
  <c r="AE104" i="10" s="1"/>
  <c r="S104" i="10"/>
  <c r="R104" i="10"/>
  <c r="Q104" i="10"/>
  <c r="P104" i="10"/>
  <c r="AA104" i="10" s="1"/>
  <c r="O104" i="10"/>
  <c r="Z104" i="10" s="1"/>
  <c r="N104" i="10"/>
  <c r="Y104" i="10" s="1"/>
  <c r="M104" i="10"/>
  <c r="X104" i="10" s="1"/>
  <c r="AG103" i="10"/>
  <c r="AF103" i="10"/>
  <c r="Z103" i="10"/>
  <c r="Y103" i="10"/>
  <c r="X103" i="10"/>
  <c r="V103" i="10"/>
  <c r="U103" i="10"/>
  <c r="T103" i="10"/>
  <c r="AE103" i="10" s="1"/>
  <c r="S103" i="10"/>
  <c r="AD103" i="10" s="1"/>
  <c r="R103" i="10"/>
  <c r="AC103" i="10" s="1"/>
  <c r="Q103" i="10"/>
  <c r="AB103" i="10" s="1"/>
  <c r="P103" i="10"/>
  <c r="AA103" i="10" s="1"/>
  <c r="O103" i="10"/>
  <c r="N103" i="10"/>
  <c r="M103" i="10"/>
  <c r="AD102" i="10"/>
  <c r="AC102" i="10"/>
  <c r="AB102" i="10"/>
  <c r="V102" i="10"/>
  <c r="AG102" i="10" s="1"/>
  <c r="U102" i="10"/>
  <c r="AF102" i="10" s="1"/>
  <c r="T102" i="10"/>
  <c r="AE102" i="10" s="1"/>
  <c r="S102" i="10"/>
  <c r="R102" i="10"/>
  <c r="Q102" i="10"/>
  <c r="P102" i="10"/>
  <c r="AA102" i="10" s="1"/>
  <c r="O102" i="10"/>
  <c r="Z102" i="10" s="1"/>
  <c r="N102" i="10"/>
  <c r="Y102" i="10" s="1"/>
  <c r="M102" i="10"/>
  <c r="X102" i="10" s="1"/>
  <c r="AG101" i="10"/>
  <c r="AF101" i="10"/>
  <c r="Z101" i="10"/>
  <c r="Y101" i="10"/>
  <c r="X101" i="10"/>
  <c r="V101" i="10"/>
  <c r="U101" i="10"/>
  <c r="T101" i="10"/>
  <c r="AE101" i="10" s="1"/>
  <c r="S101" i="10"/>
  <c r="AD101" i="10" s="1"/>
  <c r="R101" i="10"/>
  <c r="AC101" i="10" s="1"/>
  <c r="Q101" i="10"/>
  <c r="AB101" i="10" s="1"/>
  <c r="P101" i="10"/>
  <c r="AA101" i="10" s="1"/>
  <c r="O101" i="10"/>
  <c r="N101" i="10"/>
  <c r="M101" i="10"/>
  <c r="AE100" i="10"/>
  <c r="AD100" i="10"/>
  <c r="AC100" i="10"/>
  <c r="AB100" i="10"/>
  <c r="X100" i="10"/>
  <c r="V100" i="10"/>
  <c r="AG100" i="10" s="1"/>
  <c r="U100" i="10"/>
  <c r="AF100" i="10" s="1"/>
  <c r="T100" i="10"/>
  <c r="S100" i="10"/>
  <c r="R100" i="10"/>
  <c r="Q100" i="10"/>
  <c r="P100" i="10"/>
  <c r="AA100" i="10" s="1"/>
  <c r="O100" i="10"/>
  <c r="Z100" i="10" s="1"/>
  <c r="N100" i="10"/>
  <c r="Y100" i="10" s="1"/>
  <c r="M100" i="10"/>
  <c r="AG99" i="10"/>
  <c r="AF99" i="10"/>
  <c r="Z99" i="10"/>
  <c r="Y99" i="10"/>
  <c r="X99" i="10"/>
  <c r="V99" i="10"/>
  <c r="U99" i="10"/>
  <c r="T99" i="10"/>
  <c r="AE99" i="10" s="1"/>
  <c r="S99" i="10"/>
  <c r="AD99" i="10" s="1"/>
  <c r="R99" i="10"/>
  <c r="AC99" i="10" s="1"/>
  <c r="Q99" i="10"/>
  <c r="AB99" i="10" s="1"/>
  <c r="P99" i="10"/>
  <c r="AA99" i="10" s="1"/>
  <c r="O99" i="10"/>
  <c r="N99" i="10"/>
  <c r="M99" i="10"/>
  <c r="AF98" i="10"/>
  <c r="AE98" i="10"/>
  <c r="AD98" i="10"/>
  <c r="AC98" i="10"/>
  <c r="AB98" i="10"/>
  <c r="X98" i="10"/>
  <c r="V98" i="10"/>
  <c r="AG98" i="10" s="1"/>
  <c r="U98" i="10"/>
  <c r="T98" i="10"/>
  <c r="S98" i="10"/>
  <c r="R98" i="10"/>
  <c r="Q98" i="10"/>
  <c r="P98" i="10"/>
  <c r="AA98" i="10" s="1"/>
  <c r="O98" i="10"/>
  <c r="Z98" i="10" s="1"/>
  <c r="N98" i="10"/>
  <c r="Y98" i="10" s="1"/>
  <c r="M98" i="10"/>
  <c r="AG97" i="10"/>
  <c r="AF97" i="10"/>
  <c r="Z97" i="10"/>
  <c r="Y97" i="10"/>
  <c r="X97" i="10"/>
  <c r="V97" i="10"/>
  <c r="U97" i="10"/>
  <c r="T97" i="10"/>
  <c r="AE97" i="10" s="1"/>
  <c r="S97" i="10"/>
  <c r="AD97" i="10" s="1"/>
  <c r="R97" i="10"/>
  <c r="AC97" i="10" s="1"/>
  <c r="Q97" i="10"/>
  <c r="AB97" i="10" s="1"/>
  <c r="P97" i="10"/>
  <c r="AA97" i="10" s="1"/>
  <c r="O97" i="10"/>
  <c r="N97" i="10"/>
  <c r="M97" i="10"/>
  <c r="AF96" i="10"/>
  <c r="AE96" i="10"/>
  <c r="AD96" i="10"/>
  <c r="AC96" i="10"/>
  <c r="AB96" i="10"/>
  <c r="V96" i="10"/>
  <c r="AG96" i="10" s="1"/>
  <c r="U96" i="10"/>
  <c r="T96" i="10"/>
  <c r="S96" i="10"/>
  <c r="R96" i="10"/>
  <c r="Q96" i="10"/>
  <c r="P96" i="10"/>
  <c r="AA96" i="10" s="1"/>
  <c r="O96" i="10"/>
  <c r="Z96" i="10" s="1"/>
  <c r="N96" i="10"/>
  <c r="Y96" i="10" s="1"/>
  <c r="M96" i="10"/>
  <c r="X96" i="10" s="1"/>
  <c r="AG95" i="10"/>
  <c r="AF95" i="10"/>
  <c r="AA95" i="10"/>
  <c r="Z95" i="10"/>
  <c r="Y95" i="10"/>
  <c r="X95" i="10"/>
  <c r="V95" i="10"/>
  <c r="U95" i="10"/>
  <c r="T95" i="10"/>
  <c r="AE95" i="10" s="1"/>
  <c r="S95" i="10"/>
  <c r="AD95" i="10" s="1"/>
  <c r="R95" i="10"/>
  <c r="AC95" i="10" s="1"/>
  <c r="Q95" i="10"/>
  <c r="AB95" i="10" s="1"/>
  <c r="P95" i="10"/>
  <c r="O95" i="10"/>
  <c r="N95" i="10"/>
  <c r="M95" i="10"/>
  <c r="AF94" i="10"/>
  <c r="AE94" i="10"/>
  <c r="AD94" i="10"/>
  <c r="AC94" i="10"/>
  <c r="AB94" i="10"/>
  <c r="V94" i="10"/>
  <c r="AG94" i="10" s="1"/>
  <c r="U94" i="10"/>
  <c r="T94" i="10"/>
  <c r="S94" i="10"/>
  <c r="R94" i="10"/>
  <c r="Q94" i="10"/>
  <c r="P94" i="10"/>
  <c r="AA94" i="10" s="1"/>
  <c r="O94" i="10"/>
  <c r="Z94" i="10" s="1"/>
  <c r="N94" i="10"/>
  <c r="Y94" i="10" s="1"/>
  <c r="M94" i="10"/>
  <c r="X94" i="10" s="1"/>
  <c r="AG93" i="10"/>
  <c r="AF93" i="10"/>
  <c r="AB93" i="10"/>
  <c r="AA93" i="10"/>
  <c r="Z93" i="10"/>
  <c r="Y93" i="10"/>
  <c r="X93" i="10"/>
  <c r="V93" i="10"/>
  <c r="U93" i="10"/>
  <c r="T93" i="10"/>
  <c r="AE93" i="10" s="1"/>
  <c r="S93" i="10"/>
  <c r="AD93" i="10" s="1"/>
  <c r="R93" i="10"/>
  <c r="AC93" i="10" s="1"/>
  <c r="Q93" i="10"/>
  <c r="P93" i="10"/>
  <c r="O93" i="10"/>
  <c r="N93" i="10"/>
  <c r="M93" i="10"/>
  <c r="AD92" i="10"/>
  <c r="AC92" i="10"/>
  <c r="AB92" i="10"/>
  <c r="AA92" i="10"/>
  <c r="V92" i="10"/>
  <c r="AG92" i="10" s="1"/>
  <c r="U92" i="10"/>
  <c r="AF92" i="10" s="1"/>
  <c r="T92" i="10"/>
  <c r="AE92" i="10" s="1"/>
  <c r="S92" i="10"/>
  <c r="R92" i="10"/>
  <c r="Q92" i="10"/>
  <c r="P92" i="10"/>
  <c r="O92" i="10"/>
  <c r="Z92" i="10" s="1"/>
  <c r="N92" i="10"/>
  <c r="Y92" i="10" s="1"/>
  <c r="M92" i="10"/>
  <c r="X92" i="10" s="1"/>
  <c r="AG91" i="10"/>
  <c r="AF91" i="10"/>
  <c r="AE91" i="10"/>
  <c r="Z91" i="10"/>
  <c r="Y91" i="10"/>
  <c r="X91" i="10"/>
  <c r="V91" i="10"/>
  <c r="U91" i="10"/>
  <c r="T91" i="10"/>
  <c r="S91" i="10"/>
  <c r="AD91" i="10" s="1"/>
  <c r="R91" i="10"/>
  <c r="AC91" i="10" s="1"/>
  <c r="Q91" i="10"/>
  <c r="AB91" i="10" s="1"/>
  <c r="P91" i="10"/>
  <c r="AA91" i="10" s="1"/>
  <c r="O91" i="10"/>
  <c r="N91" i="10"/>
  <c r="M91" i="10"/>
  <c r="AB90" i="10"/>
  <c r="AA90" i="10"/>
  <c r="X90" i="10"/>
  <c r="V90" i="10"/>
  <c r="AG90" i="10" s="1"/>
  <c r="U90" i="10"/>
  <c r="AF90" i="10" s="1"/>
  <c r="T90" i="10"/>
  <c r="AE90" i="10" s="1"/>
  <c r="S90" i="10"/>
  <c r="AD90" i="10" s="1"/>
  <c r="R90" i="10"/>
  <c r="AC90" i="10" s="1"/>
  <c r="Q90" i="10"/>
  <c r="P90" i="10"/>
  <c r="O90" i="10"/>
  <c r="Z90" i="10" s="1"/>
  <c r="N90" i="10"/>
  <c r="Y90" i="10" s="1"/>
  <c r="M90" i="10"/>
  <c r="AF89" i="10"/>
  <c r="AE89" i="10"/>
  <c r="AA89" i="10"/>
  <c r="Z89" i="10"/>
  <c r="Y89" i="10"/>
  <c r="X89" i="10"/>
  <c r="V89" i="10"/>
  <c r="AG89" i="10" s="1"/>
  <c r="U89" i="10"/>
  <c r="T89" i="10"/>
  <c r="S89" i="10"/>
  <c r="AD89" i="10" s="1"/>
  <c r="R89" i="10"/>
  <c r="AC89" i="10" s="1"/>
  <c r="Q89" i="10"/>
  <c r="AB89" i="10" s="1"/>
  <c r="P89" i="10"/>
  <c r="O89" i="10"/>
  <c r="N89" i="10"/>
  <c r="M89" i="10"/>
  <c r="AF88" i="10"/>
  <c r="AE88" i="10"/>
  <c r="AD88" i="10"/>
  <c r="AC88" i="10"/>
  <c r="AB88" i="10"/>
  <c r="AA88" i="10"/>
  <c r="V88" i="10"/>
  <c r="AG88" i="10" s="1"/>
  <c r="U88" i="10"/>
  <c r="T88" i="10"/>
  <c r="S88" i="10"/>
  <c r="R88" i="10"/>
  <c r="Q88" i="10"/>
  <c r="P88" i="10"/>
  <c r="O88" i="10"/>
  <c r="Z88" i="10" s="1"/>
  <c r="N88" i="10"/>
  <c r="Y88" i="10" s="1"/>
  <c r="M88" i="10"/>
  <c r="X88" i="10" s="1"/>
  <c r="AG87" i="10"/>
  <c r="AF87" i="10"/>
  <c r="AE87" i="10"/>
  <c r="AB87" i="10"/>
  <c r="X87" i="10"/>
  <c r="V87" i="10"/>
  <c r="U87" i="10"/>
  <c r="T87" i="10"/>
  <c r="S87" i="10"/>
  <c r="AD87" i="10" s="1"/>
  <c r="R87" i="10"/>
  <c r="AC87" i="10" s="1"/>
  <c r="Q87" i="10"/>
  <c r="P87" i="10"/>
  <c r="AA87" i="10" s="1"/>
  <c r="O87" i="10"/>
  <c r="Z87" i="10" s="1"/>
  <c r="N87" i="10"/>
  <c r="Y87" i="10" s="1"/>
  <c r="M87" i="10"/>
  <c r="AF86" i="10"/>
  <c r="AE86" i="10"/>
  <c r="AB86" i="10"/>
  <c r="AA86" i="10"/>
  <c r="V86" i="10"/>
  <c r="AG86" i="10" s="1"/>
  <c r="U86" i="10"/>
  <c r="T86" i="10"/>
  <c r="S86" i="10"/>
  <c r="AD86" i="10" s="1"/>
  <c r="R86" i="10"/>
  <c r="AC86" i="10" s="1"/>
  <c r="Q86" i="10"/>
  <c r="P86" i="10"/>
  <c r="O86" i="10"/>
  <c r="Z86" i="10" s="1"/>
  <c r="N86" i="10"/>
  <c r="Y86" i="10" s="1"/>
  <c r="M86" i="10"/>
  <c r="X86" i="10" s="1"/>
  <c r="AG85" i="10"/>
  <c r="AF85" i="10"/>
  <c r="AB85" i="10"/>
  <c r="AA85" i="10"/>
  <c r="Y85" i="10"/>
  <c r="X85" i="10"/>
  <c r="V85" i="10"/>
  <c r="U85" i="10"/>
  <c r="T85" i="10"/>
  <c r="AE85" i="10" s="1"/>
  <c r="S85" i="10"/>
  <c r="AD85" i="10" s="1"/>
  <c r="R85" i="10"/>
  <c r="AC85" i="10" s="1"/>
  <c r="Q85" i="10"/>
  <c r="P85" i="10"/>
  <c r="O85" i="10"/>
  <c r="Z85" i="10" s="1"/>
  <c r="N85" i="10"/>
  <c r="M85" i="10"/>
  <c r="AE84" i="10"/>
  <c r="AB84" i="10"/>
  <c r="AA84" i="10"/>
  <c r="V84" i="10"/>
  <c r="AG84" i="10" s="1"/>
  <c r="U84" i="10"/>
  <c r="AF84" i="10" s="1"/>
  <c r="T84" i="10"/>
  <c r="S84" i="10"/>
  <c r="AD84" i="10" s="1"/>
  <c r="R84" i="10"/>
  <c r="AC84" i="10" s="1"/>
  <c r="Q84" i="10"/>
  <c r="P84" i="10"/>
  <c r="O84" i="10"/>
  <c r="Z84" i="10" s="1"/>
  <c r="N84" i="10"/>
  <c r="Y84" i="10" s="1"/>
  <c r="M84" i="10"/>
  <c r="X84" i="10" s="1"/>
  <c r="AF83" i="10"/>
  <c r="AE83" i="10"/>
  <c r="X83" i="10"/>
  <c r="V83" i="10"/>
  <c r="AG83" i="10" s="1"/>
  <c r="U83" i="10"/>
  <c r="T83" i="10"/>
  <c r="S83" i="10"/>
  <c r="AD83" i="10" s="1"/>
  <c r="R83" i="10"/>
  <c r="AC83" i="10" s="1"/>
  <c r="Q83" i="10"/>
  <c r="AB83" i="10" s="1"/>
  <c r="P83" i="10"/>
  <c r="AA83" i="10" s="1"/>
  <c r="O83" i="10"/>
  <c r="Z83" i="10" s="1"/>
  <c r="N83" i="10"/>
  <c r="Y83" i="10" s="1"/>
  <c r="M83" i="10"/>
  <c r="AG82" i="10"/>
  <c r="AB82" i="10"/>
  <c r="Y82" i="10"/>
  <c r="V82" i="10"/>
  <c r="U82" i="10"/>
  <c r="AF82" i="10" s="1"/>
  <c r="T82" i="10"/>
  <c r="AE82" i="10" s="1"/>
  <c r="S82" i="10"/>
  <c r="AD82" i="10" s="1"/>
  <c r="R82" i="10"/>
  <c r="AC82" i="10" s="1"/>
  <c r="Q82" i="10"/>
  <c r="P82" i="10"/>
  <c r="AA82" i="10" s="1"/>
  <c r="O82" i="10"/>
  <c r="Z82" i="10" s="1"/>
  <c r="N82" i="10"/>
  <c r="M82" i="10"/>
  <c r="X82" i="10" s="1"/>
  <c r="AF81" i="10"/>
  <c r="AC81" i="10"/>
  <c r="AB81" i="10"/>
  <c r="Y81" i="10"/>
  <c r="X81" i="10"/>
  <c r="V81" i="10"/>
  <c r="AG81" i="10" s="1"/>
  <c r="U81" i="10"/>
  <c r="T81" i="10"/>
  <c r="AE81" i="10" s="1"/>
  <c r="S81" i="10"/>
  <c r="AD81" i="10" s="1"/>
  <c r="R81" i="10"/>
  <c r="Q81" i="10"/>
  <c r="P81" i="10"/>
  <c r="AA81" i="10" s="1"/>
  <c r="O81" i="10"/>
  <c r="Z81" i="10" s="1"/>
  <c r="N81" i="10"/>
  <c r="M81" i="10"/>
  <c r="AG80" i="10"/>
  <c r="AF80" i="10"/>
  <c r="AB80" i="10"/>
  <c r="Y80" i="10"/>
  <c r="X80" i="10"/>
  <c r="V80" i="10"/>
  <c r="U80" i="10"/>
  <c r="T80" i="10"/>
  <c r="AE80" i="10" s="1"/>
  <c r="S80" i="10"/>
  <c r="AD80" i="10" s="1"/>
  <c r="R80" i="10"/>
  <c r="AC80" i="10" s="1"/>
  <c r="Q80" i="10"/>
  <c r="P80" i="10"/>
  <c r="AA80" i="10" s="1"/>
  <c r="O80" i="10"/>
  <c r="Z80" i="10" s="1"/>
  <c r="N80" i="10"/>
  <c r="M80" i="10"/>
  <c r="AF79" i="10"/>
  <c r="AA79" i="10"/>
  <c r="Z79" i="10"/>
  <c r="X79" i="10"/>
  <c r="V79" i="10"/>
  <c r="AG79" i="10" s="1"/>
  <c r="U79" i="10"/>
  <c r="T79" i="10"/>
  <c r="AE79" i="10" s="1"/>
  <c r="S79" i="10"/>
  <c r="AD79" i="10" s="1"/>
  <c r="R79" i="10"/>
  <c r="AC79" i="10" s="1"/>
  <c r="Q79" i="10"/>
  <c r="AB79" i="10" s="1"/>
  <c r="P79" i="10"/>
  <c r="O79" i="10"/>
  <c r="N79" i="10"/>
  <c r="Y79" i="10" s="1"/>
  <c r="M79" i="10"/>
  <c r="AF78" i="10"/>
  <c r="AE78" i="10"/>
  <c r="AD78" i="10"/>
  <c r="AB78" i="10"/>
  <c r="V78" i="10"/>
  <c r="AG78" i="10" s="1"/>
  <c r="U78" i="10"/>
  <c r="T78" i="10"/>
  <c r="S78" i="10"/>
  <c r="R78" i="10"/>
  <c r="AC78" i="10" s="1"/>
  <c r="Q78" i="10"/>
  <c r="P78" i="10"/>
  <c r="AA78" i="10" s="1"/>
  <c r="O78" i="10"/>
  <c r="Z78" i="10" s="1"/>
  <c r="N78" i="10"/>
  <c r="Y78" i="10" s="1"/>
  <c r="M78" i="10"/>
  <c r="X78" i="10" s="1"/>
  <c r="AG77" i="10"/>
  <c r="AF77" i="10"/>
  <c r="Y77" i="10"/>
  <c r="X77" i="10"/>
  <c r="V77" i="10"/>
  <c r="U77" i="10"/>
  <c r="T77" i="10"/>
  <c r="AE77" i="10" s="1"/>
  <c r="S77" i="10"/>
  <c r="AD77" i="10" s="1"/>
  <c r="R77" i="10"/>
  <c r="AC77" i="10" s="1"/>
  <c r="Q77" i="10"/>
  <c r="AB77" i="10" s="1"/>
  <c r="P77" i="10"/>
  <c r="AA77" i="10" s="1"/>
  <c r="O77" i="10"/>
  <c r="Z77" i="10" s="1"/>
  <c r="N77" i="10"/>
  <c r="M77" i="10"/>
  <c r="AE76" i="10"/>
  <c r="AC76" i="10"/>
  <c r="AB76" i="10"/>
  <c r="X76" i="10"/>
  <c r="V76" i="10"/>
  <c r="AG76" i="10" s="1"/>
  <c r="U76" i="10"/>
  <c r="AF76" i="10" s="1"/>
  <c r="T76" i="10"/>
  <c r="S76" i="10"/>
  <c r="AD76" i="10" s="1"/>
  <c r="R76" i="10"/>
  <c r="Q76" i="10"/>
  <c r="P76" i="10"/>
  <c r="AA76" i="10" s="1"/>
  <c r="O76" i="10"/>
  <c r="Z76" i="10" s="1"/>
  <c r="N76" i="10"/>
  <c r="Y76" i="10" s="1"/>
  <c r="M76" i="10"/>
  <c r="AF75" i="10"/>
  <c r="AE75" i="10"/>
  <c r="Z75" i="10"/>
  <c r="Y75" i="10"/>
  <c r="X75" i="10"/>
  <c r="V75" i="10"/>
  <c r="AG75" i="10" s="1"/>
  <c r="U75" i="10"/>
  <c r="T75" i="10"/>
  <c r="S75" i="10"/>
  <c r="AD75" i="10" s="1"/>
  <c r="R75" i="10"/>
  <c r="AC75" i="10" s="1"/>
  <c r="Q75" i="10"/>
  <c r="AB75" i="10" s="1"/>
  <c r="P75" i="10"/>
  <c r="AA75" i="10" s="1"/>
  <c r="O75" i="10"/>
  <c r="N75" i="10"/>
  <c r="M75" i="10"/>
  <c r="AB74" i="10"/>
  <c r="AA74" i="10"/>
  <c r="Y74" i="10"/>
  <c r="V74" i="10"/>
  <c r="AG74" i="10" s="1"/>
  <c r="U74" i="10"/>
  <c r="AF74" i="10" s="1"/>
  <c r="T74" i="10"/>
  <c r="AE74" i="10" s="1"/>
  <c r="S74" i="10"/>
  <c r="AD74" i="10" s="1"/>
  <c r="R74" i="10"/>
  <c r="AC74" i="10" s="1"/>
  <c r="Q74" i="10"/>
  <c r="P74" i="10"/>
  <c r="O74" i="10"/>
  <c r="Z74" i="10" s="1"/>
  <c r="N74" i="10"/>
  <c r="M74" i="10"/>
  <c r="X74" i="10" s="1"/>
  <c r="AG73" i="10"/>
  <c r="AF73" i="10"/>
  <c r="AE73" i="10"/>
  <c r="AC73" i="10"/>
  <c r="AB73" i="10"/>
  <c r="Y73" i="10"/>
  <c r="X73" i="10"/>
  <c r="V73" i="10"/>
  <c r="U73" i="10"/>
  <c r="T73" i="10"/>
  <c r="S73" i="10"/>
  <c r="AD73" i="10" s="1"/>
  <c r="R73" i="10"/>
  <c r="Q73" i="10"/>
  <c r="P73" i="10"/>
  <c r="AA73" i="10" s="1"/>
  <c r="O73" i="10"/>
  <c r="Z73" i="10" s="1"/>
  <c r="N73" i="10"/>
  <c r="M73" i="10"/>
  <c r="AF72" i="10"/>
  <c r="AB72" i="10"/>
  <c r="AA72" i="10"/>
  <c r="X72" i="10"/>
  <c r="V72" i="10"/>
  <c r="AG72" i="10" s="1"/>
  <c r="U72" i="10"/>
  <c r="T72" i="10"/>
  <c r="AE72" i="10" s="1"/>
  <c r="S72" i="10"/>
  <c r="AD72" i="10" s="1"/>
  <c r="R72" i="10"/>
  <c r="AC72" i="10" s="1"/>
  <c r="Q72" i="10"/>
  <c r="P72" i="10"/>
  <c r="O72" i="10"/>
  <c r="Z72" i="10" s="1"/>
  <c r="N72" i="10"/>
  <c r="Y72" i="10" s="1"/>
  <c r="M72" i="10"/>
  <c r="AF71" i="10"/>
  <c r="AB71" i="10"/>
  <c r="AA71" i="10"/>
  <c r="Z71" i="10"/>
  <c r="X71" i="10"/>
  <c r="V71" i="10"/>
  <c r="AG71" i="10" s="1"/>
  <c r="U71" i="10"/>
  <c r="T71" i="10"/>
  <c r="AE71" i="10" s="1"/>
  <c r="S71" i="10"/>
  <c r="AD71" i="10" s="1"/>
  <c r="R71" i="10"/>
  <c r="AC71" i="10" s="1"/>
  <c r="Q71" i="10"/>
  <c r="P71" i="10"/>
  <c r="O71" i="10"/>
  <c r="N71" i="10"/>
  <c r="Y71" i="10" s="1"/>
  <c r="M71" i="10"/>
  <c r="AG70" i="10"/>
  <c r="AF70" i="10"/>
  <c r="AE70" i="10"/>
  <c r="AD70" i="10"/>
  <c r="AB70" i="10"/>
  <c r="AA70" i="10"/>
  <c r="V70" i="10"/>
  <c r="U70" i="10"/>
  <c r="T70" i="10"/>
  <c r="S70" i="10"/>
  <c r="R70" i="10"/>
  <c r="AC70" i="10" s="1"/>
  <c r="Q70" i="10"/>
  <c r="P70" i="10"/>
  <c r="O70" i="10"/>
  <c r="Z70" i="10" s="1"/>
  <c r="N70" i="10"/>
  <c r="Y70" i="10" s="1"/>
  <c r="M70" i="10"/>
  <c r="X70" i="10" s="1"/>
  <c r="AG69" i="10"/>
  <c r="AF69" i="10"/>
  <c r="Y69" i="10"/>
  <c r="X69" i="10"/>
  <c r="V69" i="10"/>
  <c r="U69" i="10"/>
  <c r="T69" i="10"/>
  <c r="AE69" i="10" s="1"/>
  <c r="S69" i="10"/>
  <c r="AD69" i="10" s="1"/>
  <c r="R69" i="10"/>
  <c r="AC69" i="10" s="1"/>
  <c r="Q69" i="10"/>
  <c r="AB69" i="10" s="1"/>
  <c r="P69" i="10"/>
  <c r="AA69" i="10" s="1"/>
  <c r="O69" i="10"/>
  <c r="Z69" i="10" s="1"/>
  <c r="N69" i="10"/>
  <c r="M69" i="10"/>
  <c r="AG68" i="10"/>
  <c r="AF68" i="10"/>
  <c r="AD68" i="10"/>
  <c r="AC68" i="10"/>
  <c r="AB68" i="10"/>
  <c r="X68" i="10"/>
  <c r="V68" i="10"/>
  <c r="U68" i="10"/>
  <c r="T68" i="10"/>
  <c r="AE68" i="10" s="1"/>
  <c r="S68" i="10"/>
  <c r="R68" i="10"/>
  <c r="Q68" i="10"/>
  <c r="P68" i="10"/>
  <c r="AA68" i="10" s="1"/>
  <c r="O68" i="10"/>
  <c r="Z68" i="10" s="1"/>
  <c r="N68" i="10"/>
  <c r="Y68" i="10" s="1"/>
  <c r="M68" i="10"/>
  <c r="AG67" i="10"/>
  <c r="AF67" i="10"/>
  <c r="AE67" i="10"/>
  <c r="Z67" i="10"/>
  <c r="Y67" i="10"/>
  <c r="X67" i="10"/>
  <c r="V67" i="10"/>
  <c r="U67" i="10"/>
  <c r="T67" i="10"/>
  <c r="S67" i="10"/>
  <c r="AD67" i="10" s="1"/>
  <c r="R67" i="10"/>
  <c r="AC67" i="10" s="1"/>
  <c r="Q67" i="10"/>
  <c r="AB67" i="10" s="1"/>
  <c r="P67" i="10"/>
  <c r="AA67" i="10" s="1"/>
  <c r="O67" i="10"/>
  <c r="N67" i="10"/>
  <c r="M67" i="10"/>
  <c r="AB66" i="10"/>
  <c r="Y66" i="10"/>
  <c r="V66" i="10"/>
  <c r="AG66" i="10" s="1"/>
  <c r="U66" i="10"/>
  <c r="AF66" i="10" s="1"/>
  <c r="T66" i="10"/>
  <c r="AE66" i="10" s="1"/>
  <c r="S66" i="10"/>
  <c r="AD66" i="10" s="1"/>
  <c r="R66" i="10"/>
  <c r="AC66" i="10" s="1"/>
  <c r="Q66" i="10"/>
  <c r="P66" i="10"/>
  <c r="AA66" i="10" s="1"/>
  <c r="O66" i="10"/>
  <c r="Z66" i="10" s="1"/>
  <c r="N66" i="10"/>
  <c r="M66" i="10"/>
  <c r="X66" i="10" s="1"/>
  <c r="AF65" i="10"/>
  <c r="AE65" i="10"/>
  <c r="AC65" i="10"/>
  <c r="AB65" i="10"/>
  <c r="X65" i="10"/>
  <c r="V65" i="10"/>
  <c r="AG65" i="10" s="1"/>
  <c r="U65" i="10"/>
  <c r="T65" i="10"/>
  <c r="S65" i="10"/>
  <c r="AD65" i="10" s="1"/>
  <c r="R65" i="10"/>
  <c r="Q65" i="10"/>
  <c r="P65" i="10"/>
  <c r="AA65" i="10" s="1"/>
  <c r="O65" i="10"/>
  <c r="Z65" i="10" s="1"/>
  <c r="N65" i="10"/>
  <c r="Y65" i="10" s="1"/>
  <c r="M65" i="10"/>
  <c r="AG60" i="10"/>
  <c r="AF60" i="10"/>
  <c r="AB60" i="10"/>
  <c r="X60" i="10"/>
  <c r="V60" i="10"/>
  <c r="U60" i="10"/>
  <c r="T60" i="10"/>
  <c r="AE60" i="10" s="1"/>
  <c r="S60" i="10"/>
  <c r="AD60" i="10" s="1"/>
  <c r="R60" i="10"/>
  <c r="AC60" i="10" s="1"/>
  <c r="Q60" i="10"/>
  <c r="P60" i="10"/>
  <c r="AA60" i="10" s="1"/>
  <c r="O60" i="10"/>
  <c r="Z60" i="10" s="1"/>
  <c r="N60" i="10"/>
  <c r="Y60" i="10" s="1"/>
  <c r="M60" i="10"/>
  <c r="AF59" i="10"/>
  <c r="AE59" i="10"/>
  <c r="AC59" i="10"/>
  <c r="AA59" i="10"/>
  <c r="Z59" i="10"/>
  <c r="X59" i="10"/>
  <c r="V59" i="10"/>
  <c r="AG59" i="10" s="1"/>
  <c r="U59" i="10"/>
  <c r="T59" i="10"/>
  <c r="S59" i="10"/>
  <c r="AD59" i="10" s="1"/>
  <c r="R59" i="10"/>
  <c r="Q59" i="10"/>
  <c r="AB59" i="10" s="1"/>
  <c r="P59" i="10"/>
  <c r="O59" i="10"/>
  <c r="N59" i="10"/>
  <c r="Y59" i="10" s="1"/>
  <c r="M59" i="10"/>
  <c r="AG58" i="10"/>
  <c r="AF58" i="10"/>
  <c r="AD58" i="10"/>
  <c r="AB58" i="10"/>
  <c r="V58" i="10"/>
  <c r="U58" i="10"/>
  <c r="T58" i="10"/>
  <c r="AE58" i="10" s="1"/>
  <c r="S58" i="10"/>
  <c r="R58" i="10"/>
  <c r="AC58" i="10" s="1"/>
  <c r="Q58" i="10"/>
  <c r="P58" i="10"/>
  <c r="AA58" i="10" s="1"/>
  <c r="O58" i="10"/>
  <c r="Z58" i="10" s="1"/>
  <c r="N58" i="10"/>
  <c r="Y58" i="10" s="1"/>
  <c r="M58" i="10"/>
  <c r="X58" i="10" s="1"/>
  <c r="AG57" i="10"/>
  <c r="AF57" i="10"/>
  <c r="Z57" i="10"/>
  <c r="Y57" i="10"/>
  <c r="X57" i="10"/>
  <c r="V57" i="10"/>
  <c r="U57" i="10"/>
  <c r="T57" i="10"/>
  <c r="AE57" i="10" s="1"/>
  <c r="S57" i="10"/>
  <c r="AD57" i="10" s="1"/>
  <c r="R57" i="10"/>
  <c r="AC57" i="10" s="1"/>
  <c r="Q57" i="10"/>
  <c r="AB57" i="10" s="1"/>
  <c r="P57" i="10"/>
  <c r="AA57" i="10" s="1"/>
  <c r="O57" i="10"/>
  <c r="N57" i="10"/>
  <c r="M57" i="10"/>
  <c r="AG56" i="10"/>
  <c r="AE56" i="10"/>
  <c r="AD56" i="10"/>
  <c r="AC56" i="10"/>
  <c r="AB56" i="10"/>
  <c r="V56" i="10"/>
  <c r="U56" i="10"/>
  <c r="AF56" i="10" s="1"/>
  <c r="T56" i="10"/>
  <c r="S56" i="10"/>
  <c r="R56" i="10"/>
  <c r="Q56" i="10"/>
  <c r="P56" i="10"/>
  <c r="AA56" i="10" s="1"/>
  <c r="O56" i="10"/>
  <c r="Z56" i="10" s="1"/>
  <c r="N56" i="10"/>
  <c r="Y56" i="10" s="1"/>
  <c r="M56" i="10"/>
  <c r="X56" i="10" s="1"/>
  <c r="AF55" i="10"/>
  <c r="AE55" i="10"/>
  <c r="AA55" i="10"/>
  <c r="Z55" i="10"/>
  <c r="X55" i="10"/>
  <c r="V55" i="10"/>
  <c r="AG55" i="10" s="1"/>
  <c r="U55" i="10"/>
  <c r="T55" i="10"/>
  <c r="S55" i="10"/>
  <c r="AD55" i="10" s="1"/>
  <c r="R55" i="10"/>
  <c r="AC55" i="10" s="1"/>
  <c r="Q55" i="10"/>
  <c r="AB55" i="10" s="1"/>
  <c r="P55" i="10"/>
  <c r="O55" i="10"/>
  <c r="N55" i="10"/>
  <c r="Y55" i="10" s="1"/>
  <c r="M55" i="10"/>
  <c r="AE54" i="10"/>
  <c r="AD54" i="10"/>
  <c r="AC54" i="10"/>
  <c r="AB54" i="10"/>
  <c r="Y54" i="10"/>
  <c r="V54" i="10"/>
  <c r="AG54" i="10" s="1"/>
  <c r="U54" i="10"/>
  <c r="AF54" i="10" s="1"/>
  <c r="T54" i="10"/>
  <c r="S54" i="10"/>
  <c r="R54" i="10"/>
  <c r="Q54" i="10"/>
  <c r="P54" i="10"/>
  <c r="AA54" i="10" s="1"/>
  <c r="O54" i="10"/>
  <c r="Z54" i="10" s="1"/>
  <c r="N54" i="10"/>
  <c r="M54" i="10"/>
  <c r="X54" i="10" s="1"/>
  <c r="AD53" i="10"/>
  <c r="AC53" i="10"/>
  <c r="V53" i="10"/>
  <c r="AG53" i="10" s="1"/>
  <c r="U53" i="10"/>
  <c r="AF53" i="10" s="1"/>
  <c r="T53" i="10"/>
  <c r="AE53" i="10" s="1"/>
  <c r="S53" i="10"/>
  <c r="R53" i="10"/>
  <c r="Q53" i="10"/>
  <c r="AB53" i="10" s="1"/>
  <c r="P53" i="10"/>
  <c r="AA53" i="10" s="1"/>
  <c r="O53" i="10"/>
  <c r="Z53" i="10" s="1"/>
  <c r="N53" i="10"/>
  <c r="Y53" i="10" s="1"/>
  <c r="M53" i="10"/>
  <c r="X53" i="10" s="1"/>
  <c r="AG52" i="10"/>
  <c r="AD52" i="10"/>
  <c r="AA52" i="10"/>
  <c r="Z52" i="10"/>
  <c r="Y52" i="10"/>
  <c r="V52" i="10"/>
  <c r="U52" i="10"/>
  <c r="AF52" i="10" s="1"/>
  <c r="T52" i="10"/>
  <c r="AE52" i="10" s="1"/>
  <c r="S52" i="10"/>
  <c r="R52" i="10"/>
  <c r="AC52" i="10" s="1"/>
  <c r="Q52" i="10"/>
  <c r="AB52" i="10" s="1"/>
  <c r="P52" i="10"/>
  <c r="O52" i="10"/>
  <c r="N52" i="10"/>
  <c r="M52" i="10"/>
  <c r="X52" i="10" s="1"/>
  <c r="AG51" i="10"/>
  <c r="AD51" i="10"/>
  <c r="AC51" i="10"/>
  <c r="X51" i="10"/>
  <c r="V51" i="10"/>
  <c r="U51" i="10"/>
  <c r="AF51" i="10" s="1"/>
  <c r="T51" i="10"/>
  <c r="AE51" i="10" s="1"/>
  <c r="S51" i="10"/>
  <c r="R51" i="10"/>
  <c r="Q51" i="10"/>
  <c r="AB51" i="10" s="1"/>
  <c r="P51" i="10"/>
  <c r="AA51" i="10" s="1"/>
  <c r="O51" i="10"/>
  <c r="Z51" i="10" s="1"/>
  <c r="N51" i="10"/>
  <c r="Y51" i="10" s="1"/>
  <c r="M51" i="10"/>
  <c r="AG50" i="10"/>
  <c r="AD50" i="10"/>
  <c r="Z50" i="10"/>
  <c r="Y50" i="10"/>
  <c r="V50" i="10"/>
  <c r="U50" i="10"/>
  <c r="AF50" i="10" s="1"/>
  <c r="T50" i="10"/>
  <c r="AE50" i="10" s="1"/>
  <c r="S50" i="10"/>
  <c r="R50" i="10"/>
  <c r="AC50" i="10" s="1"/>
  <c r="Q50" i="10"/>
  <c r="AB50" i="10" s="1"/>
  <c r="P50" i="10"/>
  <c r="AA50" i="10" s="1"/>
  <c r="O50" i="10"/>
  <c r="N50" i="10"/>
  <c r="M50" i="10"/>
  <c r="X50" i="10" s="1"/>
  <c r="AE49" i="10"/>
  <c r="AD49" i="10"/>
  <c r="AC49" i="10"/>
  <c r="Z49" i="10"/>
  <c r="V49" i="10"/>
  <c r="AG49" i="10" s="1"/>
  <c r="U49" i="10"/>
  <c r="AF49" i="10" s="1"/>
  <c r="T49" i="10"/>
  <c r="S49" i="10"/>
  <c r="R49" i="10"/>
  <c r="Q49" i="10"/>
  <c r="AB49" i="10" s="1"/>
  <c r="P49" i="10"/>
  <c r="AA49" i="10" s="1"/>
  <c r="O49" i="10"/>
  <c r="N49" i="10"/>
  <c r="Y49" i="10" s="1"/>
  <c r="M49" i="10"/>
  <c r="X49" i="10" s="1"/>
  <c r="AG48" i="10"/>
  <c r="AD48" i="10"/>
  <c r="AB48" i="10"/>
  <c r="Z48" i="10"/>
  <c r="Y48" i="10"/>
  <c r="V48" i="10"/>
  <c r="U48" i="10"/>
  <c r="AF48" i="10" s="1"/>
  <c r="T48" i="10"/>
  <c r="AE48" i="10" s="1"/>
  <c r="S48" i="10"/>
  <c r="R48" i="10"/>
  <c r="AC48" i="10" s="1"/>
  <c r="Q48" i="10"/>
  <c r="P48" i="10"/>
  <c r="AA48" i="10" s="1"/>
  <c r="O48" i="10"/>
  <c r="N48" i="10"/>
  <c r="M48" i="10"/>
  <c r="X48" i="10" s="1"/>
  <c r="AG47" i="10"/>
  <c r="AF47" i="10"/>
  <c r="AE47" i="10"/>
  <c r="AD47" i="10"/>
  <c r="AC47" i="10"/>
  <c r="V47" i="10"/>
  <c r="U47" i="10"/>
  <c r="T47" i="10"/>
  <c r="S47" i="10"/>
  <c r="R47" i="10"/>
  <c r="Q47" i="10"/>
  <c r="AB47" i="10" s="1"/>
  <c r="P47" i="10"/>
  <c r="AA47" i="10" s="1"/>
  <c r="O47" i="10"/>
  <c r="Z47" i="10" s="1"/>
  <c r="N47" i="10"/>
  <c r="Y47" i="10" s="1"/>
  <c r="M47" i="10"/>
  <c r="X47" i="10" s="1"/>
  <c r="AG46" i="10"/>
  <c r="AB46" i="10"/>
  <c r="Z46" i="10"/>
  <c r="Y46" i="10"/>
  <c r="V46" i="10"/>
  <c r="U46" i="10"/>
  <c r="AF46" i="10" s="1"/>
  <c r="T46" i="10"/>
  <c r="AE46" i="10" s="1"/>
  <c r="S46" i="10"/>
  <c r="AD46" i="10" s="1"/>
  <c r="R46" i="10"/>
  <c r="AC46" i="10" s="1"/>
  <c r="Q46" i="10"/>
  <c r="P46" i="10"/>
  <c r="AA46" i="10" s="1"/>
  <c r="O46" i="10"/>
  <c r="N46" i="10"/>
  <c r="M46" i="10"/>
  <c r="X46" i="10" s="1"/>
  <c r="AD45" i="10"/>
  <c r="AC45" i="10"/>
  <c r="Y45" i="10"/>
  <c r="X45" i="10"/>
  <c r="V45" i="10"/>
  <c r="AG45" i="10" s="1"/>
  <c r="U45" i="10"/>
  <c r="AF45" i="10" s="1"/>
  <c r="T45" i="10"/>
  <c r="AE45" i="10" s="1"/>
  <c r="S45" i="10"/>
  <c r="R45" i="10"/>
  <c r="Q45" i="10"/>
  <c r="AB45" i="10" s="1"/>
  <c r="P45" i="10"/>
  <c r="AA45" i="10" s="1"/>
  <c r="O45" i="10"/>
  <c r="Z45" i="10" s="1"/>
  <c r="N45" i="10"/>
  <c r="M45" i="10"/>
  <c r="AG44" i="10"/>
  <c r="Z44" i="10"/>
  <c r="Y44" i="10"/>
  <c r="V44" i="10"/>
  <c r="U44" i="10"/>
  <c r="AF44" i="10" s="1"/>
  <c r="T44" i="10"/>
  <c r="AE44" i="10" s="1"/>
  <c r="S44" i="10"/>
  <c r="AD44" i="10" s="1"/>
  <c r="R44" i="10"/>
  <c r="AC44" i="10" s="1"/>
  <c r="Q44" i="10"/>
  <c r="AB44" i="10" s="1"/>
  <c r="P44" i="10"/>
  <c r="AA44" i="10" s="1"/>
  <c r="O44" i="10"/>
  <c r="N44" i="10"/>
  <c r="M44" i="10"/>
  <c r="X44" i="10" s="1"/>
  <c r="AD43" i="10"/>
  <c r="AC43" i="10"/>
  <c r="V43" i="10"/>
  <c r="AG43" i="10" s="1"/>
  <c r="U43" i="10"/>
  <c r="AF43" i="10" s="1"/>
  <c r="T43" i="10"/>
  <c r="AE43" i="10" s="1"/>
  <c r="S43" i="10"/>
  <c r="R43" i="10"/>
  <c r="Q43" i="10"/>
  <c r="AB43" i="10" s="1"/>
  <c r="P43" i="10"/>
  <c r="AA43" i="10" s="1"/>
  <c r="O43" i="10"/>
  <c r="Z43" i="10" s="1"/>
  <c r="N43" i="10"/>
  <c r="Y43" i="10" s="1"/>
  <c r="M43" i="10"/>
  <c r="X43" i="10" s="1"/>
  <c r="AG42" i="10"/>
  <c r="AC42" i="10"/>
  <c r="Z42" i="10"/>
  <c r="Y42" i="10"/>
  <c r="V42" i="10"/>
  <c r="U42" i="10"/>
  <c r="AF42" i="10" s="1"/>
  <c r="T42" i="10"/>
  <c r="AE42" i="10" s="1"/>
  <c r="S42" i="10"/>
  <c r="AD42" i="10" s="1"/>
  <c r="R42" i="10"/>
  <c r="Q42" i="10"/>
  <c r="AB42" i="10" s="1"/>
  <c r="P42" i="10"/>
  <c r="AA42" i="10" s="1"/>
  <c r="O42" i="10"/>
  <c r="N42" i="10"/>
  <c r="M42" i="10"/>
  <c r="X42" i="10" s="1"/>
  <c r="AG41" i="10"/>
  <c r="AF41" i="10"/>
  <c r="AD41" i="10"/>
  <c r="AC41" i="10"/>
  <c r="V41" i="10"/>
  <c r="U41" i="10"/>
  <c r="T41" i="10"/>
  <c r="AE41" i="10" s="1"/>
  <c r="S41" i="10"/>
  <c r="R41" i="10"/>
  <c r="Q41" i="10"/>
  <c r="AB41" i="10" s="1"/>
  <c r="P41" i="10"/>
  <c r="AA41" i="10" s="1"/>
  <c r="O41" i="10"/>
  <c r="Z41" i="10" s="1"/>
  <c r="N41" i="10"/>
  <c r="Y41" i="10" s="1"/>
  <c r="M41" i="10"/>
  <c r="X41" i="10" s="1"/>
  <c r="AG40" i="10"/>
  <c r="AC40" i="10"/>
  <c r="Z40" i="10"/>
  <c r="Y40" i="10"/>
  <c r="V40" i="10"/>
  <c r="U40" i="10"/>
  <c r="AF40" i="10" s="1"/>
  <c r="T40" i="10"/>
  <c r="AE40" i="10" s="1"/>
  <c r="S40" i="10"/>
  <c r="AD40" i="10" s="1"/>
  <c r="R40" i="10"/>
  <c r="Q40" i="10"/>
  <c r="AB40" i="10" s="1"/>
  <c r="P40" i="10"/>
  <c r="AA40" i="10" s="1"/>
  <c r="O40" i="10"/>
  <c r="N40" i="10"/>
  <c r="M40" i="10"/>
  <c r="X40" i="10" s="1"/>
  <c r="AD39" i="10"/>
  <c r="AC39" i="10"/>
  <c r="Z39" i="10"/>
  <c r="Y39" i="10"/>
  <c r="V39" i="10"/>
  <c r="AG39" i="10" s="1"/>
  <c r="U39" i="10"/>
  <c r="AF39" i="10" s="1"/>
  <c r="T39" i="10"/>
  <c r="AE39" i="10" s="1"/>
  <c r="S39" i="10"/>
  <c r="R39" i="10"/>
  <c r="Q39" i="10"/>
  <c r="AB39" i="10" s="1"/>
  <c r="P39" i="10"/>
  <c r="AA39" i="10" s="1"/>
  <c r="O39" i="10"/>
  <c r="N39" i="10"/>
  <c r="M39" i="10"/>
  <c r="X39" i="10" s="1"/>
  <c r="AB38" i="10"/>
  <c r="Z38" i="10"/>
  <c r="Y38" i="10"/>
  <c r="V38" i="10"/>
  <c r="AG38" i="10" s="1"/>
  <c r="U38" i="10"/>
  <c r="AF38" i="10" s="1"/>
  <c r="T38" i="10"/>
  <c r="AE38" i="10" s="1"/>
  <c r="S38" i="10"/>
  <c r="AD38" i="10" s="1"/>
  <c r="R38" i="10"/>
  <c r="AC38" i="10" s="1"/>
  <c r="Q38" i="10"/>
  <c r="P38" i="10"/>
  <c r="AA38" i="10" s="1"/>
  <c r="O38" i="10"/>
  <c r="N38" i="10"/>
  <c r="M38" i="10"/>
  <c r="X38" i="10" s="1"/>
  <c r="AG37" i="10"/>
  <c r="AF37" i="10"/>
  <c r="AE37" i="10"/>
  <c r="AD37" i="10"/>
  <c r="Y37" i="10"/>
  <c r="V37" i="10"/>
  <c r="U37" i="10"/>
  <c r="T37" i="10"/>
  <c r="S37" i="10"/>
  <c r="R37" i="10"/>
  <c r="AC37" i="10" s="1"/>
  <c r="Q37" i="10"/>
  <c r="AB37" i="10" s="1"/>
  <c r="P37" i="10"/>
  <c r="AA37" i="10" s="1"/>
  <c r="O37" i="10"/>
  <c r="Z37" i="10" s="1"/>
  <c r="N37" i="10"/>
  <c r="M37" i="10"/>
  <c r="X37" i="10" s="1"/>
  <c r="AD36" i="10"/>
  <c r="Z36" i="10"/>
  <c r="Y36" i="10"/>
  <c r="V36" i="10"/>
  <c r="AG36" i="10" s="1"/>
  <c r="U36" i="10"/>
  <c r="AF36" i="10" s="1"/>
  <c r="T36" i="10"/>
  <c r="AE36" i="10" s="1"/>
  <c r="S36" i="10"/>
  <c r="R36" i="10"/>
  <c r="AC36" i="10" s="1"/>
  <c r="Q36" i="10"/>
  <c r="AB36" i="10" s="1"/>
  <c r="P36" i="10"/>
  <c r="AA36" i="10" s="1"/>
  <c r="O36" i="10"/>
  <c r="N36" i="10"/>
  <c r="M36" i="10"/>
  <c r="X36" i="10" s="1"/>
  <c r="AG35" i="10"/>
  <c r="AE35" i="10"/>
  <c r="AD35" i="10"/>
  <c r="AC35" i="10"/>
  <c r="AA35" i="10"/>
  <c r="V35" i="10"/>
  <c r="U35" i="10"/>
  <c r="AF35" i="10" s="1"/>
  <c r="T35" i="10"/>
  <c r="S35" i="10"/>
  <c r="R35" i="10"/>
  <c r="Q35" i="10"/>
  <c r="AB35" i="10" s="1"/>
  <c r="P35" i="10"/>
  <c r="O35" i="10"/>
  <c r="Z35" i="10" s="1"/>
  <c r="N35" i="10"/>
  <c r="Y35" i="10" s="1"/>
  <c r="M35" i="10"/>
  <c r="X35" i="10" s="1"/>
  <c r="AE34" i="10"/>
  <c r="AD34" i="10"/>
  <c r="Z34" i="10"/>
  <c r="V34" i="10"/>
  <c r="AG34" i="10" s="1"/>
  <c r="U34" i="10"/>
  <c r="AF34" i="10" s="1"/>
  <c r="T34" i="10"/>
  <c r="S34" i="10"/>
  <c r="R34" i="10"/>
  <c r="AC34" i="10" s="1"/>
  <c r="Q34" i="10"/>
  <c r="AB34" i="10" s="1"/>
  <c r="P34" i="10"/>
  <c r="AA34" i="10" s="1"/>
  <c r="O34" i="10"/>
  <c r="N34" i="10"/>
  <c r="Y34" i="10" s="1"/>
  <c r="M34" i="10"/>
  <c r="X34" i="10" s="1"/>
  <c r="AG33" i="10"/>
  <c r="AD33" i="10"/>
  <c r="Y33" i="10"/>
  <c r="X33" i="10"/>
  <c r="V33" i="10"/>
  <c r="U33" i="10"/>
  <c r="AF33" i="10" s="1"/>
  <c r="T33" i="10"/>
  <c r="AE33" i="10" s="1"/>
  <c r="S33" i="10"/>
  <c r="R33" i="10"/>
  <c r="AC33" i="10" s="1"/>
  <c r="Q33" i="10"/>
  <c r="AB33" i="10" s="1"/>
  <c r="P33" i="10"/>
  <c r="AA33" i="10" s="1"/>
  <c r="O33" i="10"/>
  <c r="Z33" i="10" s="1"/>
  <c r="N33" i="10"/>
  <c r="M33" i="10"/>
  <c r="AA32" i="10"/>
  <c r="Z32" i="10"/>
  <c r="V32" i="10"/>
  <c r="AG32" i="10" s="1"/>
  <c r="U32" i="10"/>
  <c r="AF32" i="10" s="1"/>
  <c r="T32" i="10"/>
  <c r="AE32" i="10" s="1"/>
  <c r="S32" i="10"/>
  <c r="AD32" i="10" s="1"/>
  <c r="R32" i="10"/>
  <c r="AC32" i="10" s="1"/>
  <c r="Q32" i="10"/>
  <c r="AB32" i="10" s="1"/>
  <c r="P32" i="10"/>
  <c r="O32" i="10"/>
  <c r="N32" i="10"/>
  <c r="Y32" i="10" s="1"/>
  <c r="M32" i="10"/>
  <c r="X32" i="10" s="1"/>
  <c r="AG31" i="10"/>
  <c r="AD31" i="10"/>
  <c r="V31" i="10"/>
  <c r="U31" i="10"/>
  <c r="AF31" i="10" s="1"/>
  <c r="T31" i="10"/>
  <c r="AE31" i="10" s="1"/>
  <c r="S31" i="10"/>
  <c r="R31" i="10"/>
  <c r="AC31" i="10" s="1"/>
  <c r="Q31" i="10"/>
  <c r="AB31" i="10" s="1"/>
  <c r="P31" i="10"/>
  <c r="AA31" i="10" s="1"/>
  <c r="O31" i="10"/>
  <c r="Z31" i="10" s="1"/>
  <c r="N31" i="10"/>
  <c r="Y31" i="10" s="1"/>
  <c r="M31" i="10"/>
  <c r="X31" i="10" s="1"/>
  <c r="AG30" i="10"/>
  <c r="AA30" i="10"/>
  <c r="Z30" i="10"/>
  <c r="V30" i="10"/>
  <c r="U30" i="10"/>
  <c r="AF30" i="10" s="1"/>
  <c r="T30" i="10"/>
  <c r="AE30" i="10" s="1"/>
  <c r="S30" i="10"/>
  <c r="AD30" i="10" s="1"/>
  <c r="R30" i="10"/>
  <c r="AC30" i="10" s="1"/>
  <c r="Q30" i="10"/>
  <c r="AB30" i="10" s="1"/>
  <c r="P30" i="10"/>
  <c r="O30" i="10"/>
  <c r="N30" i="10"/>
  <c r="Y30" i="10" s="1"/>
  <c r="M30" i="10"/>
  <c r="X30" i="10" s="1"/>
  <c r="AD29" i="10"/>
  <c r="AC29" i="10"/>
  <c r="AA29" i="10"/>
  <c r="Z29" i="10"/>
  <c r="V29" i="10"/>
  <c r="AG29" i="10" s="1"/>
  <c r="U29" i="10"/>
  <c r="AF29" i="10" s="1"/>
  <c r="T29" i="10"/>
  <c r="AE29" i="10" s="1"/>
  <c r="S29" i="10"/>
  <c r="R29" i="10"/>
  <c r="Q29" i="10"/>
  <c r="AB29" i="10" s="1"/>
  <c r="P29" i="10"/>
  <c r="O29" i="10"/>
  <c r="N29" i="10"/>
  <c r="Y29" i="10" s="1"/>
  <c r="M29" i="10"/>
  <c r="X29" i="10" s="1"/>
  <c r="AE28" i="10"/>
  <c r="AD28" i="10"/>
  <c r="AC28" i="10"/>
  <c r="Z28" i="10"/>
  <c r="V28" i="10"/>
  <c r="AG28" i="10" s="1"/>
  <c r="U28" i="10"/>
  <c r="AF28" i="10" s="1"/>
  <c r="T28" i="10"/>
  <c r="S28" i="10"/>
  <c r="R28" i="10"/>
  <c r="Q28" i="10"/>
  <c r="AB28" i="10" s="1"/>
  <c r="P28" i="10"/>
  <c r="AA28" i="10" s="1"/>
  <c r="O28" i="10"/>
  <c r="N28" i="10"/>
  <c r="Y28" i="10" s="1"/>
  <c r="M28" i="10"/>
  <c r="X28" i="10" s="1"/>
  <c r="AF27" i="10"/>
  <c r="AD27" i="10"/>
  <c r="X27" i="10"/>
  <c r="V27" i="10"/>
  <c r="AG27" i="10" s="1"/>
  <c r="U27" i="10"/>
  <c r="T27" i="10"/>
  <c r="AE27" i="10" s="1"/>
  <c r="S27" i="10"/>
  <c r="R27" i="10"/>
  <c r="AC27" i="10" s="1"/>
  <c r="Q27" i="10"/>
  <c r="AB27" i="10" s="1"/>
  <c r="P27" i="10"/>
  <c r="AA27" i="10" s="1"/>
  <c r="O27" i="10"/>
  <c r="Z27" i="10" s="1"/>
  <c r="N27" i="10"/>
  <c r="Y27" i="10" s="1"/>
  <c r="M27" i="10"/>
  <c r="AA26" i="10"/>
  <c r="Z26" i="10"/>
  <c r="V26" i="10"/>
  <c r="AG26" i="10" s="1"/>
  <c r="U26" i="10"/>
  <c r="AF26" i="10" s="1"/>
  <c r="T26" i="10"/>
  <c r="AE26" i="10" s="1"/>
  <c r="S26" i="10"/>
  <c r="AD26" i="10" s="1"/>
  <c r="R26" i="10"/>
  <c r="AC26" i="10" s="1"/>
  <c r="Q26" i="10"/>
  <c r="AB26" i="10" s="1"/>
  <c r="P26" i="10"/>
  <c r="O26" i="10"/>
  <c r="N26" i="10"/>
  <c r="Y26" i="10" s="1"/>
  <c r="M26" i="10"/>
  <c r="X26" i="10" s="1"/>
  <c r="AG25" i="10"/>
  <c r="AE25" i="10"/>
  <c r="AD25" i="10"/>
  <c r="V25" i="10"/>
  <c r="U25" i="10"/>
  <c r="AF25" i="10" s="1"/>
  <c r="T25" i="10"/>
  <c r="S25" i="10"/>
  <c r="R25" i="10"/>
  <c r="AC25" i="10" s="1"/>
  <c r="Q25" i="10"/>
  <c r="AB25" i="10" s="1"/>
  <c r="P25" i="10"/>
  <c r="AA25" i="10" s="1"/>
  <c r="O25" i="10"/>
  <c r="Z25" i="10" s="1"/>
  <c r="N25" i="10"/>
  <c r="Y25" i="10" s="1"/>
  <c r="M25" i="10"/>
  <c r="X25" i="10" s="1"/>
  <c r="AA24" i="10"/>
  <c r="Z24" i="10"/>
  <c r="V24" i="10"/>
  <c r="AG24" i="10" s="1"/>
  <c r="U24" i="10"/>
  <c r="AF24" i="10" s="1"/>
  <c r="T24" i="10"/>
  <c r="AE24" i="10" s="1"/>
  <c r="S24" i="10"/>
  <c r="AD24" i="10" s="1"/>
  <c r="R24" i="10"/>
  <c r="AC24" i="10" s="1"/>
  <c r="Q24" i="10"/>
  <c r="AB24" i="10" s="1"/>
  <c r="P24" i="10"/>
  <c r="O24" i="10"/>
  <c r="N24" i="10"/>
  <c r="Y24" i="10" s="1"/>
  <c r="M24" i="10"/>
  <c r="X24" i="10" s="1"/>
  <c r="AG23" i="10"/>
  <c r="AF23" i="10"/>
  <c r="AE23" i="10"/>
  <c r="AD23" i="10"/>
  <c r="V23" i="10"/>
  <c r="U23" i="10"/>
  <c r="T23" i="10"/>
  <c r="S23" i="10"/>
  <c r="R23" i="10"/>
  <c r="AC23" i="10" s="1"/>
  <c r="Q23" i="10"/>
  <c r="AB23" i="10" s="1"/>
  <c r="P23" i="10"/>
  <c r="AA23" i="10" s="1"/>
  <c r="O23" i="10"/>
  <c r="Z23" i="10" s="1"/>
  <c r="N23" i="10"/>
  <c r="Y23" i="10" s="1"/>
  <c r="M23" i="10"/>
  <c r="X23" i="10" s="1"/>
  <c r="AA22" i="10"/>
  <c r="Z22" i="10"/>
  <c r="V22" i="10"/>
  <c r="AG22" i="10" s="1"/>
  <c r="U22" i="10"/>
  <c r="AF22" i="10" s="1"/>
  <c r="T22" i="10"/>
  <c r="AE22" i="10" s="1"/>
  <c r="S22" i="10"/>
  <c r="AD22" i="10" s="1"/>
  <c r="R22" i="10"/>
  <c r="AC22" i="10" s="1"/>
  <c r="Q22" i="10"/>
  <c r="AB22" i="10" s="1"/>
  <c r="P22" i="10"/>
  <c r="O22" i="10"/>
  <c r="N22" i="10"/>
  <c r="Y22" i="10" s="1"/>
  <c r="M22" i="10"/>
  <c r="X22" i="10" s="1"/>
  <c r="AG21" i="10"/>
  <c r="AF21" i="10"/>
  <c r="AE21" i="10"/>
  <c r="AD21" i="10"/>
  <c r="Y21" i="10"/>
  <c r="V21" i="10"/>
  <c r="U21" i="10"/>
  <c r="T21" i="10"/>
  <c r="S21" i="10"/>
  <c r="R21" i="10"/>
  <c r="AC21" i="10" s="1"/>
  <c r="Q21" i="10"/>
  <c r="AB21" i="10" s="1"/>
  <c r="P21" i="10"/>
  <c r="AA21" i="10" s="1"/>
  <c r="O21" i="10"/>
  <c r="Z21" i="10" s="1"/>
  <c r="N21" i="10"/>
  <c r="M21" i="10"/>
  <c r="X21" i="10" s="1"/>
  <c r="AA20" i="10"/>
  <c r="Z20" i="10"/>
  <c r="V20" i="10"/>
  <c r="AG20" i="10" s="1"/>
  <c r="U20" i="10"/>
  <c r="AF20" i="10" s="1"/>
  <c r="T20" i="10"/>
  <c r="AE20" i="10" s="1"/>
  <c r="S20" i="10"/>
  <c r="AD20" i="10" s="1"/>
  <c r="R20" i="10"/>
  <c r="AC20" i="10" s="1"/>
  <c r="Q20" i="10"/>
  <c r="AB20" i="10" s="1"/>
  <c r="P20" i="10"/>
  <c r="O20" i="10"/>
  <c r="N20" i="10"/>
  <c r="Y20" i="10" s="1"/>
  <c r="M20" i="10"/>
  <c r="X20" i="10" s="1"/>
  <c r="AF19" i="10"/>
  <c r="AE19" i="10"/>
  <c r="AD19" i="10"/>
  <c r="X19" i="10"/>
  <c r="V19" i="10"/>
  <c r="AG19" i="10" s="1"/>
  <c r="U19" i="10"/>
  <c r="T19" i="10"/>
  <c r="S19" i="10"/>
  <c r="R19" i="10"/>
  <c r="AC19" i="10" s="1"/>
  <c r="Q19" i="10"/>
  <c r="AB19" i="10" s="1"/>
  <c r="P19" i="10"/>
  <c r="AA19" i="10" s="1"/>
  <c r="O19" i="10"/>
  <c r="Z19" i="10" s="1"/>
  <c r="N19" i="10"/>
  <c r="Y19" i="10" s="1"/>
  <c r="M19" i="10"/>
  <c r="AA18" i="10"/>
  <c r="Z18" i="10"/>
  <c r="V18" i="10"/>
  <c r="AG18" i="10" s="1"/>
  <c r="U18" i="10"/>
  <c r="AF18" i="10" s="1"/>
  <c r="T18" i="10"/>
  <c r="AE18" i="10" s="1"/>
  <c r="S18" i="10"/>
  <c r="AD18" i="10" s="1"/>
  <c r="R18" i="10"/>
  <c r="AC18" i="10" s="1"/>
  <c r="Q18" i="10"/>
  <c r="AB18" i="10" s="1"/>
  <c r="P18" i="10"/>
  <c r="O18" i="10"/>
  <c r="N18" i="10"/>
  <c r="Y18" i="10" s="1"/>
  <c r="M18" i="10"/>
  <c r="X18" i="10" s="1"/>
  <c r="AG17" i="10"/>
  <c r="AE17" i="10"/>
  <c r="AD17" i="10"/>
  <c r="V17" i="10"/>
  <c r="U17" i="10"/>
  <c r="AF17" i="10" s="1"/>
  <c r="T17" i="10"/>
  <c r="S17" i="10"/>
  <c r="R17" i="10"/>
  <c r="AC17" i="10" s="1"/>
  <c r="Q17" i="10"/>
  <c r="AB17" i="10" s="1"/>
  <c r="P17" i="10"/>
  <c r="AA17" i="10" s="1"/>
  <c r="O17" i="10"/>
  <c r="Z17" i="10" s="1"/>
  <c r="N17" i="10"/>
  <c r="Y17" i="10" s="1"/>
  <c r="M17" i="10"/>
  <c r="X17" i="10" s="1"/>
  <c r="AA16" i="10"/>
  <c r="Z16" i="10"/>
  <c r="V16" i="10"/>
  <c r="AG16" i="10" s="1"/>
  <c r="U16" i="10"/>
  <c r="AF16" i="10" s="1"/>
  <c r="T16" i="10"/>
  <c r="AE16" i="10" s="1"/>
  <c r="S16" i="10"/>
  <c r="AD16" i="10" s="1"/>
  <c r="R16" i="10"/>
  <c r="AC16" i="10" s="1"/>
  <c r="Q16" i="10"/>
  <c r="AB16" i="10" s="1"/>
  <c r="P16" i="10"/>
  <c r="O16" i="10"/>
  <c r="N16" i="10"/>
  <c r="Y16" i="10" s="1"/>
  <c r="M16" i="10"/>
  <c r="X16" i="10" s="1"/>
  <c r="AG15" i="10"/>
  <c r="AF15" i="10"/>
  <c r="AE15" i="10"/>
  <c r="AD15" i="10"/>
  <c r="V15" i="10"/>
  <c r="U15" i="10"/>
  <c r="T15" i="10"/>
  <c r="S15" i="10"/>
  <c r="R15" i="10"/>
  <c r="AC15" i="10" s="1"/>
  <c r="Q15" i="10"/>
  <c r="AB15" i="10" s="1"/>
  <c r="P15" i="10"/>
  <c r="AA15" i="10" s="1"/>
  <c r="O15" i="10"/>
  <c r="Z15" i="10" s="1"/>
  <c r="N15" i="10"/>
  <c r="Y15" i="10" s="1"/>
  <c r="M15" i="10"/>
  <c r="X15" i="10" s="1"/>
  <c r="AA14" i="10"/>
  <c r="Z14" i="10"/>
  <c r="V14" i="10"/>
  <c r="AG14" i="10" s="1"/>
  <c r="U14" i="10"/>
  <c r="AF14" i="10" s="1"/>
  <c r="T14" i="10"/>
  <c r="AE14" i="10" s="1"/>
  <c r="S14" i="10"/>
  <c r="AD14" i="10" s="1"/>
  <c r="R14" i="10"/>
  <c r="AC14" i="10" s="1"/>
  <c r="Q14" i="10"/>
  <c r="AB14" i="10" s="1"/>
  <c r="P14" i="10"/>
  <c r="O14" i="10"/>
  <c r="N14" i="10"/>
  <c r="Y14" i="10" s="1"/>
  <c r="M14" i="10"/>
  <c r="X14" i="10" s="1"/>
  <c r="AG13" i="10"/>
  <c r="AF13" i="10"/>
  <c r="AE13" i="10"/>
  <c r="AD13" i="10"/>
  <c r="Y13" i="10"/>
  <c r="V13" i="10"/>
  <c r="U13" i="10"/>
  <c r="T13" i="10"/>
  <c r="S13" i="10"/>
  <c r="R13" i="10"/>
  <c r="AC13" i="10" s="1"/>
  <c r="Q13" i="10"/>
  <c r="AB13" i="10" s="1"/>
  <c r="P13" i="10"/>
  <c r="AA13" i="10" s="1"/>
  <c r="O13" i="10"/>
  <c r="Z13" i="10" s="1"/>
  <c r="N13" i="10"/>
  <c r="M13" i="10"/>
  <c r="X13" i="10" s="1"/>
  <c r="AA12" i="10"/>
  <c r="Z12" i="10"/>
  <c r="V12" i="10"/>
  <c r="AG12" i="10" s="1"/>
  <c r="U12" i="10"/>
  <c r="AF12" i="10" s="1"/>
  <c r="T12" i="10"/>
  <c r="AE12" i="10" s="1"/>
  <c r="S12" i="10"/>
  <c r="AD12" i="10" s="1"/>
  <c r="R12" i="10"/>
  <c r="AC12" i="10" s="1"/>
  <c r="Q12" i="10"/>
  <c r="AB12" i="10" s="1"/>
  <c r="P12" i="10"/>
  <c r="O12" i="10"/>
  <c r="N12" i="10"/>
  <c r="Y12" i="10" s="1"/>
  <c r="M12" i="10"/>
  <c r="X12" i="10" s="1"/>
  <c r="AF11" i="10"/>
  <c r="AE11" i="10"/>
  <c r="AD11" i="10"/>
  <c r="X11" i="10"/>
  <c r="V11" i="10"/>
  <c r="AG11" i="10" s="1"/>
  <c r="U11" i="10"/>
  <c r="T11" i="10"/>
  <c r="S11" i="10"/>
  <c r="R11" i="10"/>
  <c r="AC11" i="10" s="1"/>
  <c r="Q11" i="10"/>
  <c r="AB11" i="10" s="1"/>
  <c r="P11" i="10"/>
  <c r="AA11" i="10" s="1"/>
  <c r="O11" i="10"/>
  <c r="Z11" i="10" s="1"/>
  <c r="N11" i="10"/>
  <c r="Y11" i="10" s="1"/>
  <c r="M11" i="10"/>
  <c r="AA10" i="10"/>
  <c r="Z10" i="10"/>
  <c r="V10" i="10"/>
  <c r="AG10" i="10" s="1"/>
  <c r="U10" i="10"/>
  <c r="AF10" i="10" s="1"/>
  <c r="T10" i="10"/>
  <c r="AE10" i="10" s="1"/>
  <c r="S10" i="10"/>
  <c r="AD10" i="10" s="1"/>
  <c r="R10" i="10"/>
  <c r="AC10" i="10" s="1"/>
  <c r="Q10" i="10"/>
  <c r="AB10" i="10" s="1"/>
  <c r="P10" i="10"/>
  <c r="O10" i="10"/>
  <c r="N10" i="10"/>
  <c r="Y10" i="10" s="1"/>
  <c r="M10" i="10"/>
  <c r="X10" i="10" s="1"/>
  <c r="AG9" i="10"/>
  <c r="AE9" i="10"/>
  <c r="AD9" i="10"/>
  <c r="V9" i="10"/>
  <c r="U9" i="10"/>
  <c r="AF9" i="10" s="1"/>
  <c r="T9" i="10"/>
  <c r="S9" i="10"/>
  <c r="R9" i="10"/>
  <c r="AC9" i="10" s="1"/>
  <c r="Q9" i="10"/>
  <c r="AB9" i="10" s="1"/>
  <c r="P9" i="10"/>
  <c r="AA9" i="10" s="1"/>
  <c r="O9" i="10"/>
  <c r="Z9" i="10" s="1"/>
  <c r="N9" i="10"/>
  <c r="Y9" i="10" s="1"/>
  <c r="M9" i="10"/>
  <c r="X9" i="10" s="1"/>
  <c r="AA8" i="10"/>
  <c r="Z8" i="10"/>
  <c r="V8" i="10"/>
  <c r="AG8" i="10" s="1"/>
  <c r="U8" i="10"/>
  <c r="AF8" i="10" s="1"/>
  <c r="T8" i="10"/>
  <c r="AE8" i="10" s="1"/>
  <c r="S8" i="10"/>
  <c r="AD8" i="10" s="1"/>
  <c r="R8" i="10"/>
  <c r="AC8" i="10" s="1"/>
  <c r="Q8" i="10"/>
  <c r="AB8" i="10" s="1"/>
  <c r="P8" i="10"/>
  <c r="O8" i="10"/>
  <c r="N8" i="10"/>
  <c r="Y8" i="10" s="1"/>
  <c r="M8" i="10"/>
  <c r="X8" i="10" s="1"/>
  <c r="AG7" i="10"/>
  <c r="AF7" i="10"/>
  <c r="AE7" i="10"/>
  <c r="AD7" i="10"/>
  <c r="V7" i="10"/>
  <c r="U7" i="10"/>
  <c r="T7" i="10"/>
  <c r="S7" i="10"/>
  <c r="R7" i="10"/>
  <c r="AC7" i="10" s="1"/>
  <c r="Q7" i="10"/>
  <c r="AB7" i="10" s="1"/>
  <c r="P7" i="10"/>
  <c r="AA7" i="10" s="1"/>
  <c r="O7" i="10"/>
  <c r="Z7" i="10" s="1"/>
  <c r="N7" i="10"/>
  <c r="Y7" i="10" s="1"/>
  <c r="M7" i="10"/>
  <c r="X7" i="10" s="1"/>
  <c r="AA6" i="10"/>
  <c r="Z6" i="10"/>
  <c r="V6" i="10"/>
  <c r="AG6" i="10" s="1"/>
  <c r="U6" i="10"/>
  <c r="AF6" i="10" s="1"/>
  <c r="T6" i="10"/>
  <c r="AE6" i="10" s="1"/>
  <c r="S6" i="10"/>
  <c r="AD6" i="10" s="1"/>
  <c r="R6" i="10"/>
  <c r="AC6" i="10" s="1"/>
  <c r="Q6" i="10"/>
  <c r="AB6" i="10" s="1"/>
  <c r="P6" i="10"/>
  <c r="O6" i="10"/>
  <c r="N6" i="10"/>
  <c r="Y6" i="10" s="1"/>
  <c r="M6" i="10"/>
  <c r="X6" i="10" s="1"/>
  <c r="AG5" i="10"/>
  <c r="AF5" i="10"/>
  <c r="AE5" i="10"/>
  <c r="AD5" i="10"/>
  <c r="Y5" i="10"/>
  <c r="V5" i="10"/>
  <c r="U5" i="10"/>
  <c r="T5" i="10"/>
  <c r="S5" i="10"/>
  <c r="R5" i="10"/>
  <c r="AC5" i="10" s="1"/>
  <c r="Q5" i="10"/>
  <c r="AB5" i="10" s="1"/>
  <c r="P5" i="10"/>
  <c r="AA5" i="10" s="1"/>
  <c r="O5" i="10"/>
  <c r="Z5" i="10" s="1"/>
  <c r="N5" i="10"/>
  <c r="M5" i="10"/>
  <c r="X5" i="10" s="1"/>
  <c r="AA4" i="10"/>
  <c r="Z4" i="10"/>
  <c r="V4" i="10"/>
  <c r="AG4" i="10" s="1"/>
  <c r="U4" i="10"/>
  <c r="AF4" i="10" s="1"/>
  <c r="T4" i="10"/>
  <c r="AE4" i="10" s="1"/>
  <c r="S4" i="10"/>
  <c r="AD4" i="10" s="1"/>
  <c r="R4" i="10"/>
  <c r="AC4" i="10" s="1"/>
  <c r="Q4" i="10"/>
  <c r="AB4" i="10" s="1"/>
  <c r="P4" i="10"/>
  <c r="O4" i="10"/>
  <c r="N4" i="10"/>
  <c r="Y4" i="10" s="1"/>
  <c r="M4" i="10"/>
  <c r="X4" i="10" s="1"/>
  <c r="AF3" i="10"/>
  <c r="AE3" i="10"/>
  <c r="AD3" i="10"/>
  <c r="X3" i="10"/>
  <c r="V3" i="10"/>
  <c r="AG3" i="10" s="1"/>
  <c r="U3" i="10"/>
  <c r="T3" i="10"/>
  <c r="S3" i="10"/>
  <c r="R3" i="10"/>
  <c r="AC3" i="10" s="1"/>
  <c r="Q3" i="10"/>
  <c r="AB3" i="10" s="1"/>
  <c r="P3" i="10"/>
  <c r="AA3" i="10" s="1"/>
  <c r="O3" i="10"/>
  <c r="Z3" i="10" s="1"/>
  <c r="N3" i="10"/>
  <c r="Y3" i="10" s="1"/>
  <c r="M3" i="10"/>
  <c r="AA2" i="10"/>
  <c r="Z2" i="10"/>
  <c r="V2" i="10"/>
  <c r="AG2" i="10" s="1"/>
  <c r="U2" i="10"/>
  <c r="AF2" i="10" s="1"/>
  <c r="T2" i="10"/>
  <c r="AE2" i="10" s="1"/>
  <c r="S2" i="10"/>
  <c r="AD2" i="10" s="1"/>
  <c r="R2" i="10"/>
  <c r="AC2" i="10" s="1"/>
  <c r="Q2" i="10"/>
  <c r="AB2" i="10" s="1"/>
  <c r="P2" i="10"/>
  <c r="O2" i="10"/>
  <c r="N2" i="10"/>
  <c r="Y2" i="10" s="1"/>
  <c r="M2" i="10"/>
  <c r="X2" i="10" s="1"/>
  <c r="AE187" i="6"/>
  <c r="AD187" i="6"/>
  <c r="AC187" i="6"/>
  <c r="AA187" i="6"/>
  <c r="V187" i="6"/>
  <c r="AG187" i="6" s="1"/>
  <c r="U187" i="6"/>
  <c r="AF187" i="6" s="1"/>
  <c r="T187" i="6"/>
  <c r="S187" i="6"/>
  <c r="R187" i="6"/>
  <c r="Q187" i="6"/>
  <c r="AB187" i="6" s="1"/>
  <c r="P187" i="6"/>
  <c r="O187" i="6"/>
  <c r="Z187" i="6" s="1"/>
  <c r="N187" i="6"/>
  <c r="Y187" i="6" s="1"/>
  <c r="M187" i="6"/>
  <c r="X187" i="6" s="1"/>
  <c r="AE186" i="6"/>
  <c r="AA186" i="6"/>
  <c r="Z186" i="6"/>
  <c r="Y186" i="6"/>
  <c r="V186" i="6"/>
  <c r="AG186" i="6" s="1"/>
  <c r="U186" i="6"/>
  <c r="AF186" i="6" s="1"/>
  <c r="T186" i="6"/>
  <c r="S186" i="6"/>
  <c r="AD186" i="6" s="1"/>
  <c r="R186" i="6"/>
  <c r="AC186" i="6" s="1"/>
  <c r="Q186" i="6"/>
  <c r="AB186" i="6" s="1"/>
  <c r="P186" i="6"/>
  <c r="O186" i="6"/>
  <c r="N186" i="6"/>
  <c r="M186" i="6"/>
  <c r="X186" i="6" s="1"/>
  <c r="AE185" i="6"/>
  <c r="AD185" i="6"/>
  <c r="AA185" i="6"/>
  <c r="X185" i="6"/>
  <c r="V185" i="6"/>
  <c r="AG185" i="6" s="1"/>
  <c r="U185" i="6"/>
  <c r="AF185" i="6" s="1"/>
  <c r="T185" i="6"/>
  <c r="S185" i="6"/>
  <c r="R185" i="6"/>
  <c r="AC185" i="6" s="1"/>
  <c r="Q185" i="6"/>
  <c r="AB185" i="6" s="1"/>
  <c r="P185" i="6"/>
  <c r="O185" i="6"/>
  <c r="Z185" i="6" s="1"/>
  <c r="N185" i="6"/>
  <c r="Y185" i="6" s="1"/>
  <c r="M185" i="6"/>
  <c r="AE184" i="6"/>
  <c r="AB184" i="6"/>
  <c r="AA184" i="6"/>
  <c r="Z184" i="6"/>
  <c r="Y184" i="6"/>
  <c r="V184" i="6"/>
  <c r="AG184" i="6" s="1"/>
  <c r="U184" i="6"/>
  <c r="AF184" i="6" s="1"/>
  <c r="T184" i="6"/>
  <c r="S184" i="6"/>
  <c r="AD184" i="6" s="1"/>
  <c r="R184" i="6"/>
  <c r="AC184" i="6" s="1"/>
  <c r="Q184" i="6"/>
  <c r="P184" i="6"/>
  <c r="O184" i="6"/>
  <c r="N184" i="6"/>
  <c r="M184" i="6"/>
  <c r="X184" i="6" s="1"/>
  <c r="AE183" i="6"/>
  <c r="AD183" i="6"/>
  <c r="AC183" i="6"/>
  <c r="AA183" i="6"/>
  <c r="V183" i="6"/>
  <c r="AG183" i="6" s="1"/>
  <c r="U183" i="6"/>
  <c r="AF183" i="6" s="1"/>
  <c r="T183" i="6"/>
  <c r="S183" i="6"/>
  <c r="R183" i="6"/>
  <c r="Q183" i="6"/>
  <c r="AB183" i="6" s="1"/>
  <c r="P183" i="6"/>
  <c r="O183" i="6"/>
  <c r="Z183" i="6" s="1"/>
  <c r="N183" i="6"/>
  <c r="Y183" i="6" s="1"/>
  <c r="M183" i="6"/>
  <c r="X183" i="6" s="1"/>
  <c r="AE182" i="6"/>
  <c r="AA182" i="6"/>
  <c r="Z182" i="6"/>
  <c r="Y182" i="6"/>
  <c r="V182" i="6"/>
  <c r="AG182" i="6" s="1"/>
  <c r="U182" i="6"/>
  <c r="AF182" i="6" s="1"/>
  <c r="T182" i="6"/>
  <c r="S182" i="6"/>
  <c r="AD182" i="6" s="1"/>
  <c r="R182" i="6"/>
  <c r="AC182" i="6" s="1"/>
  <c r="Q182" i="6"/>
  <c r="AB182" i="6" s="1"/>
  <c r="P182" i="6"/>
  <c r="O182" i="6"/>
  <c r="N182" i="6"/>
  <c r="M182" i="6"/>
  <c r="X182" i="6" s="1"/>
  <c r="AE181" i="6"/>
  <c r="AD181" i="6"/>
  <c r="AA181" i="6"/>
  <c r="X181" i="6"/>
  <c r="V181" i="6"/>
  <c r="AG181" i="6" s="1"/>
  <c r="U181" i="6"/>
  <c r="AF181" i="6" s="1"/>
  <c r="T181" i="6"/>
  <c r="S181" i="6"/>
  <c r="R181" i="6"/>
  <c r="AC181" i="6" s="1"/>
  <c r="Q181" i="6"/>
  <c r="AB181" i="6" s="1"/>
  <c r="P181" i="6"/>
  <c r="O181" i="6"/>
  <c r="Z181" i="6" s="1"/>
  <c r="N181" i="6"/>
  <c r="Y181" i="6" s="1"/>
  <c r="M181" i="6"/>
  <c r="AE180" i="6"/>
  <c r="AB180" i="6"/>
  <c r="AA180" i="6"/>
  <c r="Z180" i="6"/>
  <c r="Y180" i="6"/>
  <c r="V180" i="6"/>
  <c r="AG180" i="6" s="1"/>
  <c r="U180" i="6"/>
  <c r="AF180" i="6" s="1"/>
  <c r="T180" i="6"/>
  <c r="S180" i="6"/>
  <c r="AD180" i="6" s="1"/>
  <c r="R180" i="6"/>
  <c r="AC180" i="6" s="1"/>
  <c r="Q180" i="6"/>
  <c r="P180" i="6"/>
  <c r="O180" i="6"/>
  <c r="N180" i="6"/>
  <c r="M180" i="6"/>
  <c r="X180" i="6" s="1"/>
  <c r="AE179" i="6"/>
  <c r="AD179" i="6"/>
  <c r="AC179" i="6"/>
  <c r="AA179" i="6"/>
  <c r="V179" i="6"/>
  <c r="AG179" i="6" s="1"/>
  <c r="U179" i="6"/>
  <c r="AF179" i="6" s="1"/>
  <c r="T179" i="6"/>
  <c r="S179" i="6"/>
  <c r="R179" i="6"/>
  <c r="Q179" i="6"/>
  <c r="AB179" i="6" s="1"/>
  <c r="P179" i="6"/>
  <c r="O179" i="6"/>
  <c r="Z179" i="6" s="1"/>
  <c r="N179" i="6"/>
  <c r="Y179" i="6" s="1"/>
  <c r="M179" i="6"/>
  <c r="X179" i="6" s="1"/>
  <c r="AE178" i="6"/>
  <c r="AA178" i="6"/>
  <c r="Z178" i="6"/>
  <c r="Y178" i="6"/>
  <c r="V178" i="6"/>
  <c r="AG178" i="6" s="1"/>
  <c r="U178" i="6"/>
  <c r="AF178" i="6" s="1"/>
  <c r="T178" i="6"/>
  <c r="S178" i="6"/>
  <c r="AD178" i="6" s="1"/>
  <c r="R178" i="6"/>
  <c r="AC178" i="6" s="1"/>
  <c r="Q178" i="6"/>
  <c r="AB178" i="6" s="1"/>
  <c r="P178" i="6"/>
  <c r="O178" i="6"/>
  <c r="N178" i="6"/>
  <c r="M178" i="6"/>
  <c r="X178" i="6" s="1"/>
  <c r="AE177" i="6"/>
  <c r="AD177" i="6"/>
  <c r="AA177" i="6"/>
  <c r="X177" i="6"/>
  <c r="V177" i="6"/>
  <c r="AG177" i="6" s="1"/>
  <c r="U177" i="6"/>
  <c r="AF177" i="6" s="1"/>
  <c r="T177" i="6"/>
  <c r="S177" i="6"/>
  <c r="R177" i="6"/>
  <c r="AC177" i="6" s="1"/>
  <c r="Q177" i="6"/>
  <c r="AB177" i="6" s="1"/>
  <c r="P177" i="6"/>
  <c r="O177" i="6"/>
  <c r="Z177" i="6" s="1"/>
  <c r="N177" i="6"/>
  <c r="Y177" i="6" s="1"/>
  <c r="M177" i="6"/>
  <c r="AE176" i="6"/>
  <c r="AB176" i="6"/>
  <c r="AA176" i="6"/>
  <c r="Z176" i="6"/>
  <c r="Y176" i="6"/>
  <c r="V176" i="6"/>
  <c r="AG176" i="6" s="1"/>
  <c r="U176" i="6"/>
  <c r="AF176" i="6" s="1"/>
  <c r="T176" i="6"/>
  <c r="S176" i="6"/>
  <c r="AD176" i="6" s="1"/>
  <c r="R176" i="6"/>
  <c r="AC176" i="6" s="1"/>
  <c r="Q176" i="6"/>
  <c r="P176" i="6"/>
  <c r="O176" i="6"/>
  <c r="N176" i="6"/>
  <c r="M176" i="6"/>
  <c r="X176" i="6" s="1"/>
  <c r="AE175" i="6"/>
  <c r="AD175" i="6"/>
  <c r="AA175" i="6"/>
  <c r="V175" i="6"/>
  <c r="AG175" i="6" s="1"/>
  <c r="U175" i="6"/>
  <c r="AF175" i="6" s="1"/>
  <c r="T175" i="6"/>
  <c r="S175" i="6"/>
  <c r="R175" i="6"/>
  <c r="AC175" i="6" s="1"/>
  <c r="Q175" i="6"/>
  <c r="AB175" i="6" s="1"/>
  <c r="P175" i="6"/>
  <c r="O175" i="6"/>
  <c r="Z175" i="6" s="1"/>
  <c r="N175" i="6"/>
  <c r="Y175" i="6" s="1"/>
  <c r="M175" i="6"/>
  <c r="X175" i="6" s="1"/>
  <c r="AE174" i="6"/>
  <c r="AA174" i="6"/>
  <c r="Z174" i="6"/>
  <c r="Y174" i="6"/>
  <c r="V174" i="6"/>
  <c r="AG174" i="6" s="1"/>
  <c r="U174" i="6"/>
  <c r="AF174" i="6" s="1"/>
  <c r="T174" i="6"/>
  <c r="S174" i="6"/>
  <c r="AD174" i="6" s="1"/>
  <c r="R174" i="6"/>
  <c r="AC174" i="6" s="1"/>
  <c r="Q174" i="6"/>
  <c r="AB174" i="6" s="1"/>
  <c r="P174" i="6"/>
  <c r="O174" i="6"/>
  <c r="N174" i="6"/>
  <c r="M174" i="6"/>
  <c r="X174" i="6" s="1"/>
  <c r="AE173" i="6"/>
  <c r="AD173" i="6"/>
  <c r="AA173" i="6"/>
  <c r="X173" i="6"/>
  <c r="V173" i="6"/>
  <c r="AG173" i="6" s="1"/>
  <c r="U173" i="6"/>
  <c r="AF173" i="6" s="1"/>
  <c r="T173" i="6"/>
  <c r="S173" i="6"/>
  <c r="R173" i="6"/>
  <c r="AC173" i="6" s="1"/>
  <c r="Q173" i="6"/>
  <c r="AB173" i="6" s="1"/>
  <c r="P173" i="6"/>
  <c r="O173" i="6"/>
  <c r="Z173" i="6" s="1"/>
  <c r="N173" i="6"/>
  <c r="Y173" i="6" s="1"/>
  <c r="M173" i="6"/>
  <c r="AE172" i="6"/>
  <c r="AB172" i="6"/>
  <c r="AA172" i="6"/>
  <c r="Z172" i="6"/>
  <c r="Y172" i="6"/>
  <c r="V172" i="6"/>
  <c r="AG172" i="6" s="1"/>
  <c r="U172" i="6"/>
  <c r="AF172" i="6" s="1"/>
  <c r="T172" i="6"/>
  <c r="S172" i="6"/>
  <c r="AD172" i="6" s="1"/>
  <c r="R172" i="6"/>
  <c r="AC172" i="6" s="1"/>
  <c r="Q172" i="6"/>
  <c r="P172" i="6"/>
  <c r="O172" i="6"/>
  <c r="N172" i="6"/>
  <c r="M172" i="6"/>
  <c r="X172" i="6" s="1"/>
  <c r="AE171" i="6"/>
  <c r="AD171" i="6"/>
  <c r="AC171" i="6"/>
  <c r="AA171" i="6"/>
  <c r="V171" i="6"/>
  <c r="AG171" i="6" s="1"/>
  <c r="U171" i="6"/>
  <c r="AF171" i="6" s="1"/>
  <c r="T171" i="6"/>
  <c r="S171" i="6"/>
  <c r="R171" i="6"/>
  <c r="Q171" i="6"/>
  <c r="AB171" i="6" s="1"/>
  <c r="P171" i="6"/>
  <c r="O171" i="6"/>
  <c r="Z171" i="6" s="1"/>
  <c r="N171" i="6"/>
  <c r="Y171" i="6" s="1"/>
  <c r="M171" i="6"/>
  <c r="X171" i="6" s="1"/>
  <c r="AE170" i="6"/>
  <c r="AB170" i="6"/>
  <c r="AA170" i="6"/>
  <c r="Z170" i="6"/>
  <c r="Y170" i="6"/>
  <c r="V170" i="6"/>
  <c r="AG170" i="6" s="1"/>
  <c r="U170" i="6"/>
  <c r="AF170" i="6" s="1"/>
  <c r="T170" i="6"/>
  <c r="S170" i="6"/>
  <c r="AD170" i="6" s="1"/>
  <c r="R170" i="6"/>
  <c r="AC170" i="6" s="1"/>
  <c r="Q170" i="6"/>
  <c r="P170" i="6"/>
  <c r="O170" i="6"/>
  <c r="N170" i="6"/>
  <c r="M170" i="6"/>
  <c r="X170" i="6" s="1"/>
  <c r="AE169" i="6"/>
  <c r="AD169" i="6"/>
  <c r="AA169" i="6"/>
  <c r="X169" i="6"/>
  <c r="V169" i="6"/>
  <c r="AG169" i="6" s="1"/>
  <c r="U169" i="6"/>
  <c r="AF169" i="6" s="1"/>
  <c r="T169" i="6"/>
  <c r="S169" i="6"/>
  <c r="R169" i="6"/>
  <c r="AC169" i="6" s="1"/>
  <c r="Q169" i="6"/>
  <c r="AB169" i="6" s="1"/>
  <c r="P169" i="6"/>
  <c r="O169" i="6"/>
  <c r="Z169" i="6" s="1"/>
  <c r="N169" i="6"/>
  <c r="Y169" i="6" s="1"/>
  <c r="M169" i="6"/>
  <c r="AE168" i="6"/>
  <c r="AA168" i="6"/>
  <c r="Z168" i="6"/>
  <c r="Y168" i="6"/>
  <c r="V168" i="6"/>
  <c r="AG168" i="6" s="1"/>
  <c r="U168" i="6"/>
  <c r="AF168" i="6" s="1"/>
  <c r="T168" i="6"/>
  <c r="S168" i="6"/>
  <c r="AD168" i="6" s="1"/>
  <c r="R168" i="6"/>
  <c r="AC168" i="6" s="1"/>
  <c r="Q168" i="6"/>
  <c r="AB168" i="6" s="1"/>
  <c r="P168" i="6"/>
  <c r="O168" i="6"/>
  <c r="N168" i="6"/>
  <c r="M168" i="6"/>
  <c r="X168" i="6" s="1"/>
  <c r="AE167" i="6"/>
  <c r="AD167" i="6"/>
  <c r="AA167" i="6"/>
  <c r="V167" i="6"/>
  <c r="AG167" i="6" s="1"/>
  <c r="U167" i="6"/>
  <c r="AF167" i="6" s="1"/>
  <c r="T167" i="6"/>
  <c r="S167" i="6"/>
  <c r="R167" i="6"/>
  <c r="AC167" i="6" s="1"/>
  <c r="Q167" i="6"/>
  <c r="AB167" i="6" s="1"/>
  <c r="P167" i="6"/>
  <c r="O167" i="6"/>
  <c r="Z167" i="6" s="1"/>
  <c r="N167" i="6"/>
  <c r="Y167" i="6" s="1"/>
  <c r="M167" i="6"/>
  <c r="X167" i="6" s="1"/>
  <c r="AE166" i="6"/>
  <c r="AA166" i="6"/>
  <c r="Z166" i="6"/>
  <c r="Y166" i="6"/>
  <c r="V166" i="6"/>
  <c r="AG166" i="6" s="1"/>
  <c r="U166" i="6"/>
  <c r="AF166" i="6" s="1"/>
  <c r="T166" i="6"/>
  <c r="S166" i="6"/>
  <c r="AD166" i="6" s="1"/>
  <c r="R166" i="6"/>
  <c r="AC166" i="6" s="1"/>
  <c r="Q166" i="6"/>
  <c r="AB166" i="6" s="1"/>
  <c r="P166" i="6"/>
  <c r="O166" i="6"/>
  <c r="N166" i="6"/>
  <c r="M166" i="6"/>
  <c r="X166" i="6" s="1"/>
  <c r="AE165" i="6"/>
  <c r="AD165" i="6"/>
  <c r="AA165" i="6"/>
  <c r="X165" i="6"/>
  <c r="V165" i="6"/>
  <c r="AG165" i="6" s="1"/>
  <c r="U165" i="6"/>
  <c r="AF165" i="6" s="1"/>
  <c r="T165" i="6"/>
  <c r="S165" i="6"/>
  <c r="R165" i="6"/>
  <c r="AC165" i="6" s="1"/>
  <c r="Q165" i="6"/>
  <c r="AB165" i="6" s="1"/>
  <c r="P165" i="6"/>
  <c r="O165" i="6"/>
  <c r="Z165" i="6" s="1"/>
  <c r="N165" i="6"/>
  <c r="Y165" i="6" s="1"/>
  <c r="M165" i="6"/>
  <c r="AE164" i="6"/>
  <c r="AB164" i="6"/>
  <c r="AA164" i="6"/>
  <c r="Z164" i="6"/>
  <c r="Y164" i="6"/>
  <c r="V164" i="6"/>
  <c r="AG164" i="6" s="1"/>
  <c r="U164" i="6"/>
  <c r="AF164" i="6" s="1"/>
  <c r="T164" i="6"/>
  <c r="S164" i="6"/>
  <c r="AD164" i="6" s="1"/>
  <c r="R164" i="6"/>
  <c r="AC164" i="6" s="1"/>
  <c r="Q164" i="6"/>
  <c r="P164" i="6"/>
  <c r="O164" i="6"/>
  <c r="N164" i="6"/>
  <c r="M164" i="6"/>
  <c r="X164" i="6" s="1"/>
  <c r="AE163" i="6"/>
  <c r="AD163" i="6"/>
  <c r="AC163" i="6"/>
  <c r="AA163" i="6"/>
  <c r="V163" i="6"/>
  <c r="AG163" i="6" s="1"/>
  <c r="U163" i="6"/>
  <c r="AF163" i="6" s="1"/>
  <c r="T163" i="6"/>
  <c r="S163" i="6"/>
  <c r="R163" i="6"/>
  <c r="Q163" i="6"/>
  <c r="AB163" i="6" s="1"/>
  <c r="P163" i="6"/>
  <c r="O163" i="6"/>
  <c r="Z163" i="6" s="1"/>
  <c r="N163" i="6"/>
  <c r="Y163" i="6" s="1"/>
  <c r="M163" i="6"/>
  <c r="X163" i="6" s="1"/>
  <c r="AE162" i="6"/>
  <c r="AB162" i="6"/>
  <c r="AA162" i="6"/>
  <c r="Z162" i="6"/>
  <c r="Y162" i="6"/>
  <c r="V162" i="6"/>
  <c r="AG162" i="6" s="1"/>
  <c r="U162" i="6"/>
  <c r="AF162" i="6" s="1"/>
  <c r="T162" i="6"/>
  <c r="S162" i="6"/>
  <c r="AD162" i="6" s="1"/>
  <c r="R162" i="6"/>
  <c r="AC162" i="6" s="1"/>
  <c r="Q162" i="6"/>
  <c r="P162" i="6"/>
  <c r="O162" i="6"/>
  <c r="N162" i="6"/>
  <c r="M162" i="6"/>
  <c r="X162" i="6" s="1"/>
  <c r="AE161" i="6"/>
  <c r="AD161" i="6"/>
  <c r="AA161" i="6"/>
  <c r="X161" i="6"/>
  <c r="V161" i="6"/>
  <c r="AG161" i="6" s="1"/>
  <c r="U161" i="6"/>
  <c r="AF161" i="6" s="1"/>
  <c r="T161" i="6"/>
  <c r="S161" i="6"/>
  <c r="R161" i="6"/>
  <c r="AC161" i="6" s="1"/>
  <c r="Q161" i="6"/>
  <c r="AB161" i="6" s="1"/>
  <c r="P161" i="6"/>
  <c r="O161" i="6"/>
  <c r="Z161" i="6" s="1"/>
  <c r="N161" i="6"/>
  <c r="Y161" i="6" s="1"/>
  <c r="M161" i="6"/>
  <c r="AE160" i="6"/>
  <c r="AB160" i="6"/>
  <c r="AA160" i="6"/>
  <c r="Z160" i="6"/>
  <c r="Y160" i="6"/>
  <c r="V160" i="6"/>
  <c r="AG160" i="6" s="1"/>
  <c r="U160" i="6"/>
  <c r="AF160" i="6" s="1"/>
  <c r="T160" i="6"/>
  <c r="S160" i="6"/>
  <c r="AD160" i="6" s="1"/>
  <c r="R160" i="6"/>
  <c r="AC160" i="6" s="1"/>
  <c r="Q160" i="6"/>
  <c r="P160" i="6"/>
  <c r="O160" i="6"/>
  <c r="N160" i="6"/>
  <c r="M160" i="6"/>
  <c r="X160" i="6" s="1"/>
  <c r="AE159" i="6"/>
  <c r="AD159" i="6"/>
  <c r="AC159" i="6"/>
  <c r="AA159" i="6"/>
  <c r="V159" i="6"/>
  <c r="AG159" i="6" s="1"/>
  <c r="U159" i="6"/>
  <c r="AF159" i="6" s="1"/>
  <c r="T159" i="6"/>
  <c r="S159" i="6"/>
  <c r="R159" i="6"/>
  <c r="Q159" i="6"/>
  <c r="AB159" i="6" s="1"/>
  <c r="P159" i="6"/>
  <c r="O159" i="6"/>
  <c r="Z159" i="6" s="1"/>
  <c r="N159" i="6"/>
  <c r="Y159" i="6" s="1"/>
  <c r="M159" i="6"/>
  <c r="X159" i="6" s="1"/>
  <c r="AE158" i="6"/>
  <c r="AA158" i="6"/>
  <c r="Z158" i="6"/>
  <c r="Y158" i="6"/>
  <c r="V158" i="6"/>
  <c r="AG158" i="6" s="1"/>
  <c r="U158" i="6"/>
  <c r="AF158" i="6" s="1"/>
  <c r="T158" i="6"/>
  <c r="S158" i="6"/>
  <c r="AD158" i="6" s="1"/>
  <c r="R158" i="6"/>
  <c r="AC158" i="6" s="1"/>
  <c r="Q158" i="6"/>
  <c r="AB158" i="6" s="1"/>
  <c r="P158" i="6"/>
  <c r="O158" i="6"/>
  <c r="N158" i="6"/>
  <c r="M158" i="6"/>
  <c r="X158" i="6" s="1"/>
  <c r="AE157" i="6"/>
  <c r="AD157" i="6"/>
  <c r="AA157" i="6"/>
  <c r="X157" i="6"/>
  <c r="V157" i="6"/>
  <c r="AG157" i="6" s="1"/>
  <c r="U157" i="6"/>
  <c r="AF157" i="6" s="1"/>
  <c r="T157" i="6"/>
  <c r="S157" i="6"/>
  <c r="R157" i="6"/>
  <c r="AC157" i="6" s="1"/>
  <c r="Q157" i="6"/>
  <c r="AB157" i="6" s="1"/>
  <c r="P157" i="6"/>
  <c r="O157" i="6"/>
  <c r="Z157" i="6" s="1"/>
  <c r="N157" i="6"/>
  <c r="Y157" i="6" s="1"/>
  <c r="M157" i="6"/>
  <c r="AE156" i="6"/>
  <c r="AB156" i="6"/>
  <c r="AA156" i="6"/>
  <c r="Z156" i="6"/>
  <c r="Y156" i="6"/>
  <c r="V156" i="6"/>
  <c r="AG156" i="6" s="1"/>
  <c r="U156" i="6"/>
  <c r="AF156" i="6" s="1"/>
  <c r="T156" i="6"/>
  <c r="S156" i="6"/>
  <c r="AD156" i="6" s="1"/>
  <c r="R156" i="6"/>
  <c r="AC156" i="6" s="1"/>
  <c r="Q156" i="6"/>
  <c r="P156" i="6"/>
  <c r="O156" i="6"/>
  <c r="N156" i="6"/>
  <c r="M156" i="6"/>
  <c r="X156" i="6" s="1"/>
  <c r="AE155" i="6"/>
  <c r="AD155" i="6"/>
  <c r="AC155" i="6"/>
  <c r="AA155" i="6"/>
  <c r="V155" i="6"/>
  <c r="AG155" i="6" s="1"/>
  <c r="U155" i="6"/>
  <c r="AF155" i="6" s="1"/>
  <c r="T155" i="6"/>
  <c r="S155" i="6"/>
  <c r="R155" i="6"/>
  <c r="Q155" i="6"/>
  <c r="AB155" i="6" s="1"/>
  <c r="P155" i="6"/>
  <c r="O155" i="6"/>
  <c r="Z155" i="6" s="1"/>
  <c r="N155" i="6"/>
  <c r="Y155" i="6" s="1"/>
  <c r="M155" i="6"/>
  <c r="X155" i="6" s="1"/>
  <c r="AE154" i="6"/>
  <c r="AB154" i="6"/>
  <c r="AA154" i="6"/>
  <c r="Z154" i="6"/>
  <c r="Y154" i="6"/>
  <c r="V154" i="6"/>
  <c r="AG154" i="6" s="1"/>
  <c r="U154" i="6"/>
  <c r="AF154" i="6" s="1"/>
  <c r="T154" i="6"/>
  <c r="S154" i="6"/>
  <c r="AD154" i="6" s="1"/>
  <c r="R154" i="6"/>
  <c r="AC154" i="6" s="1"/>
  <c r="Q154" i="6"/>
  <c r="P154" i="6"/>
  <c r="O154" i="6"/>
  <c r="N154" i="6"/>
  <c r="M154" i="6"/>
  <c r="X154" i="6" s="1"/>
  <c r="AE153" i="6"/>
  <c r="AD153" i="6"/>
  <c r="AA153" i="6"/>
  <c r="X153" i="6"/>
  <c r="V153" i="6"/>
  <c r="AG153" i="6" s="1"/>
  <c r="U153" i="6"/>
  <c r="AF153" i="6" s="1"/>
  <c r="T153" i="6"/>
  <c r="S153" i="6"/>
  <c r="R153" i="6"/>
  <c r="AC153" i="6" s="1"/>
  <c r="Q153" i="6"/>
  <c r="AB153" i="6" s="1"/>
  <c r="P153" i="6"/>
  <c r="O153" i="6"/>
  <c r="Z153" i="6" s="1"/>
  <c r="N153" i="6"/>
  <c r="Y153" i="6" s="1"/>
  <c r="M153" i="6"/>
  <c r="AE152" i="6"/>
  <c r="AA152" i="6"/>
  <c r="Z152" i="6"/>
  <c r="Y152" i="6"/>
  <c r="V152" i="6"/>
  <c r="AG152" i="6" s="1"/>
  <c r="U152" i="6"/>
  <c r="AF152" i="6" s="1"/>
  <c r="T152" i="6"/>
  <c r="S152" i="6"/>
  <c r="AD152" i="6" s="1"/>
  <c r="R152" i="6"/>
  <c r="AC152" i="6" s="1"/>
  <c r="Q152" i="6"/>
  <c r="AB152" i="6" s="1"/>
  <c r="P152" i="6"/>
  <c r="O152" i="6"/>
  <c r="N152" i="6"/>
  <c r="M152" i="6"/>
  <c r="X152" i="6" s="1"/>
  <c r="AE151" i="6"/>
  <c r="AD151" i="6"/>
  <c r="AC151" i="6"/>
  <c r="AA151" i="6"/>
  <c r="V151" i="6"/>
  <c r="AG151" i="6" s="1"/>
  <c r="U151" i="6"/>
  <c r="AF151" i="6" s="1"/>
  <c r="T151" i="6"/>
  <c r="S151" i="6"/>
  <c r="R151" i="6"/>
  <c r="Q151" i="6"/>
  <c r="AB151" i="6" s="1"/>
  <c r="P151" i="6"/>
  <c r="O151" i="6"/>
  <c r="Z151" i="6" s="1"/>
  <c r="N151" i="6"/>
  <c r="Y151" i="6" s="1"/>
  <c r="M151" i="6"/>
  <c r="X151" i="6" s="1"/>
  <c r="AE150" i="6"/>
  <c r="AA150" i="6"/>
  <c r="Z150" i="6"/>
  <c r="Y150" i="6"/>
  <c r="V150" i="6"/>
  <c r="AG150" i="6" s="1"/>
  <c r="U150" i="6"/>
  <c r="AF150" i="6" s="1"/>
  <c r="T150" i="6"/>
  <c r="S150" i="6"/>
  <c r="AD150" i="6" s="1"/>
  <c r="R150" i="6"/>
  <c r="AC150" i="6" s="1"/>
  <c r="Q150" i="6"/>
  <c r="AB150" i="6" s="1"/>
  <c r="P150" i="6"/>
  <c r="O150" i="6"/>
  <c r="N150" i="6"/>
  <c r="M150" i="6"/>
  <c r="X150" i="6" s="1"/>
  <c r="AE149" i="6"/>
  <c r="AD149" i="6"/>
  <c r="AA149" i="6"/>
  <c r="X149" i="6"/>
  <c r="V149" i="6"/>
  <c r="AG149" i="6" s="1"/>
  <c r="U149" i="6"/>
  <c r="AF149" i="6" s="1"/>
  <c r="T149" i="6"/>
  <c r="S149" i="6"/>
  <c r="R149" i="6"/>
  <c r="AC149" i="6" s="1"/>
  <c r="Q149" i="6"/>
  <c r="AB149" i="6" s="1"/>
  <c r="P149" i="6"/>
  <c r="O149" i="6"/>
  <c r="Z149" i="6" s="1"/>
  <c r="N149" i="6"/>
  <c r="Y149" i="6" s="1"/>
  <c r="M149" i="6"/>
  <c r="AE148" i="6"/>
  <c r="AB148" i="6"/>
  <c r="AA148" i="6"/>
  <c r="Z148" i="6"/>
  <c r="Y148" i="6"/>
  <c r="V148" i="6"/>
  <c r="AG148" i="6" s="1"/>
  <c r="U148" i="6"/>
  <c r="AF148" i="6" s="1"/>
  <c r="T148" i="6"/>
  <c r="S148" i="6"/>
  <c r="AD148" i="6" s="1"/>
  <c r="R148" i="6"/>
  <c r="AC148" i="6" s="1"/>
  <c r="Q148" i="6"/>
  <c r="P148" i="6"/>
  <c r="O148" i="6"/>
  <c r="N148" i="6"/>
  <c r="M148" i="6"/>
  <c r="X148" i="6" s="1"/>
  <c r="AE147" i="6"/>
  <c r="AD147" i="6"/>
  <c r="AC147" i="6"/>
  <c r="AA147" i="6"/>
  <c r="V147" i="6"/>
  <c r="AG147" i="6" s="1"/>
  <c r="U147" i="6"/>
  <c r="AF147" i="6" s="1"/>
  <c r="T147" i="6"/>
  <c r="S147" i="6"/>
  <c r="R147" i="6"/>
  <c r="Q147" i="6"/>
  <c r="AB147" i="6" s="1"/>
  <c r="P147" i="6"/>
  <c r="O147" i="6"/>
  <c r="Z147" i="6" s="1"/>
  <c r="N147" i="6"/>
  <c r="Y147" i="6" s="1"/>
  <c r="M147" i="6"/>
  <c r="X147" i="6" s="1"/>
  <c r="AE146" i="6"/>
  <c r="AB146" i="6"/>
  <c r="AA146" i="6"/>
  <c r="Z146" i="6"/>
  <c r="Y146" i="6"/>
  <c r="V146" i="6"/>
  <c r="AG146" i="6" s="1"/>
  <c r="U146" i="6"/>
  <c r="AF146" i="6" s="1"/>
  <c r="T146" i="6"/>
  <c r="S146" i="6"/>
  <c r="AD146" i="6" s="1"/>
  <c r="R146" i="6"/>
  <c r="AC146" i="6" s="1"/>
  <c r="Q146" i="6"/>
  <c r="P146" i="6"/>
  <c r="O146" i="6"/>
  <c r="N146" i="6"/>
  <c r="M146" i="6"/>
  <c r="X146" i="6" s="1"/>
  <c r="AE145" i="6"/>
  <c r="AD145" i="6"/>
  <c r="AA145" i="6"/>
  <c r="X145" i="6"/>
  <c r="V145" i="6"/>
  <c r="AG145" i="6" s="1"/>
  <c r="U145" i="6"/>
  <c r="AF145" i="6" s="1"/>
  <c r="T145" i="6"/>
  <c r="S145" i="6"/>
  <c r="R145" i="6"/>
  <c r="AC145" i="6" s="1"/>
  <c r="Q145" i="6"/>
  <c r="AB145" i="6" s="1"/>
  <c r="P145" i="6"/>
  <c r="O145" i="6"/>
  <c r="Z145" i="6" s="1"/>
  <c r="N145" i="6"/>
  <c r="Y145" i="6" s="1"/>
  <c r="M145" i="6"/>
  <c r="AE144" i="6"/>
  <c r="AA144" i="6"/>
  <c r="Z144" i="6"/>
  <c r="Y144" i="6"/>
  <c r="V144" i="6"/>
  <c r="AG144" i="6" s="1"/>
  <c r="U144" i="6"/>
  <c r="AF144" i="6" s="1"/>
  <c r="T144" i="6"/>
  <c r="S144" i="6"/>
  <c r="AD144" i="6" s="1"/>
  <c r="R144" i="6"/>
  <c r="AC144" i="6" s="1"/>
  <c r="Q144" i="6"/>
  <c r="AB144" i="6" s="1"/>
  <c r="P144" i="6"/>
  <c r="O144" i="6"/>
  <c r="N144" i="6"/>
  <c r="M144" i="6"/>
  <c r="X144" i="6" s="1"/>
  <c r="AE143" i="6"/>
  <c r="AD143" i="6"/>
  <c r="AA143" i="6"/>
  <c r="V143" i="6"/>
  <c r="AG143" i="6" s="1"/>
  <c r="U143" i="6"/>
  <c r="AF143" i="6" s="1"/>
  <c r="T143" i="6"/>
  <c r="S143" i="6"/>
  <c r="R143" i="6"/>
  <c r="AC143" i="6" s="1"/>
  <c r="Q143" i="6"/>
  <c r="AB143" i="6" s="1"/>
  <c r="P143" i="6"/>
  <c r="O143" i="6"/>
  <c r="Z143" i="6" s="1"/>
  <c r="N143" i="6"/>
  <c r="Y143" i="6" s="1"/>
  <c r="M143" i="6"/>
  <c r="X143" i="6" s="1"/>
  <c r="AE142" i="6"/>
  <c r="AA142" i="6"/>
  <c r="Z142" i="6"/>
  <c r="Y142" i="6"/>
  <c r="V142" i="6"/>
  <c r="AG142" i="6" s="1"/>
  <c r="U142" i="6"/>
  <c r="AF142" i="6" s="1"/>
  <c r="T142" i="6"/>
  <c r="S142" i="6"/>
  <c r="AD142" i="6" s="1"/>
  <c r="R142" i="6"/>
  <c r="AC142" i="6" s="1"/>
  <c r="Q142" i="6"/>
  <c r="AB142" i="6" s="1"/>
  <c r="P142" i="6"/>
  <c r="O142" i="6"/>
  <c r="N142" i="6"/>
  <c r="M142" i="6"/>
  <c r="X142" i="6" s="1"/>
  <c r="AE141" i="6"/>
  <c r="AD141" i="6"/>
  <c r="AA141" i="6"/>
  <c r="X141" i="6"/>
  <c r="V141" i="6"/>
  <c r="AG141" i="6" s="1"/>
  <c r="U141" i="6"/>
  <c r="AF141" i="6" s="1"/>
  <c r="T141" i="6"/>
  <c r="S141" i="6"/>
  <c r="R141" i="6"/>
  <c r="AC141" i="6" s="1"/>
  <c r="Q141" i="6"/>
  <c r="AB141" i="6" s="1"/>
  <c r="P141" i="6"/>
  <c r="O141" i="6"/>
  <c r="Z141" i="6" s="1"/>
  <c r="N141" i="6"/>
  <c r="Y141" i="6" s="1"/>
  <c r="M141" i="6"/>
  <c r="AE140" i="6"/>
  <c r="AB140" i="6"/>
  <c r="AA140" i="6"/>
  <c r="Z140" i="6"/>
  <c r="Y140" i="6"/>
  <c r="V140" i="6"/>
  <c r="AG140" i="6" s="1"/>
  <c r="U140" i="6"/>
  <c r="AF140" i="6" s="1"/>
  <c r="T140" i="6"/>
  <c r="S140" i="6"/>
  <c r="AD140" i="6" s="1"/>
  <c r="R140" i="6"/>
  <c r="AC140" i="6" s="1"/>
  <c r="Q140" i="6"/>
  <c r="P140" i="6"/>
  <c r="O140" i="6"/>
  <c r="N140" i="6"/>
  <c r="M140" i="6"/>
  <c r="X140" i="6" s="1"/>
  <c r="AE139" i="6"/>
  <c r="AD139" i="6"/>
  <c r="AC139" i="6"/>
  <c r="AA139" i="6"/>
  <c r="V139" i="6"/>
  <c r="AG139" i="6" s="1"/>
  <c r="U139" i="6"/>
  <c r="AF139" i="6" s="1"/>
  <c r="T139" i="6"/>
  <c r="S139" i="6"/>
  <c r="R139" i="6"/>
  <c r="Q139" i="6"/>
  <c r="AB139" i="6" s="1"/>
  <c r="P139" i="6"/>
  <c r="O139" i="6"/>
  <c r="Z139" i="6" s="1"/>
  <c r="N139" i="6"/>
  <c r="Y139" i="6" s="1"/>
  <c r="M139" i="6"/>
  <c r="X139" i="6" s="1"/>
  <c r="AE138" i="6"/>
  <c r="AB138" i="6"/>
  <c r="AA138" i="6"/>
  <c r="Z138" i="6"/>
  <c r="Y138" i="6"/>
  <c r="V138" i="6"/>
  <c r="AG138" i="6" s="1"/>
  <c r="U138" i="6"/>
  <c r="AF138" i="6" s="1"/>
  <c r="T138" i="6"/>
  <c r="S138" i="6"/>
  <c r="AD138" i="6" s="1"/>
  <c r="R138" i="6"/>
  <c r="AC138" i="6" s="1"/>
  <c r="Q138" i="6"/>
  <c r="P138" i="6"/>
  <c r="O138" i="6"/>
  <c r="N138" i="6"/>
  <c r="M138" i="6"/>
  <c r="X138" i="6" s="1"/>
  <c r="AD137" i="6"/>
  <c r="AC137" i="6"/>
  <c r="AA137" i="6"/>
  <c r="V137" i="6"/>
  <c r="AG137" i="6" s="1"/>
  <c r="U137" i="6"/>
  <c r="AF137" i="6" s="1"/>
  <c r="T137" i="6"/>
  <c r="AE137" i="6" s="1"/>
  <c r="S137" i="6"/>
  <c r="R137" i="6"/>
  <c r="Q137" i="6"/>
  <c r="AB137" i="6" s="1"/>
  <c r="P137" i="6"/>
  <c r="O137" i="6"/>
  <c r="Z137" i="6" s="1"/>
  <c r="N137" i="6"/>
  <c r="Y137" i="6" s="1"/>
  <c r="M137" i="6"/>
  <c r="AG136" i="6"/>
  <c r="AD136" i="6"/>
  <c r="AA136" i="6"/>
  <c r="Z136" i="6"/>
  <c r="Y136" i="6"/>
  <c r="V136" i="6"/>
  <c r="U136" i="6"/>
  <c r="AF136" i="6" s="1"/>
  <c r="T136" i="6"/>
  <c r="AE136" i="6" s="1"/>
  <c r="S136" i="6"/>
  <c r="R136" i="6"/>
  <c r="AC136" i="6" s="1"/>
  <c r="Q136" i="6"/>
  <c r="AB136" i="6" s="1"/>
  <c r="P136" i="6"/>
  <c r="O136" i="6"/>
  <c r="N136" i="6"/>
  <c r="M136" i="6"/>
  <c r="X136" i="6" s="1"/>
  <c r="AD135" i="6"/>
  <c r="AC135" i="6"/>
  <c r="AB135" i="6"/>
  <c r="Z135" i="6"/>
  <c r="V135" i="6"/>
  <c r="AG135" i="6" s="1"/>
  <c r="U135" i="6"/>
  <c r="AF135" i="6" s="1"/>
  <c r="T135" i="6"/>
  <c r="AE135" i="6" s="1"/>
  <c r="S135" i="6"/>
  <c r="R135" i="6"/>
  <c r="Q135" i="6"/>
  <c r="P135" i="6"/>
  <c r="AA135" i="6" s="1"/>
  <c r="O135" i="6"/>
  <c r="N135" i="6"/>
  <c r="Y135" i="6" s="1"/>
  <c r="M135" i="6"/>
  <c r="X135" i="6" s="1"/>
  <c r="AG134" i="6"/>
  <c r="AD134" i="6"/>
  <c r="AA134" i="6"/>
  <c r="Y134" i="6"/>
  <c r="X134" i="6"/>
  <c r="V134" i="6"/>
  <c r="U134" i="6"/>
  <c r="AF134" i="6" s="1"/>
  <c r="T134" i="6"/>
  <c r="AE134" i="6" s="1"/>
  <c r="S134" i="6"/>
  <c r="R134" i="6"/>
  <c r="AC134" i="6" s="1"/>
  <c r="Q134" i="6"/>
  <c r="AB134" i="6" s="1"/>
  <c r="P134" i="6"/>
  <c r="O134" i="6"/>
  <c r="Z134" i="6" s="1"/>
  <c r="N134" i="6"/>
  <c r="M134" i="6"/>
  <c r="AD133" i="6"/>
  <c r="AC133" i="6"/>
  <c r="Z133" i="6"/>
  <c r="V133" i="6"/>
  <c r="AG133" i="6" s="1"/>
  <c r="U133" i="6"/>
  <c r="AF133" i="6" s="1"/>
  <c r="T133" i="6"/>
  <c r="AE133" i="6" s="1"/>
  <c r="S133" i="6"/>
  <c r="R133" i="6"/>
  <c r="Q133" i="6"/>
  <c r="AB133" i="6" s="1"/>
  <c r="P133" i="6"/>
  <c r="AA133" i="6" s="1"/>
  <c r="O133" i="6"/>
  <c r="N133" i="6"/>
  <c r="Y133" i="6" s="1"/>
  <c r="M133" i="6"/>
  <c r="X133" i="6" s="1"/>
  <c r="AG132" i="6"/>
  <c r="AD132" i="6"/>
  <c r="AA132" i="6"/>
  <c r="Z132" i="6"/>
  <c r="Y132" i="6"/>
  <c r="V132" i="6"/>
  <c r="U132" i="6"/>
  <c r="AF132" i="6" s="1"/>
  <c r="T132" i="6"/>
  <c r="AE132" i="6" s="1"/>
  <c r="S132" i="6"/>
  <c r="R132" i="6"/>
  <c r="AC132" i="6" s="1"/>
  <c r="Q132" i="6"/>
  <c r="AB132" i="6" s="1"/>
  <c r="P132" i="6"/>
  <c r="O132" i="6"/>
  <c r="N132" i="6"/>
  <c r="M132" i="6"/>
  <c r="X132" i="6" s="1"/>
  <c r="V131" i="6"/>
  <c r="AG131" i="6" s="1"/>
  <c r="U131" i="6"/>
  <c r="AF131" i="6" s="1"/>
  <c r="T131" i="6"/>
  <c r="AE131" i="6" s="1"/>
  <c r="S131" i="6"/>
  <c r="AD131" i="6" s="1"/>
  <c r="R131" i="6"/>
  <c r="AC131" i="6" s="1"/>
  <c r="Q131" i="6"/>
  <c r="AB131" i="6" s="1"/>
  <c r="P131" i="6"/>
  <c r="AA131" i="6" s="1"/>
  <c r="O131" i="6"/>
  <c r="Z131" i="6" s="1"/>
  <c r="N131" i="6"/>
  <c r="Y131" i="6" s="1"/>
  <c r="M131" i="6"/>
  <c r="X131" i="6" s="1"/>
  <c r="AE130" i="6"/>
  <c r="AD130" i="6"/>
  <c r="AA130" i="6"/>
  <c r="Z130" i="6"/>
  <c r="V130" i="6"/>
  <c r="AG130" i="6" s="1"/>
  <c r="U130" i="6"/>
  <c r="AF130" i="6" s="1"/>
  <c r="T130" i="6"/>
  <c r="S130" i="6"/>
  <c r="R130" i="6"/>
  <c r="AC130" i="6" s="1"/>
  <c r="Q130" i="6"/>
  <c r="AB130" i="6" s="1"/>
  <c r="P130" i="6"/>
  <c r="O130" i="6"/>
  <c r="N130" i="6"/>
  <c r="Y130" i="6" s="1"/>
  <c r="M130" i="6"/>
  <c r="X130" i="6" s="1"/>
  <c r="AE129" i="6"/>
  <c r="AD129" i="6"/>
  <c r="AA129" i="6"/>
  <c r="Z129" i="6"/>
  <c r="V129" i="6"/>
  <c r="AG129" i="6" s="1"/>
  <c r="U129" i="6"/>
  <c r="AF129" i="6" s="1"/>
  <c r="T129" i="6"/>
  <c r="S129" i="6"/>
  <c r="R129" i="6"/>
  <c r="AC129" i="6" s="1"/>
  <c r="Q129" i="6"/>
  <c r="AB129" i="6" s="1"/>
  <c r="P129" i="6"/>
  <c r="O129" i="6"/>
  <c r="N129" i="6"/>
  <c r="Y129" i="6" s="1"/>
  <c r="M129" i="6"/>
  <c r="X129" i="6" s="1"/>
  <c r="AE123" i="6"/>
  <c r="AA123" i="6"/>
  <c r="Z123" i="6"/>
  <c r="V123" i="6"/>
  <c r="AG123" i="6" s="1"/>
  <c r="U123" i="6"/>
  <c r="AF123" i="6" s="1"/>
  <c r="T123" i="6"/>
  <c r="S123" i="6"/>
  <c r="AD123" i="6" s="1"/>
  <c r="R123" i="6"/>
  <c r="AC123" i="6" s="1"/>
  <c r="Q123" i="6"/>
  <c r="AB123" i="6" s="1"/>
  <c r="P123" i="6"/>
  <c r="O123" i="6"/>
  <c r="N123" i="6"/>
  <c r="Y123" i="6" s="1"/>
  <c r="M123" i="6"/>
  <c r="X123" i="6" s="1"/>
  <c r="AF122" i="6"/>
  <c r="AE122" i="6"/>
  <c r="AD122" i="6"/>
  <c r="AA122" i="6"/>
  <c r="X122" i="6"/>
  <c r="V122" i="6"/>
  <c r="AG122" i="6" s="1"/>
  <c r="U122" i="6"/>
  <c r="T122" i="6"/>
  <c r="S122" i="6"/>
  <c r="R122" i="6"/>
  <c r="AC122" i="6" s="1"/>
  <c r="Q122" i="6"/>
  <c r="AB122" i="6" s="1"/>
  <c r="P122" i="6"/>
  <c r="O122" i="6"/>
  <c r="Z122" i="6" s="1"/>
  <c r="N122" i="6"/>
  <c r="Y122" i="6" s="1"/>
  <c r="M122" i="6"/>
  <c r="AE121" i="6"/>
  <c r="AA121" i="6"/>
  <c r="Z121" i="6"/>
  <c r="V121" i="6"/>
  <c r="AG121" i="6" s="1"/>
  <c r="U121" i="6"/>
  <c r="AF121" i="6" s="1"/>
  <c r="T121" i="6"/>
  <c r="S121" i="6"/>
  <c r="AD121" i="6" s="1"/>
  <c r="R121" i="6"/>
  <c r="AC121" i="6" s="1"/>
  <c r="Q121" i="6"/>
  <c r="AB121" i="6" s="1"/>
  <c r="P121" i="6"/>
  <c r="O121" i="6"/>
  <c r="N121" i="6"/>
  <c r="Y121" i="6" s="1"/>
  <c r="M121" i="6"/>
  <c r="X121" i="6" s="1"/>
  <c r="AE120" i="6"/>
  <c r="AD120" i="6"/>
  <c r="AA120" i="6"/>
  <c r="X120" i="6"/>
  <c r="V120" i="6"/>
  <c r="AG120" i="6" s="1"/>
  <c r="U120" i="6"/>
  <c r="AF120" i="6" s="1"/>
  <c r="T120" i="6"/>
  <c r="S120" i="6"/>
  <c r="R120" i="6"/>
  <c r="AC120" i="6" s="1"/>
  <c r="Q120" i="6"/>
  <c r="AB120" i="6" s="1"/>
  <c r="P120" i="6"/>
  <c r="O120" i="6"/>
  <c r="Z120" i="6" s="1"/>
  <c r="N120" i="6"/>
  <c r="Y120" i="6" s="1"/>
  <c r="M120" i="6"/>
  <c r="AE119" i="6"/>
  <c r="AD119" i="6"/>
  <c r="AA119" i="6"/>
  <c r="Z119" i="6"/>
  <c r="V119" i="6"/>
  <c r="AG119" i="6" s="1"/>
  <c r="U119" i="6"/>
  <c r="AF119" i="6" s="1"/>
  <c r="T119" i="6"/>
  <c r="S119" i="6"/>
  <c r="R119" i="6"/>
  <c r="AC119" i="6" s="1"/>
  <c r="Q119" i="6"/>
  <c r="AB119" i="6" s="1"/>
  <c r="P119" i="6"/>
  <c r="O119" i="6"/>
  <c r="N119" i="6"/>
  <c r="Y119" i="6" s="1"/>
  <c r="M119" i="6"/>
  <c r="X119" i="6" s="1"/>
  <c r="AE118" i="6"/>
  <c r="AD118" i="6"/>
  <c r="AA118" i="6"/>
  <c r="X118" i="6"/>
  <c r="V118" i="6"/>
  <c r="AG118" i="6" s="1"/>
  <c r="U118" i="6"/>
  <c r="AF118" i="6" s="1"/>
  <c r="T118" i="6"/>
  <c r="S118" i="6"/>
  <c r="R118" i="6"/>
  <c r="AC118" i="6" s="1"/>
  <c r="Q118" i="6"/>
  <c r="AB118" i="6" s="1"/>
  <c r="P118" i="6"/>
  <c r="O118" i="6"/>
  <c r="Z118" i="6" s="1"/>
  <c r="N118" i="6"/>
  <c r="Y118" i="6" s="1"/>
  <c r="M118" i="6"/>
  <c r="AE117" i="6"/>
  <c r="AA117" i="6"/>
  <c r="Z117" i="6"/>
  <c r="V117" i="6"/>
  <c r="AG117" i="6" s="1"/>
  <c r="U117" i="6"/>
  <c r="AF117" i="6" s="1"/>
  <c r="T117" i="6"/>
  <c r="S117" i="6"/>
  <c r="AD117" i="6" s="1"/>
  <c r="R117" i="6"/>
  <c r="AC117" i="6" s="1"/>
  <c r="Q117" i="6"/>
  <c r="AB117" i="6" s="1"/>
  <c r="P117" i="6"/>
  <c r="O117" i="6"/>
  <c r="N117" i="6"/>
  <c r="Y117" i="6" s="1"/>
  <c r="M117" i="6"/>
  <c r="X117" i="6" s="1"/>
  <c r="AF116" i="6"/>
  <c r="AE116" i="6"/>
  <c r="AD116" i="6"/>
  <c r="AA116" i="6"/>
  <c r="Z116" i="6"/>
  <c r="V116" i="6"/>
  <c r="AG116" i="6" s="1"/>
  <c r="U116" i="6"/>
  <c r="T116" i="6"/>
  <c r="S116" i="6"/>
  <c r="R116" i="6"/>
  <c r="AC116" i="6" s="1"/>
  <c r="Q116" i="6"/>
  <c r="AB116" i="6" s="1"/>
  <c r="P116" i="6"/>
  <c r="O116" i="6"/>
  <c r="N116" i="6"/>
  <c r="Y116" i="6" s="1"/>
  <c r="M116" i="6"/>
  <c r="X116" i="6" s="1"/>
  <c r="AE115" i="6"/>
  <c r="AA115" i="6"/>
  <c r="Z115" i="6"/>
  <c r="V115" i="6"/>
  <c r="AG115" i="6" s="1"/>
  <c r="U115" i="6"/>
  <c r="AF115" i="6" s="1"/>
  <c r="T115" i="6"/>
  <c r="S115" i="6"/>
  <c r="AD115" i="6" s="1"/>
  <c r="R115" i="6"/>
  <c r="AC115" i="6" s="1"/>
  <c r="Q115" i="6"/>
  <c r="AB115" i="6" s="1"/>
  <c r="P115" i="6"/>
  <c r="O115" i="6"/>
  <c r="N115" i="6"/>
  <c r="Y115" i="6" s="1"/>
  <c r="M115" i="6"/>
  <c r="X115" i="6" s="1"/>
  <c r="AF114" i="6"/>
  <c r="AE114" i="6"/>
  <c r="AD114" i="6"/>
  <c r="AA114" i="6"/>
  <c r="Z114" i="6"/>
  <c r="V114" i="6"/>
  <c r="AG114" i="6" s="1"/>
  <c r="U114" i="6"/>
  <c r="T114" i="6"/>
  <c r="S114" i="6"/>
  <c r="R114" i="6"/>
  <c r="AC114" i="6" s="1"/>
  <c r="Q114" i="6"/>
  <c r="AB114" i="6" s="1"/>
  <c r="P114" i="6"/>
  <c r="O114" i="6"/>
  <c r="N114" i="6"/>
  <c r="Y114" i="6" s="1"/>
  <c r="M114" i="6"/>
  <c r="X114" i="6" s="1"/>
  <c r="AE113" i="6"/>
  <c r="AD113" i="6"/>
  <c r="AA113" i="6"/>
  <c r="Z113" i="6"/>
  <c r="V113" i="6"/>
  <c r="AG113" i="6" s="1"/>
  <c r="U113" i="6"/>
  <c r="AF113" i="6" s="1"/>
  <c r="T113" i="6"/>
  <c r="S113" i="6"/>
  <c r="R113" i="6"/>
  <c r="AC113" i="6" s="1"/>
  <c r="Q113" i="6"/>
  <c r="AB113" i="6" s="1"/>
  <c r="P113" i="6"/>
  <c r="O113" i="6"/>
  <c r="N113" i="6"/>
  <c r="Y113" i="6" s="1"/>
  <c r="M113" i="6"/>
  <c r="X113" i="6" s="1"/>
  <c r="AF112" i="6"/>
  <c r="AE112" i="6"/>
  <c r="AD112" i="6"/>
  <c r="AA112" i="6"/>
  <c r="X112" i="6"/>
  <c r="V112" i="6"/>
  <c r="AG112" i="6" s="1"/>
  <c r="U112" i="6"/>
  <c r="T112" i="6"/>
  <c r="S112" i="6"/>
  <c r="R112" i="6"/>
  <c r="AC112" i="6" s="1"/>
  <c r="Q112" i="6"/>
  <c r="AB112" i="6" s="1"/>
  <c r="P112" i="6"/>
  <c r="O112" i="6"/>
  <c r="Z112" i="6" s="1"/>
  <c r="N112" i="6"/>
  <c r="Y112" i="6" s="1"/>
  <c r="M112" i="6"/>
  <c r="AE111" i="6"/>
  <c r="AA111" i="6"/>
  <c r="Z111" i="6"/>
  <c r="V111" i="6"/>
  <c r="AG111" i="6" s="1"/>
  <c r="U111" i="6"/>
  <c r="AF111" i="6" s="1"/>
  <c r="T111" i="6"/>
  <c r="S111" i="6"/>
  <c r="AD111" i="6" s="1"/>
  <c r="R111" i="6"/>
  <c r="AC111" i="6" s="1"/>
  <c r="Q111" i="6"/>
  <c r="AB111" i="6" s="1"/>
  <c r="P111" i="6"/>
  <c r="O111" i="6"/>
  <c r="N111" i="6"/>
  <c r="Y111" i="6" s="1"/>
  <c r="M111" i="6"/>
  <c r="X111" i="6" s="1"/>
  <c r="AE110" i="6"/>
  <c r="AD110" i="6"/>
  <c r="AA110" i="6"/>
  <c r="Z110" i="6"/>
  <c r="V110" i="6"/>
  <c r="AG110" i="6" s="1"/>
  <c r="U110" i="6"/>
  <c r="AF110" i="6" s="1"/>
  <c r="T110" i="6"/>
  <c r="S110" i="6"/>
  <c r="R110" i="6"/>
  <c r="AC110" i="6" s="1"/>
  <c r="Q110" i="6"/>
  <c r="AB110" i="6" s="1"/>
  <c r="P110" i="6"/>
  <c r="O110" i="6"/>
  <c r="N110" i="6"/>
  <c r="Y110" i="6" s="1"/>
  <c r="M110" i="6"/>
  <c r="X110" i="6" s="1"/>
  <c r="AE109" i="6"/>
  <c r="AD109" i="6"/>
  <c r="AA109" i="6"/>
  <c r="Z109" i="6"/>
  <c r="V109" i="6"/>
  <c r="AG109" i="6" s="1"/>
  <c r="U109" i="6"/>
  <c r="AF109" i="6" s="1"/>
  <c r="T109" i="6"/>
  <c r="S109" i="6"/>
  <c r="R109" i="6"/>
  <c r="AC109" i="6" s="1"/>
  <c r="Q109" i="6"/>
  <c r="AB109" i="6" s="1"/>
  <c r="P109" i="6"/>
  <c r="O109" i="6"/>
  <c r="N109" i="6"/>
  <c r="Y109" i="6" s="1"/>
  <c r="M109" i="6"/>
  <c r="X109" i="6" s="1"/>
  <c r="AE108" i="6"/>
  <c r="AD108" i="6"/>
  <c r="AA108" i="6"/>
  <c r="Z108" i="6"/>
  <c r="V108" i="6"/>
  <c r="AG108" i="6" s="1"/>
  <c r="U108" i="6"/>
  <c r="AF108" i="6" s="1"/>
  <c r="T108" i="6"/>
  <c r="S108" i="6"/>
  <c r="R108" i="6"/>
  <c r="AC108" i="6" s="1"/>
  <c r="Q108" i="6"/>
  <c r="AB108" i="6" s="1"/>
  <c r="P108" i="6"/>
  <c r="O108" i="6"/>
  <c r="N108" i="6"/>
  <c r="Y108" i="6" s="1"/>
  <c r="M108" i="6"/>
  <c r="X108" i="6" s="1"/>
  <c r="N107" i="6"/>
  <c r="M107" i="6"/>
  <c r="X107" i="6" s="1"/>
  <c r="AF106" i="6"/>
  <c r="AE106" i="6"/>
  <c r="AD106" i="6"/>
  <c r="AA106" i="6"/>
  <c r="X106" i="6"/>
  <c r="V106" i="6"/>
  <c r="AG106" i="6" s="1"/>
  <c r="U106" i="6"/>
  <c r="T106" i="6"/>
  <c r="S106" i="6"/>
  <c r="R106" i="6"/>
  <c r="AC106" i="6" s="1"/>
  <c r="Q106" i="6"/>
  <c r="AB106" i="6" s="1"/>
  <c r="P106" i="6"/>
  <c r="O106" i="6"/>
  <c r="Z106" i="6" s="1"/>
  <c r="N106" i="6"/>
  <c r="Y106" i="6" s="1"/>
  <c r="M106" i="6"/>
  <c r="AE105" i="6"/>
  <c r="AD105" i="6"/>
  <c r="AA105" i="6"/>
  <c r="Z105" i="6"/>
  <c r="V105" i="6"/>
  <c r="AG105" i="6" s="1"/>
  <c r="U105" i="6"/>
  <c r="AF105" i="6" s="1"/>
  <c r="T105" i="6"/>
  <c r="S105" i="6"/>
  <c r="R105" i="6"/>
  <c r="AC105" i="6" s="1"/>
  <c r="Q105" i="6"/>
  <c r="AB105" i="6" s="1"/>
  <c r="P105" i="6"/>
  <c r="O105" i="6"/>
  <c r="N105" i="6"/>
  <c r="Y105" i="6" s="1"/>
  <c r="M105" i="6"/>
  <c r="X105" i="6" s="1"/>
  <c r="AE104" i="6"/>
  <c r="AD104" i="6"/>
  <c r="AA104" i="6"/>
  <c r="Z104" i="6"/>
  <c r="V104" i="6"/>
  <c r="AG104" i="6" s="1"/>
  <c r="U104" i="6"/>
  <c r="AF104" i="6" s="1"/>
  <c r="T104" i="6"/>
  <c r="S104" i="6"/>
  <c r="R104" i="6"/>
  <c r="AC104" i="6" s="1"/>
  <c r="Q104" i="6"/>
  <c r="AB104" i="6" s="1"/>
  <c r="P104" i="6"/>
  <c r="O104" i="6"/>
  <c r="N104" i="6"/>
  <c r="Y104" i="6" s="1"/>
  <c r="M104" i="6"/>
  <c r="X104" i="6" s="1"/>
  <c r="AE103" i="6"/>
  <c r="AD103" i="6"/>
  <c r="AA103" i="6"/>
  <c r="Z103" i="6"/>
  <c r="V103" i="6"/>
  <c r="AG103" i="6" s="1"/>
  <c r="U103" i="6"/>
  <c r="AF103" i="6" s="1"/>
  <c r="T103" i="6"/>
  <c r="S103" i="6"/>
  <c r="R103" i="6"/>
  <c r="AC103" i="6" s="1"/>
  <c r="Q103" i="6"/>
  <c r="AB103" i="6" s="1"/>
  <c r="P103" i="6"/>
  <c r="O103" i="6"/>
  <c r="N103" i="6"/>
  <c r="Y103" i="6" s="1"/>
  <c r="M103" i="6"/>
  <c r="X103" i="6" s="1"/>
  <c r="AE102" i="6"/>
  <c r="AD102" i="6"/>
  <c r="AA102" i="6"/>
  <c r="Z102" i="6"/>
  <c r="V102" i="6"/>
  <c r="AG102" i="6" s="1"/>
  <c r="U102" i="6"/>
  <c r="AF102" i="6" s="1"/>
  <c r="T102" i="6"/>
  <c r="S102" i="6"/>
  <c r="R102" i="6"/>
  <c r="AC102" i="6" s="1"/>
  <c r="Q102" i="6"/>
  <c r="AB102" i="6" s="1"/>
  <c r="P102" i="6"/>
  <c r="O102" i="6"/>
  <c r="N102" i="6"/>
  <c r="Y102" i="6" s="1"/>
  <c r="M102" i="6"/>
  <c r="X102" i="6" s="1"/>
  <c r="AE101" i="6"/>
  <c r="AA101" i="6"/>
  <c r="Z101" i="6"/>
  <c r="V101" i="6"/>
  <c r="AG101" i="6" s="1"/>
  <c r="U101" i="6"/>
  <c r="AF101" i="6" s="1"/>
  <c r="T101" i="6"/>
  <c r="S101" i="6"/>
  <c r="AD101" i="6" s="1"/>
  <c r="R101" i="6"/>
  <c r="AC101" i="6" s="1"/>
  <c r="Q101" i="6"/>
  <c r="AB101" i="6" s="1"/>
  <c r="P101" i="6"/>
  <c r="O101" i="6"/>
  <c r="N101" i="6"/>
  <c r="Y101" i="6" s="1"/>
  <c r="M101" i="6"/>
  <c r="X101" i="6" s="1"/>
  <c r="AF100" i="6"/>
  <c r="AE100" i="6"/>
  <c r="AD100" i="6"/>
  <c r="AA100" i="6"/>
  <c r="X100" i="6"/>
  <c r="V100" i="6"/>
  <c r="AG100" i="6" s="1"/>
  <c r="U100" i="6"/>
  <c r="T100" i="6"/>
  <c r="S100" i="6"/>
  <c r="R100" i="6"/>
  <c r="AC100" i="6" s="1"/>
  <c r="Q100" i="6"/>
  <c r="AB100" i="6" s="1"/>
  <c r="P100" i="6"/>
  <c r="O100" i="6"/>
  <c r="Z100" i="6" s="1"/>
  <c r="N100" i="6"/>
  <c r="Y100" i="6" s="1"/>
  <c r="M100" i="6"/>
  <c r="AE99" i="6"/>
  <c r="AA99" i="6"/>
  <c r="Z99" i="6"/>
  <c r="V99" i="6"/>
  <c r="AG99" i="6" s="1"/>
  <c r="U99" i="6"/>
  <c r="AF99" i="6" s="1"/>
  <c r="T99" i="6"/>
  <c r="S99" i="6"/>
  <c r="AD99" i="6" s="1"/>
  <c r="R99" i="6"/>
  <c r="AC99" i="6" s="1"/>
  <c r="Q99" i="6"/>
  <c r="AB99" i="6" s="1"/>
  <c r="P99" i="6"/>
  <c r="O99" i="6"/>
  <c r="N99" i="6"/>
  <c r="Y99" i="6" s="1"/>
  <c r="M99" i="6"/>
  <c r="X99" i="6" s="1"/>
  <c r="AE98" i="6"/>
  <c r="AD98" i="6"/>
  <c r="AA98" i="6"/>
  <c r="X98" i="6"/>
  <c r="V98" i="6"/>
  <c r="AG98" i="6" s="1"/>
  <c r="U98" i="6"/>
  <c r="AF98" i="6" s="1"/>
  <c r="T98" i="6"/>
  <c r="S98" i="6"/>
  <c r="R98" i="6"/>
  <c r="AC98" i="6" s="1"/>
  <c r="Q98" i="6"/>
  <c r="AB98" i="6" s="1"/>
  <c r="P98" i="6"/>
  <c r="O98" i="6"/>
  <c r="Z98" i="6" s="1"/>
  <c r="N98" i="6"/>
  <c r="Y98" i="6" s="1"/>
  <c r="M98" i="6"/>
  <c r="AE97" i="6"/>
  <c r="AD97" i="6"/>
  <c r="AA97" i="6"/>
  <c r="Z97" i="6"/>
  <c r="V97" i="6"/>
  <c r="AG97" i="6" s="1"/>
  <c r="U97" i="6"/>
  <c r="AF97" i="6" s="1"/>
  <c r="T97" i="6"/>
  <c r="S97" i="6"/>
  <c r="R97" i="6"/>
  <c r="AC97" i="6" s="1"/>
  <c r="Q97" i="6"/>
  <c r="AB97" i="6" s="1"/>
  <c r="P97" i="6"/>
  <c r="O97" i="6"/>
  <c r="N97" i="6"/>
  <c r="Y97" i="6" s="1"/>
  <c r="M97" i="6"/>
  <c r="X97" i="6" s="1"/>
  <c r="AE96" i="6"/>
  <c r="AD96" i="6"/>
  <c r="AA96" i="6"/>
  <c r="V96" i="6"/>
  <c r="AG96" i="6" s="1"/>
  <c r="U96" i="6"/>
  <c r="AF96" i="6" s="1"/>
  <c r="T96" i="6"/>
  <c r="S96" i="6"/>
  <c r="R96" i="6"/>
  <c r="AC96" i="6" s="1"/>
  <c r="Q96" i="6"/>
  <c r="AB96" i="6" s="1"/>
  <c r="P96" i="6"/>
  <c r="O96" i="6"/>
  <c r="Z96" i="6" s="1"/>
  <c r="N96" i="6"/>
  <c r="Y96" i="6" s="1"/>
  <c r="M96" i="6"/>
  <c r="X96" i="6" s="1"/>
  <c r="AE95" i="6"/>
  <c r="AA95" i="6"/>
  <c r="Z95" i="6"/>
  <c r="V95" i="6"/>
  <c r="AG95" i="6" s="1"/>
  <c r="U95" i="6"/>
  <c r="AF95" i="6" s="1"/>
  <c r="T95" i="6"/>
  <c r="S95" i="6"/>
  <c r="AD95" i="6" s="1"/>
  <c r="R95" i="6"/>
  <c r="AC95" i="6" s="1"/>
  <c r="Q95" i="6"/>
  <c r="AB95" i="6" s="1"/>
  <c r="P95" i="6"/>
  <c r="O95" i="6"/>
  <c r="N95" i="6"/>
  <c r="Y95" i="6" s="1"/>
  <c r="M95" i="6"/>
  <c r="X95" i="6" s="1"/>
  <c r="AF94" i="6"/>
  <c r="AE94" i="6"/>
  <c r="AD94" i="6"/>
  <c r="AA94" i="6"/>
  <c r="Z94" i="6"/>
  <c r="V94" i="6"/>
  <c r="AG94" i="6" s="1"/>
  <c r="U94" i="6"/>
  <c r="T94" i="6"/>
  <c r="S94" i="6"/>
  <c r="R94" i="6"/>
  <c r="AC94" i="6" s="1"/>
  <c r="Q94" i="6"/>
  <c r="AB94" i="6" s="1"/>
  <c r="P94" i="6"/>
  <c r="O94" i="6"/>
  <c r="N94" i="6"/>
  <c r="Y94" i="6" s="1"/>
  <c r="M94" i="6"/>
  <c r="X94" i="6" s="1"/>
  <c r="AE93" i="6"/>
  <c r="AA93" i="6"/>
  <c r="Z93" i="6"/>
  <c r="V93" i="6"/>
  <c r="AG93" i="6" s="1"/>
  <c r="U93" i="6"/>
  <c r="AF93" i="6" s="1"/>
  <c r="T93" i="6"/>
  <c r="S93" i="6"/>
  <c r="AD93" i="6" s="1"/>
  <c r="R93" i="6"/>
  <c r="AC93" i="6" s="1"/>
  <c r="Q93" i="6"/>
  <c r="AB93" i="6" s="1"/>
  <c r="P93" i="6"/>
  <c r="O93" i="6"/>
  <c r="N93" i="6"/>
  <c r="Y93" i="6" s="1"/>
  <c r="M93" i="6"/>
  <c r="X93" i="6" s="1"/>
  <c r="AF92" i="6"/>
  <c r="AE92" i="6"/>
  <c r="AD92" i="6"/>
  <c r="AA92" i="6"/>
  <c r="Z92" i="6"/>
  <c r="V92" i="6"/>
  <c r="AG92" i="6" s="1"/>
  <c r="U92" i="6"/>
  <c r="T92" i="6"/>
  <c r="S92" i="6"/>
  <c r="R92" i="6"/>
  <c r="AC92" i="6" s="1"/>
  <c r="Q92" i="6"/>
  <c r="AB92" i="6" s="1"/>
  <c r="P92" i="6"/>
  <c r="O92" i="6"/>
  <c r="N92" i="6"/>
  <c r="Y92" i="6" s="1"/>
  <c r="M92" i="6"/>
  <c r="X92" i="6" s="1"/>
  <c r="AE91" i="6"/>
  <c r="AD91" i="6"/>
  <c r="AA91" i="6"/>
  <c r="Z91" i="6"/>
  <c r="V91" i="6"/>
  <c r="AG91" i="6" s="1"/>
  <c r="U91" i="6"/>
  <c r="AF91" i="6" s="1"/>
  <c r="T91" i="6"/>
  <c r="S91" i="6"/>
  <c r="R91" i="6"/>
  <c r="AC91" i="6" s="1"/>
  <c r="Q91" i="6"/>
  <c r="AB91" i="6" s="1"/>
  <c r="P91" i="6"/>
  <c r="O91" i="6"/>
  <c r="N91" i="6"/>
  <c r="Y91" i="6" s="1"/>
  <c r="M91" i="6"/>
  <c r="X91" i="6" s="1"/>
  <c r="AF90" i="6"/>
  <c r="AE90" i="6"/>
  <c r="AD90" i="6"/>
  <c r="AA90" i="6"/>
  <c r="X90" i="6"/>
  <c r="V90" i="6"/>
  <c r="AG90" i="6" s="1"/>
  <c r="U90" i="6"/>
  <c r="T90" i="6"/>
  <c r="S90" i="6"/>
  <c r="R90" i="6"/>
  <c r="AC90" i="6" s="1"/>
  <c r="Q90" i="6"/>
  <c r="AB90" i="6" s="1"/>
  <c r="P90" i="6"/>
  <c r="O90" i="6"/>
  <c r="Z90" i="6" s="1"/>
  <c r="N90" i="6"/>
  <c r="Y90" i="6" s="1"/>
  <c r="M90" i="6"/>
  <c r="AE89" i="6"/>
  <c r="AA89" i="6"/>
  <c r="Z89" i="6"/>
  <c r="V89" i="6"/>
  <c r="AG89" i="6" s="1"/>
  <c r="U89" i="6"/>
  <c r="AF89" i="6" s="1"/>
  <c r="T89" i="6"/>
  <c r="S89" i="6"/>
  <c r="AD89" i="6" s="1"/>
  <c r="R89" i="6"/>
  <c r="AC89" i="6" s="1"/>
  <c r="Q89" i="6"/>
  <c r="AB89" i="6" s="1"/>
  <c r="P89" i="6"/>
  <c r="O89" i="6"/>
  <c r="N89" i="6"/>
  <c r="Y89" i="6" s="1"/>
  <c r="M89" i="6"/>
  <c r="X89" i="6" s="1"/>
  <c r="AE88" i="6"/>
  <c r="AD88" i="6"/>
  <c r="AA88" i="6"/>
  <c r="Z88" i="6"/>
  <c r="V88" i="6"/>
  <c r="AG88" i="6" s="1"/>
  <c r="U88" i="6"/>
  <c r="AF88" i="6" s="1"/>
  <c r="T88" i="6"/>
  <c r="S88" i="6"/>
  <c r="R88" i="6"/>
  <c r="AC88" i="6" s="1"/>
  <c r="Q88" i="6"/>
  <c r="AB88" i="6" s="1"/>
  <c r="P88" i="6"/>
  <c r="O88" i="6"/>
  <c r="N88" i="6"/>
  <c r="Y88" i="6" s="1"/>
  <c r="M88" i="6"/>
  <c r="X88" i="6" s="1"/>
  <c r="AE87" i="6"/>
  <c r="AD87" i="6"/>
  <c r="AA87" i="6"/>
  <c r="Z87" i="6"/>
  <c r="V87" i="6"/>
  <c r="AG87" i="6" s="1"/>
  <c r="U87" i="6"/>
  <c r="AF87" i="6" s="1"/>
  <c r="T87" i="6"/>
  <c r="S87" i="6"/>
  <c r="R87" i="6"/>
  <c r="AC87" i="6" s="1"/>
  <c r="Q87" i="6"/>
  <c r="AB87" i="6" s="1"/>
  <c r="P87" i="6"/>
  <c r="O87" i="6"/>
  <c r="N87" i="6"/>
  <c r="Y87" i="6" s="1"/>
  <c r="M87" i="6"/>
  <c r="X87" i="6" s="1"/>
  <c r="AE86" i="6"/>
  <c r="AD86" i="6"/>
  <c r="AA86" i="6"/>
  <c r="Z86" i="6"/>
  <c r="V86" i="6"/>
  <c r="AG86" i="6" s="1"/>
  <c r="U86" i="6"/>
  <c r="AF86" i="6" s="1"/>
  <c r="T86" i="6"/>
  <c r="S86" i="6"/>
  <c r="R86" i="6"/>
  <c r="AC86" i="6" s="1"/>
  <c r="Q86" i="6"/>
  <c r="AB86" i="6" s="1"/>
  <c r="P86" i="6"/>
  <c r="O86" i="6"/>
  <c r="N86" i="6"/>
  <c r="Y86" i="6" s="1"/>
  <c r="M86" i="6"/>
  <c r="X86" i="6" s="1"/>
  <c r="AE85" i="6"/>
  <c r="AA85" i="6"/>
  <c r="Z85" i="6"/>
  <c r="V85" i="6"/>
  <c r="AG85" i="6" s="1"/>
  <c r="U85" i="6"/>
  <c r="AF85" i="6" s="1"/>
  <c r="T85" i="6"/>
  <c r="S85" i="6"/>
  <c r="AD85" i="6" s="1"/>
  <c r="R85" i="6"/>
  <c r="AC85" i="6" s="1"/>
  <c r="Q85" i="6"/>
  <c r="AB85" i="6" s="1"/>
  <c r="P85" i="6"/>
  <c r="O85" i="6"/>
  <c r="N85" i="6"/>
  <c r="Y85" i="6" s="1"/>
  <c r="M85" i="6"/>
  <c r="X85" i="6" s="1"/>
  <c r="AF84" i="6"/>
  <c r="AE84" i="6"/>
  <c r="AD84" i="6"/>
  <c r="AA84" i="6"/>
  <c r="Z84" i="6"/>
  <c r="X84" i="6"/>
  <c r="V84" i="6"/>
  <c r="AG84" i="6" s="1"/>
  <c r="U84" i="6"/>
  <c r="T84" i="6"/>
  <c r="S84" i="6"/>
  <c r="R84" i="6"/>
  <c r="AC84" i="6" s="1"/>
  <c r="Q84" i="6"/>
  <c r="AB84" i="6" s="1"/>
  <c r="P84" i="6"/>
  <c r="O84" i="6"/>
  <c r="N84" i="6"/>
  <c r="Y84" i="6" s="1"/>
  <c r="M84" i="6"/>
  <c r="AE83" i="6"/>
  <c r="AA83" i="6"/>
  <c r="Z83" i="6"/>
  <c r="V83" i="6"/>
  <c r="AG83" i="6" s="1"/>
  <c r="U83" i="6"/>
  <c r="AF83" i="6" s="1"/>
  <c r="T83" i="6"/>
  <c r="S83" i="6"/>
  <c r="AD83" i="6" s="1"/>
  <c r="R83" i="6"/>
  <c r="AC83" i="6" s="1"/>
  <c r="Q83" i="6"/>
  <c r="AB83" i="6" s="1"/>
  <c r="P83" i="6"/>
  <c r="O83" i="6"/>
  <c r="N83" i="6"/>
  <c r="Y83" i="6" s="1"/>
  <c r="M83" i="6"/>
  <c r="X83" i="6" s="1"/>
  <c r="AE82" i="6"/>
  <c r="AD82" i="6"/>
  <c r="AA82" i="6"/>
  <c r="Z82" i="6"/>
  <c r="X82" i="6"/>
  <c r="V82" i="6"/>
  <c r="AG82" i="6" s="1"/>
  <c r="U82" i="6"/>
  <c r="AF82" i="6" s="1"/>
  <c r="T82" i="6"/>
  <c r="S82" i="6"/>
  <c r="R82" i="6"/>
  <c r="AC82" i="6" s="1"/>
  <c r="Q82" i="6"/>
  <c r="AB82" i="6" s="1"/>
  <c r="P82" i="6"/>
  <c r="O82" i="6"/>
  <c r="N82" i="6"/>
  <c r="Y82" i="6" s="1"/>
  <c r="M82" i="6"/>
  <c r="AE81" i="6"/>
  <c r="AD81" i="6"/>
  <c r="AA81" i="6"/>
  <c r="Z81" i="6"/>
  <c r="V81" i="6"/>
  <c r="AG81" i="6" s="1"/>
  <c r="U81" i="6"/>
  <c r="AF81" i="6" s="1"/>
  <c r="T81" i="6"/>
  <c r="S81" i="6"/>
  <c r="R81" i="6"/>
  <c r="AC81" i="6" s="1"/>
  <c r="Q81" i="6"/>
  <c r="AB81" i="6" s="1"/>
  <c r="P81" i="6"/>
  <c r="O81" i="6"/>
  <c r="N81" i="6"/>
  <c r="Y81" i="6" s="1"/>
  <c r="M81" i="6"/>
  <c r="X81" i="6" s="1"/>
  <c r="AE80" i="6"/>
  <c r="AD80" i="6"/>
  <c r="AA80" i="6"/>
  <c r="V80" i="6"/>
  <c r="AG80" i="6" s="1"/>
  <c r="U80" i="6"/>
  <c r="AF80" i="6" s="1"/>
  <c r="T80" i="6"/>
  <c r="S80" i="6"/>
  <c r="R80" i="6"/>
  <c r="AC80" i="6" s="1"/>
  <c r="Q80" i="6"/>
  <c r="AB80" i="6" s="1"/>
  <c r="P80" i="6"/>
  <c r="O80" i="6"/>
  <c r="Z80" i="6" s="1"/>
  <c r="N80" i="6"/>
  <c r="Y80" i="6" s="1"/>
  <c r="M80" i="6"/>
  <c r="X80" i="6" s="1"/>
  <c r="AE79" i="6"/>
  <c r="AA79" i="6"/>
  <c r="Z79" i="6"/>
  <c r="V79" i="6"/>
  <c r="AG79" i="6" s="1"/>
  <c r="U79" i="6"/>
  <c r="AF79" i="6" s="1"/>
  <c r="T79" i="6"/>
  <c r="S79" i="6"/>
  <c r="AD79" i="6" s="1"/>
  <c r="R79" i="6"/>
  <c r="AC79" i="6" s="1"/>
  <c r="Q79" i="6"/>
  <c r="AB79" i="6" s="1"/>
  <c r="P79" i="6"/>
  <c r="O79" i="6"/>
  <c r="N79" i="6"/>
  <c r="Y79" i="6" s="1"/>
  <c r="M79" i="6"/>
  <c r="X79" i="6" s="1"/>
  <c r="AE78" i="6"/>
  <c r="AD78" i="6"/>
  <c r="AA78" i="6"/>
  <c r="Z78" i="6"/>
  <c r="V78" i="6"/>
  <c r="AG78" i="6" s="1"/>
  <c r="U78" i="6"/>
  <c r="AF78" i="6" s="1"/>
  <c r="T78" i="6"/>
  <c r="S78" i="6"/>
  <c r="R78" i="6"/>
  <c r="AC78" i="6" s="1"/>
  <c r="Q78" i="6"/>
  <c r="AB78" i="6" s="1"/>
  <c r="P78" i="6"/>
  <c r="O78" i="6"/>
  <c r="N78" i="6"/>
  <c r="Y78" i="6" s="1"/>
  <c r="M78" i="6"/>
  <c r="X78" i="6" s="1"/>
  <c r="AE77" i="6"/>
  <c r="AA77" i="6"/>
  <c r="Z77" i="6"/>
  <c r="V77" i="6"/>
  <c r="AG77" i="6" s="1"/>
  <c r="U77" i="6"/>
  <c r="AF77" i="6" s="1"/>
  <c r="T77" i="6"/>
  <c r="S77" i="6"/>
  <c r="AD77" i="6" s="1"/>
  <c r="R77" i="6"/>
  <c r="AC77" i="6" s="1"/>
  <c r="Q77" i="6"/>
  <c r="AB77" i="6" s="1"/>
  <c r="P77" i="6"/>
  <c r="O77" i="6"/>
  <c r="N77" i="6"/>
  <c r="Y77" i="6" s="1"/>
  <c r="M77" i="6"/>
  <c r="X77" i="6" s="1"/>
  <c r="AE76" i="6"/>
  <c r="AD76" i="6"/>
  <c r="AA76" i="6"/>
  <c r="Z76" i="6"/>
  <c r="V76" i="6"/>
  <c r="AG76" i="6" s="1"/>
  <c r="U76" i="6"/>
  <c r="AF76" i="6" s="1"/>
  <c r="T76" i="6"/>
  <c r="S76" i="6"/>
  <c r="R76" i="6"/>
  <c r="AC76" i="6" s="1"/>
  <c r="Q76" i="6"/>
  <c r="AB76" i="6" s="1"/>
  <c r="P76" i="6"/>
  <c r="O76" i="6"/>
  <c r="N76" i="6"/>
  <c r="Y76" i="6" s="1"/>
  <c r="M76" i="6"/>
  <c r="X76" i="6" s="1"/>
  <c r="AE75" i="6"/>
  <c r="AA75" i="6"/>
  <c r="Z75" i="6"/>
  <c r="V75" i="6"/>
  <c r="AG75" i="6" s="1"/>
  <c r="U75" i="6"/>
  <c r="AF75" i="6" s="1"/>
  <c r="T75" i="6"/>
  <c r="S75" i="6"/>
  <c r="AD75" i="6" s="1"/>
  <c r="R75" i="6"/>
  <c r="AC75" i="6" s="1"/>
  <c r="Q75" i="6"/>
  <c r="AB75" i="6" s="1"/>
  <c r="P75" i="6"/>
  <c r="O75" i="6"/>
  <c r="N75" i="6"/>
  <c r="Y75" i="6" s="1"/>
  <c r="M75" i="6"/>
  <c r="X75" i="6" s="1"/>
  <c r="AF74" i="6"/>
  <c r="AE74" i="6"/>
  <c r="AB74" i="6"/>
  <c r="AA74" i="6"/>
  <c r="Z74" i="6"/>
  <c r="V74" i="6"/>
  <c r="AG74" i="6" s="1"/>
  <c r="U74" i="6"/>
  <c r="T74" i="6"/>
  <c r="S74" i="6"/>
  <c r="AD74" i="6" s="1"/>
  <c r="R74" i="6"/>
  <c r="AC74" i="6" s="1"/>
  <c r="Q74" i="6"/>
  <c r="P74" i="6"/>
  <c r="O74" i="6"/>
  <c r="N74" i="6"/>
  <c r="Y74" i="6" s="1"/>
  <c r="M74" i="6"/>
  <c r="X74" i="6" s="1"/>
  <c r="AE73" i="6"/>
  <c r="AA73" i="6"/>
  <c r="Z73" i="6"/>
  <c r="V73" i="6"/>
  <c r="AG73" i="6" s="1"/>
  <c r="U73" i="6"/>
  <c r="AF73" i="6" s="1"/>
  <c r="T73" i="6"/>
  <c r="S73" i="6"/>
  <c r="AD73" i="6" s="1"/>
  <c r="R73" i="6"/>
  <c r="AC73" i="6" s="1"/>
  <c r="Q73" i="6"/>
  <c r="AB73" i="6" s="1"/>
  <c r="P73" i="6"/>
  <c r="O73" i="6"/>
  <c r="N73" i="6"/>
  <c r="Y73" i="6" s="1"/>
  <c r="M73" i="6"/>
  <c r="X73" i="6" s="1"/>
  <c r="AE72" i="6"/>
  <c r="AB72" i="6"/>
  <c r="AA72" i="6"/>
  <c r="V72" i="6"/>
  <c r="AG72" i="6" s="1"/>
  <c r="U72" i="6"/>
  <c r="AF72" i="6" s="1"/>
  <c r="T72" i="6"/>
  <c r="S72" i="6"/>
  <c r="AD72" i="6" s="1"/>
  <c r="R72" i="6"/>
  <c r="AC72" i="6" s="1"/>
  <c r="Q72" i="6"/>
  <c r="P72" i="6"/>
  <c r="O72" i="6"/>
  <c r="Z72" i="6" s="1"/>
  <c r="N72" i="6"/>
  <c r="Y72" i="6" s="1"/>
  <c r="M72" i="6"/>
  <c r="X72" i="6" s="1"/>
  <c r="AE71" i="6"/>
  <c r="AB71" i="6"/>
  <c r="AA71" i="6"/>
  <c r="Z71" i="6"/>
  <c r="X71" i="6"/>
  <c r="V71" i="6"/>
  <c r="AG71" i="6" s="1"/>
  <c r="U71" i="6"/>
  <c r="AF71" i="6" s="1"/>
  <c r="T71" i="6"/>
  <c r="S71" i="6"/>
  <c r="AD71" i="6" s="1"/>
  <c r="R71" i="6"/>
  <c r="AC71" i="6" s="1"/>
  <c r="Q71" i="6"/>
  <c r="P71" i="6"/>
  <c r="O71" i="6"/>
  <c r="N71" i="6"/>
  <c r="Y71" i="6" s="1"/>
  <c r="M71" i="6"/>
  <c r="AE70" i="6"/>
  <c r="AA70" i="6"/>
  <c r="Z70" i="6"/>
  <c r="V70" i="6"/>
  <c r="AG70" i="6" s="1"/>
  <c r="U70" i="6"/>
  <c r="AF70" i="6" s="1"/>
  <c r="T70" i="6"/>
  <c r="S70" i="6"/>
  <c r="AD70" i="6" s="1"/>
  <c r="R70" i="6"/>
  <c r="AC70" i="6" s="1"/>
  <c r="Q70" i="6"/>
  <c r="AB70" i="6" s="1"/>
  <c r="P70" i="6"/>
  <c r="O70" i="6"/>
  <c r="N70" i="6"/>
  <c r="Y70" i="6" s="1"/>
  <c r="M70" i="6"/>
  <c r="X70" i="6" s="1"/>
  <c r="AE69" i="6"/>
  <c r="AD69" i="6"/>
  <c r="AA69" i="6"/>
  <c r="V69" i="6"/>
  <c r="AG69" i="6" s="1"/>
  <c r="U69" i="6"/>
  <c r="AF69" i="6" s="1"/>
  <c r="T69" i="6"/>
  <c r="S69" i="6"/>
  <c r="R69" i="6"/>
  <c r="AC69" i="6" s="1"/>
  <c r="Q69" i="6"/>
  <c r="AB69" i="6" s="1"/>
  <c r="P69" i="6"/>
  <c r="O69" i="6"/>
  <c r="Z69" i="6" s="1"/>
  <c r="N69" i="6"/>
  <c r="Y69" i="6" s="1"/>
  <c r="M69" i="6"/>
  <c r="X69" i="6" s="1"/>
  <c r="AE68" i="6"/>
  <c r="AA68" i="6"/>
  <c r="Z68" i="6"/>
  <c r="V68" i="6"/>
  <c r="AG68" i="6" s="1"/>
  <c r="U68" i="6"/>
  <c r="AF68" i="6" s="1"/>
  <c r="T68" i="6"/>
  <c r="S68" i="6"/>
  <c r="AD68" i="6" s="1"/>
  <c r="R68" i="6"/>
  <c r="AC68" i="6" s="1"/>
  <c r="Q68" i="6"/>
  <c r="AB68" i="6" s="1"/>
  <c r="P68" i="6"/>
  <c r="O68" i="6"/>
  <c r="N68" i="6"/>
  <c r="Y68" i="6" s="1"/>
  <c r="M68" i="6"/>
  <c r="X68" i="6" s="1"/>
  <c r="AF67" i="6"/>
  <c r="AE67" i="6"/>
  <c r="AD67" i="6"/>
  <c r="AA67" i="6"/>
  <c r="X67" i="6"/>
  <c r="V67" i="6"/>
  <c r="AG67" i="6" s="1"/>
  <c r="U67" i="6"/>
  <c r="T67" i="6"/>
  <c r="S67" i="6"/>
  <c r="R67" i="6"/>
  <c r="AC67" i="6" s="1"/>
  <c r="Q67" i="6"/>
  <c r="AB67" i="6" s="1"/>
  <c r="P67" i="6"/>
  <c r="O67" i="6"/>
  <c r="Z67" i="6" s="1"/>
  <c r="N67" i="6"/>
  <c r="Y67" i="6" s="1"/>
  <c r="M67" i="6"/>
  <c r="AE66" i="6"/>
  <c r="AA66" i="6"/>
  <c r="Z66" i="6"/>
  <c r="V66" i="6"/>
  <c r="AG66" i="6" s="1"/>
  <c r="U66" i="6"/>
  <c r="AF66" i="6" s="1"/>
  <c r="T66" i="6"/>
  <c r="S66" i="6"/>
  <c r="AD66" i="6" s="1"/>
  <c r="R66" i="6"/>
  <c r="AC66" i="6" s="1"/>
  <c r="Q66" i="6"/>
  <c r="AB66" i="6" s="1"/>
  <c r="P66" i="6"/>
  <c r="O66" i="6"/>
  <c r="N66" i="6"/>
  <c r="Y66" i="6" s="1"/>
  <c r="M66" i="6"/>
  <c r="X66" i="6" s="1"/>
  <c r="AF65" i="6"/>
  <c r="AE65" i="6"/>
  <c r="AD65" i="6"/>
  <c r="AA65" i="6"/>
  <c r="X65" i="6"/>
  <c r="V65" i="6"/>
  <c r="AG65" i="6" s="1"/>
  <c r="U65" i="6"/>
  <c r="T65" i="6"/>
  <c r="S65" i="6"/>
  <c r="R65" i="6"/>
  <c r="AC65" i="6" s="1"/>
  <c r="Q65" i="6"/>
  <c r="AB65" i="6" s="1"/>
  <c r="P65" i="6"/>
  <c r="O65" i="6"/>
  <c r="Z65" i="6" s="1"/>
  <c r="N65" i="6"/>
  <c r="Y65" i="6" s="1"/>
  <c r="M65" i="6"/>
  <c r="AE60" i="6"/>
  <c r="AA60" i="6"/>
  <c r="Z60" i="6"/>
  <c r="V60" i="6"/>
  <c r="AG60" i="6" s="1"/>
  <c r="U60" i="6"/>
  <c r="AF60" i="6" s="1"/>
  <c r="T60" i="6"/>
  <c r="S60" i="6"/>
  <c r="AD60" i="6" s="1"/>
  <c r="R60" i="6"/>
  <c r="AC60" i="6" s="1"/>
  <c r="Q60" i="6"/>
  <c r="AB60" i="6" s="1"/>
  <c r="P60" i="6"/>
  <c r="O60" i="6"/>
  <c r="N60" i="6"/>
  <c r="Y60" i="6" s="1"/>
  <c r="M60" i="6"/>
  <c r="X60" i="6" s="1"/>
  <c r="AF59" i="6"/>
  <c r="AE59" i="6"/>
  <c r="AD59" i="6"/>
  <c r="AA59" i="6"/>
  <c r="V59" i="6"/>
  <c r="AG59" i="6" s="1"/>
  <c r="U59" i="6"/>
  <c r="T59" i="6"/>
  <c r="S59" i="6"/>
  <c r="R59" i="6"/>
  <c r="AC59" i="6" s="1"/>
  <c r="Q59" i="6"/>
  <c r="AB59" i="6" s="1"/>
  <c r="P59" i="6"/>
  <c r="O59" i="6"/>
  <c r="Z59" i="6" s="1"/>
  <c r="N59" i="6"/>
  <c r="Y59" i="6" s="1"/>
  <c r="M59" i="6"/>
  <c r="X59" i="6" s="1"/>
  <c r="AE58" i="6"/>
  <c r="AA58" i="6"/>
  <c r="Z58" i="6"/>
  <c r="V58" i="6"/>
  <c r="AG58" i="6" s="1"/>
  <c r="U58" i="6"/>
  <c r="AF58" i="6" s="1"/>
  <c r="T58" i="6"/>
  <c r="S58" i="6"/>
  <c r="AD58" i="6" s="1"/>
  <c r="R58" i="6"/>
  <c r="AC58" i="6" s="1"/>
  <c r="Q58" i="6"/>
  <c r="AB58" i="6" s="1"/>
  <c r="P58" i="6"/>
  <c r="O58" i="6"/>
  <c r="N58" i="6"/>
  <c r="Y58" i="6" s="1"/>
  <c r="M58" i="6"/>
  <c r="X58" i="6" s="1"/>
  <c r="AE57" i="6"/>
  <c r="AD57" i="6"/>
  <c r="AA57" i="6"/>
  <c r="X57" i="6"/>
  <c r="V57" i="6"/>
  <c r="AG57" i="6" s="1"/>
  <c r="U57" i="6"/>
  <c r="AF57" i="6" s="1"/>
  <c r="T57" i="6"/>
  <c r="S57" i="6"/>
  <c r="R57" i="6"/>
  <c r="AC57" i="6" s="1"/>
  <c r="Q57" i="6"/>
  <c r="AB57" i="6" s="1"/>
  <c r="P57" i="6"/>
  <c r="O57" i="6"/>
  <c r="Z57" i="6" s="1"/>
  <c r="N57" i="6"/>
  <c r="Y57" i="6" s="1"/>
  <c r="M57" i="6"/>
  <c r="AE56" i="6"/>
  <c r="AA56" i="6"/>
  <c r="Z56" i="6"/>
  <c r="V56" i="6"/>
  <c r="AG56" i="6" s="1"/>
  <c r="U56" i="6"/>
  <c r="AF56" i="6" s="1"/>
  <c r="T56" i="6"/>
  <c r="S56" i="6"/>
  <c r="AD56" i="6" s="1"/>
  <c r="R56" i="6"/>
  <c r="AC56" i="6" s="1"/>
  <c r="Q56" i="6"/>
  <c r="AB56" i="6" s="1"/>
  <c r="P56" i="6"/>
  <c r="O56" i="6"/>
  <c r="N56" i="6"/>
  <c r="Y56" i="6" s="1"/>
  <c r="M56" i="6"/>
  <c r="X56" i="6" s="1"/>
  <c r="AF55" i="6"/>
  <c r="AE55" i="6"/>
  <c r="AD55" i="6"/>
  <c r="AA55" i="6"/>
  <c r="V55" i="6"/>
  <c r="AG55" i="6" s="1"/>
  <c r="U55" i="6"/>
  <c r="T55" i="6"/>
  <c r="S55" i="6"/>
  <c r="R55" i="6"/>
  <c r="AC55" i="6" s="1"/>
  <c r="Q55" i="6"/>
  <c r="AB55" i="6" s="1"/>
  <c r="P55" i="6"/>
  <c r="O55" i="6"/>
  <c r="Z55" i="6" s="1"/>
  <c r="N55" i="6"/>
  <c r="Y55" i="6" s="1"/>
  <c r="M55" i="6"/>
  <c r="X55" i="6" s="1"/>
  <c r="AE54" i="6"/>
  <c r="AA54" i="6"/>
  <c r="Z54" i="6"/>
  <c r="V54" i="6"/>
  <c r="AG54" i="6" s="1"/>
  <c r="U54" i="6"/>
  <c r="AF54" i="6" s="1"/>
  <c r="T54" i="6"/>
  <c r="S54" i="6"/>
  <c r="AD54" i="6" s="1"/>
  <c r="R54" i="6"/>
  <c r="AC54" i="6" s="1"/>
  <c r="Q54" i="6"/>
  <c r="AB54" i="6" s="1"/>
  <c r="P54" i="6"/>
  <c r="O54" i="6"/>
  <c r="N54" i="6"/>
  <c r="Y54" i="6" s="1"/>
  <c r="M54" i="6"/>
  <c r="X54" i="6" s="1"/>
  <c r="AF53" i="6"/>
  <c r="AE53" i="6"/>
  <c r="AD53" i="6"/>
  <c r="AA53" i="6"/>
  <c r="X53" i="6"/>
  <c r="V53" i="6"/>
  <c r="AG53" i="6" s="1"/>
  <c r="U53" i="6"/>
  <c r="T53" i="6"/>
  <c r="S53" i="6"/>
  <c r="R53" i="6"/>
  <c r="AC53" i="6" s="1"/>
  <c r="Q53" i="6"/>
  <c r="AB53" i="6" s="1"/>
  <c r="P53" i="6"/>
  <c r="O53" i="6"/>
  <c r="Z53" i="6" s="1"/>
  <c r="N53" i="6"/>
  <c r="Y53" i="6" s="1"/>
  <c r="M53" i="6"/>
  <c r="AE52" i="6"/>
  <c r="AA52" i="6"/>
  <c r="Z52" i="6"/>
  <c r="V52" i="6"/>
  <c r="AG52" i="6" s="1"/>
  <c r="U52" i="6"/>
  <c r="AF52" i="6" s="1"/>
  <c r="T52" i="6"/>
  <c r="S52" i="6"/>
  <c r="AD52" i="6" s="1"/>
  <c r="R52" i="6"/>
  <c r="AC52" i="6" s="1"/>
  <c r="Q52" i="6"/>
  <c r="AB52" i="6" s="1"/>
  <c r="P52" i="6"/>
  <c r="O52" i="6"/>
  <c r="N52" i="6"/>
  <c r="Y52" i="6" s="1"/>
  <c r="M52" i="6"/>
  <c r="X52" i="6" s="1"/>
  <c r="AE51" i="6"/>
  <c r="AD51" i="6"/>
  <c r="AA51" i="6"/>
  <c r="V51" i="6"/>
  <c r="AG51" i="6" s="1"/>
  <c r="U51" i="6"/>
  <c r="AF51" i="6" s="1"/>
  <c r="T51" i="6"/>
  <c r="S51" i="6"/>
  <c r="R51" i="6"/>
  <c r="AC51" i="6" s="1"/>
  <c r="Q51" i="6"/>
  <c r="AB51" i="6" s="1"/>
  <c r="P51" i="6"/>
  <c r="O51" i="6"/>
  <c r="Z51" i="6" s="1"/>
  <c r="N51" i="6"/>
  <c r="Y51" i="6" s="1"/>
  <c r="M51" i="6"/>
  <c r="X51" i="6" s="1"/>
  <c r="AE50" i="6"/>
  <c r="AA50" i="6"/>
  <c r="Z50" i="6"/>
  <c r="V50" i="6"/>
  <c r="AG50" i="6" s="1"/>
  <c r="U50" i="6"/>
  <c r="AF50" i="6" s="1"/>
  <c r="T50" i="6"/>
  <c r="S50" i="6"/>
  <c r="AD50" i="6" s="1"/>
  <c r="R50" i="6"/>
  <c r="AC50" i="6" s="1"/>
  <c r="Q50" i="6"/>
  <c r="AB50" i="6" s="1"/>
  <c r="P50" i="6"/>
  <c r="O50" i="6"/>
  <c r="N50" i="6"/>
  <c r="Y50" i="6" s="1"/>
  <c r="M50" i="6"/>
  <c r="X50" i="6" s="1"/>
  <c r="AE49" i="6"/>
  <c r="AD49" i="6"/>
  <c r="AA49" i="6"/>
  <c r="V49" i="6"/>
  <c r="AG49" i="6" s="1"/>
  <c r="U49" i="6"/>
  <c r="AF49" i="6" s="1"/>
  <c r="T49" i="6"/>
  <c r="S49" i="6"/>
  <c r="R49" i="6"/>
  <c r="AC49" i="6" s="1"/>
  <c r="Q49" i="6"/>
  <c r="AB49" i="6" s="1"/>
  <c r="P49" i="6"/>
  <c r="O49" i="6"/>
  <c r="Z49" i="6" s="1"/>
  <c r="N49" i="6"/>
  <c r="Y49" i="6" s="1"/>
  <c r="M49" i="6"/>
  <c r="X49" i="6" s="1"/>
  <c r="AE48" i="6"/>
  <c r="AA48" i="6"/>
  <c r="Z48" i="6"/>
  <c r="V48" i="6"/>
  <c r="AG48" i="6" s="1"/>
  <c r="U48" i="6"/>
  <c r="AF48" i="6" s="1"/>
  <c r="T48" i="6"/>
  <c r="S48" i="6"/>
  <c r="AD48" i="6" s="1"/>
  <c r="R48" i="6"/>
  <c r="AC48" i="6" s="1"/>
  <c r="Q48" i="6"/>
  <c r="AB48" i="6" s="1"/>
  <c r="P48" i="6"/>
  <c r="O48" i="6"/>
  <c r="N48" i="6"/>
  <c r="Y48" i="6" s="1"/>
  <c r="M48" i="6"/>
  <c r="X48" i="6" s="1"/>
  <c r="AF47" i="6"/>
  <c r="AE47" i="6"/>
  <c r="AD47" i="6"/>
  <c r="AA47" i="6"/>
  <c r="X47" i="6"/>
  <c r="V47" i="6"/>
  <c r="AG47" i="6" s="1"/>
  <c r="U47" i="6"/>
  <c r="T47" i="6"/>
  <c r="S47" i="6"/>
  <c r="R47" i="6"/>
  <c r="AC47" i="6" s="1"/>
  <c r="Q47" i="6"/>
  <c r="AB47" i="6" s="1"/>
  <c r="P47" i="6"/>
  <c r="O47" i="6"/>
  <c r="Z47" i="6" s="1"/>
  <c r="N47" i="6"/>
  <c r="Y47" i="6" s="1"/>
  <c r="M47" i="6"/>
  <c r="AE46" i="6"/>
  <c r="AA46" i="6"/>
  <c r="Z46" i="6"/>
  <c r="V46" i="6"/>
  <c r="AG46" i="6" s="1"/>
  <c r="U46" i="6"/>
  <c r="AF46" i="6" s="1"/>
  <c r="T46" i="6"/>
  <c r="S46" i="6"/>
  <c r="AD46" i="6" s="1"/>
  <c r="R46" i="6"/>
  <c r="AC46" i="6" s="1"/>
  <c r="Q46" i="6"/>
  <c r="AB46" i="6" s="1"/>
  <c r="P46" i="6"/>
  <c r="O46" i="6"/>
  <c r="N46" i="6"/>
  <c r="Y46" i="6" s="1"/>
  <c r="M46" i="6"/>
  <c r="X46" i="6" s="1"/>
  <c r="AE45" i="6"/>
  <c r="AD45" i="6"/>
  <c r="AA45" i="6"/>
  <c r="V45" i="6"/>
  <c r="AG45" i="6" s="1"/>
  <c r="U45" i="6"/>
  <c r="AF45" i="6" s="1"/>
  <c r="T45" i="6"/>
  <c r="S45" i="6"/>
  <c r="R45" i="6"/>
  <c r="AC45" i="6" s="1"/>
  <c r="Q45" i="6"/>
  <c r="AB45" i="6" s="1"/>
  <c r="P45" i="6"/>
  <c r="O45" i="6"/>
  <c r="Z45" i="6" s="1"/>
  <c r="N45" i="6"/>
  <c r="Y45" i="6" s="1"/>
  <c r="M45" i="6"/>
  <c r="X45" i="6" s="1"/>
  <c r="AE44" i="6"/>
  <c r="AA44" i="6"/>
  <c r="Z44" i="6"/>
  <c r="V44" i="6"/>
  <c r="AG44" i="6" s="1"/>
  <c r="U44" i="6"/>
  <c r="AF44" i="6" s="1"/>
  <c r="T44" i="6"/>
  <c r="S44" i="6"/>
  <c r="AD44" i="6" s="1"/>
  <c r="R44" i="6"/>
  <c r="AC44" i="6" s="1"/>
  <c r="Q44" i="6"/>
  <c r="AB44" i="6" s="1"/>
  <c r="P44" i="6"/>
  <c r="O44" i="6"/>
  <c r="N44" i="6"/>
  <c r="Y44" i="6" s="1"/>
  <c r="M44" i="6"/>
  <c r="X44" i="6" s="1"/>
  <c r="AF43" i="6"/>
  <c r="AE43" i="6"/>
  <c r="AD43" i="6"/>
  <c r="AA43" i="6"/>
  <c r="V43" i="6"/>
  <c r="AG43" i="6" s="1"/>
  <c r="U43" i="6"/>
  <c r="T43" i="6"/>
  <c r="S43" i="6"/>
  <c r="R43" i="6"/>
  <c r="AC43" i="6" s="1"/>
  <c r="Q43" i="6"/>
  <c r="AB43" i="6" s="1"/>
  <c r="P43" i="6"/>
  <c r="O43" i="6"/>
  <c r="Z43" i="6" s="1"/>
  <c r="N43" i="6"/>
  <c r="Y43" i="6" s="1"/>
  <c r="M43" i="6"/>
  <c r="X43" i="6" s="1"/>
  <c r="AE42" i="6"/>
  <c r="AA42" i="6"/>
  <c r="Z42" i="6"/>
  <c r="V42" i="6"/>
  <c r="AG42" i="6" s="1"/>
  <c r="U42" i="6"/>
  <c r="AF42" i="6" s="1"/>
  <c r="T42" i="6"/>
  <c r="S42" i="6"/>
  <c r="AD42" i="6" s="1"/>
  <c r="R42" i="6"/>
  <c r="AC42" i="6" s="1"/>
  <c r="Q42" i="6"/>
  <c r="AB42" i="6" s="1"/>
  <c r="P42" i="6"/>
  <c r="O42" i="6"/>
  <c r="N42" i="6"/>
  <c r="Y42" i="6" s="1"/>
  <c r="M42" i="6"/>
  <c r="X42" i="6" s="1"/>
  <c r="AE41" i="6"/>
  <c r="AD41" i="6"/>
  <c r="AA41" i="6"/>
  <c r="X41" i="6"/>
  <c r="V41" i="6"/>
  <c r="AG41" i="6" s="1"/>
  <c r="U41" i="6"/>
  <c r="AF41" i="6" s="1"/>
  <c r="T41" i="6"/>
  <c r="S41" i="6"/>
  <c r="R41" i="6"/>
  <c r="AC41" i="6" s="1"/>
  <c r="Q41" i="6"/>
  <c r="AB41" i="6" s="1"/>
  <c r="P41" i="6"/>
  <c r="O41" i="6"/>
  <c r="Z41" i="6" s="1"/>
  <c r="N41" i="6"/>
  <c r="Y41" i="6" s="1"/>
  <c r="M41" i="6"/>
  <c r="AE40" i="6"/>
  <c r="AA40" i="6"/>
  <c r="Z40" i="6"/>
  <c r="V40" i="6"/>
  <c r="AG40" i="6" s="1"/>
  <c r="U40" i="6"/>
  <c r="AF40" i="6" s="1"/>
  <c r="T40" i="6"/>
  <c r="S40" i="6"/>
  <c r="AD40" i="6" s="1"/>
  <c r="R40" i="6"/>
  <c r="AC40" i="6" s="1"/>
  <c r="Q40" i="6"/>
  <c r="AB40" i="6" s="1"/>
  <c r="P40" i="6"/>
  <c r="O40" i="6"/>
  <c r="N40" i="6"/>
  <c r="Y40" i="6" s="1"/>
  <c r="M40" i="6"/>
  <c r="X40" i="6" s="1"/>
  <c r="AF39" i="6"/>
  <c r="AE39" i="6"/>
  <c r="AD39" i="6"/>
  <c r="AA39" i="6"/>
  <c r="V39" i="6"/>
  <c r="AG39" i="6" s="1"/>
  <c r="U39" i="6"/>
  <c r="T39" i="6"/>
  <c r="S39" i="6"/>
  <c r="R39" i="6"/>
  <c r="AC39" i="6" s="1"/>
  <c r="Q39" i="6"/>
  <c r="AB39" i="6" s="1"/>
  <c r="P39" i="6"/>
  <c r="O39" i="6"/>
  <c r="Z39" i="6" s="1"/>
  <c r="N39" i="6"/>
  <c r="Y39" i="6" s="1"/>
  <c r="M39" i="6"/>
  <c r="X39" i="6" s="1"/>
  <c r="AE38" i="6"/>
  <c r="AB38" i="6"/>
  <c r="Z38" i="6"/>
  <c r="V38" i="6"/>
  <c r="AG38" i="6" s="1"/>
  <c r="U38" i="6"/>
  <c r="AF38" i="6" s="1"/>
  <c r="T38" i="6"/>
  <c r="S38" i="6"/>
  <c r="AD38" i="6" s="1"/>
  <c r="R38" i="6"/>
  <c r="AC38" i="6" s="1"/>
  <c r="Q38" i="6"/>
  <c r="P38" i="6"/>
  <c r="AA38" i="6" s="1"/>
  <c r="O38" i="6"/>
  <c r="N38" i="6"/>
  <c r="Y38" i="6" s="1"/>
  <c r="M38" i="6"/>
  <c r="X38" i="6" s="1"/>
  <c r="AF37" i="6"/>
  <c r="AD37" i="6"/>
  <c r="AA37" i="6"/>
  <c r="V37" i="6"/>
  <c r="AG37" i="6" s="1"/>
  <c r="U37" i="6"/>
  <c r="T37" i="6"/>
  <c r="AE37" i="6" s="1"/>
  <c r="S37" i="6"/>
  <c r="R37" i="6"/>
  <c r="AC37" i="6" s="1"/>
  <c r="Q37" i="6"/>
  <c r="AB37" i="6" s="1"/>
  <c r="P37" i="6"/>
  <c r="O37" i="6"/>
  <c r="Z37" i="6" s="1"/>
  <c r="N37" i="6"/>
  <c r="Y37" i="6" s="1"/>
  <c r="M37" i="6"/>
  <c r="X37" i="6" s="1"/>
  <c r="AG36" i="6"/>
  <c r="AE36" i="6"/>
  <c r="AB36" i="6"/>
  <c r="Z36" i="6"/>
  <c r="V36" i="6"/>
  <c r="U36" i="6"/>
  <c r="AF36" i="6" s="1"/>
  <c r="T36" i="6"/>
  <c r="S36" i="6"/>
  <c r="AD36" i="6" s="1"/>
  <c r="R36" i="6"/>
  <c r="AC36" i="6" s="1"/>
  <c r="Q36" i="6"/>
  <c r="P36" i="6"/>
  <c r="AA36" i="6" s="1"/>
  <c r="O36" i="6"/>
  <c r="N36" i="6"/>
  <c r="Y36" i="6" s="1"/>
  <c r="M36" i="6"/>
  <c r="X36" i="6" s="1"/>
  <c r="AF35" i="6"/>
  <c r="AD35" i="6"/>
  <c r="AA35" i="6"/>
  <c r="V35" i="6"/>
  <c r="AG35" i="6" s="1"/>
  <c r="U35" i="6"/>
  <c r="T35" i="6"/>
  <c r="AE35" i="6" s="1"/>
  <c r="S35" i="6"/>
  <c r="R35" i="6"/>
  <c r="AC35" i="6" s="1"/>
  <c r="Q35" i="6"/>
  <c r="AB35" i="6" s="1"/>
  <c r="P35" i="6"/>
  <c r="O35" i="6"/>
  <c r="Z35" i="6" s="1"/>
  <c r="N35" i="6"/>
  <c r="Y35" i="6" s="1"/>
  <c r="M35" i="6"/>
  <c r="X35" i="6" s="1"/>
  <c r="AG34" i="6"/>
  <c r="AE34" i="6"/>
  <c r="AD34" i="6"/>
  <c r="Z34" i="6"/>
  <c r="Y34" i="6"/>
  <c r="V34" i="6"/>
  <c r="U34" i="6"/>
  <c r="AF34" i="6" s="1"/>
  <c r="T34" i="6"/>
  <c r="S34" i="6"/>
  <c r="R34" i="6"/>
  <c r="AC34" i="6" s="1"/>
  <c r="Q34" i="6"/>
  <c r="AB34" i="6" s="1"/>
  <c r="P34" i="6"/>
  <c r="AA34" i="6" s="1"/>
  <c r="O34" i="6"/>
  <c r="N34" i="6"/>
  <c r="M34" i="6"/>
  <c r="X34" i="6" s="1"/>
  <c r="AD33" i="6"/>
  <c r="AA33" i="6"/>
  <c r="Z33" i="6"/>
  <c r="V33" i="6"/>
  <c r="AG33" i="6" s="1"/>
  <c r="U33" i="6"/>
  <c r="AF33" i="6" s="1"/>
  <c r="T33" i="6"/>
  <c r="AE33" i="6" s="1"/>
  <c r="S33" i="6"/>
  <c r="R33" i="6"/>
  <c r="AC33" i="6" s="1"/>
  <c r="Q33" i="6"/>
  <c r="AB33" i="6" s="1"/>
  <c r="P33" i="6"/>
  <c r="O33" i="6"/>
  <c r="N33" i="6"/>
  <c r="Y33" i="6" s="1"/>
  <c r="M33" i="6"/>
  <c r="X33" i="6" s="1"/>
  <c r="AG32" i="6"/>
  <c r="AE32" i="6"/>
  <c r="AA32" i="6"/>
  <c r="Z32" i="6"/>
  <c r="Y32" i="6"/>
  <c r="V32" i="6"/>
  <c r="U32" i="6"/>
  <c r="AF32" i="6" s="1"/>
  <c r="T32" i="6"/>
  <c r="S32" i="6"/>
  <c r="AD32" i="6" s="1"/>
  <c r="R32" i="6"/>
  <c r="AC32" i="6" s="1"/>
  <c r="Q32" i="6"/>
  <c r="AB32" i="6" s="1"/>
  <c r="P32" i="6"/>
  <c r="O32" i="6"/>
  <c r="N32" i="6"/>
  <c r="M32" i="6"/>
  <c r="X32" i="6" s="1"/>
  <c r="AD31" i="6"/>
  <c r="AC31" i="6"/>
  <c r="AA31" i="6"/>
  <c r="X31" i="6"/>
  <c r="V31" i="6"/>
  <c r="AG31" i="6" s="1"/>
  <c r="U31" i="6"/>
  <c r="AF31" i="6" s="1"/>
  <c r="T31" i="6"/>
  <c r="AE31" i="6" s="1"/>
  <c r="S31" i="6"/>
  <c r="R31" i="6"/>
  <c r="Q31" i="6"/>
  <c r="AB31" i="6" s="1"/>
  <c r="P31" i="6"/>
  <c r="O31" i="6"/>
  <c r="Z31" i="6" s="1"/>
  <c r="N31" i="6"/>
  <c r="Y31" i="6" s="1"/>
  <c r="M31" i="6"/>
  <c r="AG30" i="6"/>
  <c r="AE30" i="6"/>
  <c r="AD30" i="6"/>
  <c r="Z30" i="6"/>
  <c r="Y30" i="6"/>
  <c r="V30" i="6"/>
  <c r="U30" i="6"/>
  <c r="AF30" i="6" s="1"/>
  <c r="T30" i="6"/>
  <c r="S30" i="6"/>
  <c r="R30" i="6"/>
  <c r="AC30" i="6" s="1"/>
  <c r="Q30" i="6"/>
  <c r="AB30" i="6" s="1"/>
  <c r="P30" i="6"/>
  <c r="AA30" i="6" s="1"/>
  <c r="O30" i="6"/>
  <c r="N30" i="6"/>
  <c r="M30" i="6"/>
  <c r="X30" i="6" s="1"/>
  <c r="AE29" i="6"/>
  <c r="AD29" i="6"/>
  <c r="AC29" i="6"/>
  <c r="AA29" i="6"/>
  <c r="Z29" i="6"/>
  <c r="V29" i="6"/>
  <c r="AG29" i="6" s="1"/>
  <c r="U29" i="6"/>
  <c r="AF29" i="6" s="1"/>
  <c r="T29" i="6"/>
  <c r="S29" i="6"/>
  <c r="R29" i="6"/>
  <c r="Q29" i="6"/>
  <c r="AB29" i="6" s="1"/>
  <c r="P29" i="6"/>
  <c r="O29" i="6"/>
  <c r="N29" i="6"/>
  <c r="Y29" i="6" s="1"/>
  <c r="M29" i="6"/>
  <c r="X29" i="6" s="1"/>
  <c r="AG28" i="6"/>
  <c r="AE28" i="6"/>
  <c r="AA28" i="6"/>
  <c r="Z28" i="6"/>
  <c r="V28" i="6"/>
  <c r="U28" i="6"/>
  <c r="AF28" i="6" s="1"/>
  <c r="T28" i="6"/>
  <c r="S28" i="6"/>
  <c r="AD28" i="6" s="1"/>
  <c r="R28" i="6"/>
  <c r="AC28" i="6" s="1"/>
  <c r="Q28" i="6"/>
  <c r="AB28" i="6" s="1"/>
  <c r="P28" i="6"/>
  <c r="O28" i="6"/>
  <c r="N28" i="6"/>
  <c r="Y28" i="6" s="1"/>
  <c r="M28" i="6"/>
  <c r="X28" i="6" s="1"/>
  <c r="AD27" i="6"/>
  <c r="AC27" i="6"/>
  <c r="AA27" i="6"/>
  <c r="V27" i="6"/>
  <c r="AG27" i="6" s="1"/>
  <c r="U27" i="6"/>
  <c r="AF27" i="6" s="1"/>
  <c r="T27" i="6"/>
  <c r="AE27" i="6" s="1"/>
  <c r="S27" i="6"/>
  <c r="R27" i="6"/>
  <c r="Q27" i="6"/>
  <c r="AB27" i="6" s="1"/>
  <c r="P27" i="6"/>
  <c r="O27" i="6"/>
  <c r="Z27" i="6" s="1"/>
  <c r="N27" i="6"/>
  <c r="Y27" i="6" s="1"/>
  <c r="M27" i="6"/>
  <c r="X27" i="6" s="1"/>
  <c r="AG26" i="6"/>
  <c r="AE26" i="6"/>
  <c r="Z26" i="6"/>
  <c r="Y26" i="6"/>
  <c r="V26" i="6"/>
  <c r="U26" i="6"/>
  <c r="AF26" i="6" s="1"/>
  <c r="T26" i="6"/>
  <c r="S26" i="6"/>
  <c r="AD26" i="6" s="1"/>
  <c r="R26" i="6"/>
  <c r="AC26" i="6" s="1"/>
  <c r="Q26" i="6"/>
  <c r="AB26" i="6" s="1"/>
  <c r="P26" i="6"/>
  <c r="AA26" i="6" s="1"/>
  <c r="O26" i="6"/>
  <c r="N26" i="6"/>
  <c r="M26" i="6"/>
  <c r="X26" i="6" s="1"/>
  <c r="AE25" i="6"/>
  <c r="AD25" i="6"/>
  <c r="AA25" i="6"/>
  <c r="Z25" i="6"/>
  <c r="V25" i="6"/>
  <c r="AG25" i="6" s="1"/>
  <c r="U25" i="6"/>
  <c r="AF25" i="6" s="1"/>
  <c r="T25" i="6"/>
  <c r="S25" i="6"/>
  <c r="R25" i="6"/>
  <c r="AC25" i="6" s="1"/>
  <c r="Q25" i="6"/>
  <c r="AB25" i="6" s="1"/>
  <c r="P25" i="6"/>
  <c r="O25" i="6"/>
  <c r="N25" i="6"/>
  <c r="Y25" i="6" s="1"/>
  <c r="M25" i="6"/>
  <c r="X25" i="6" s="1"/>
  <c r="AB24" i="6"/>
  <c r="Z24" i="6"/>
  <c r="Y24" i="6"/>
  <c r="V24" i="6"/>
  <c r="AG24" i="6" s="1"/>
  <c r="U24" i="6"/>
  <c r="AF24" i="6" s="1"/>
  <c r="T24" i="6"/>
  <c r="AE24" i="6" s="1"/>
  <c r="S24" i="6"/>
  <c r="AD24" i="6" s="1"/>
  <c r="R24" i="6"/>
  <c r="AC24" i="6" s="1"/>
  <c r="Q24" i="6"/>
  <c r="P24" i="6"/>
  <c r="AA24" i="6" s="1"/>
  <c r="O24" i="6"/>
  <c r="N24" i="6"/>
  <c r="M24" i="6"/>
  <c r="X24" i="6" s="1"/>
  <c r="AE23" i="6"/>
  <c r="AC23" i="6"/>
  <c r="AA23" i="6"/>
  <c r="Z23" i="6"/>
  <c r="V23" i="6"/>
  <c r="AG23" i="6" s="1"/>
  <c r="U23" i="6"/>
  <c r="AF23" i="6" s="1"/>
  <c r="T23" i="6"/>
  <c r="S23" i="6"/>
  <c r="AD23" i="6" s="1"/>
  <c r="R23" i="6"/>
  <c r="Q23" i="6"/>
  <c r="AB23" i="6" s="1"/>
  <c r="P23" i="6"/>
  <c r="O23" i="6"/>
  <c r="N23" i="6"/>
  <c r="Y23" i="6" s="1"/>
  <c r="M23" i="6"/>
  <c r="X23" i="6" s="1"/>
  <c r="AE22" i="6"/>
  <c r="AD22" i="6"/>
  <c r="Z22" i="6"/>
  <c r="V22" i="6"/>
  <c r="AG22" i="6" s="1"/>
  <c r="U22" i="6"/>
  <c r="AF22" i="6" s="1"/>
  <c r="T22" i="6"/>
  <c r="S22" i="6"/>
  <c r="R22" i="6"/>
  <c r="AC22" i="6" s="1"/>
  <c r="Q22" i="6"/>
  <c r="AB22" i="6" s="1"/>
  <c r="P22" i="6"/>
  <c r="AA22" i="6" s="1"/>
  <c r="O22" i="6"/>
  <c r="N22" i="6"/>
  <c r="Y22" i="6" s="1"/>
  <c r="M22" i="6"/>
  <c r="X22" i="6" s="1"/>
  <c r="AA21" i="6"/>
  <c r="Z21" i="6"/>
  <c r="V21" i="6"/>
  <c r="AG21" i="6" s="1"/>
  <c r="U21" i="6"/>
  <c r="AF21" i="6" s="1"/>
  <c r="T21" i="6"/>
  <c r="AE21" i="6" s="1"/>
  <c r="S21" i="6"/>
  <c r="AD21" i="6" s="1"/>
  <c r="R21" i="6"/>
  <c r="AC21" i="6" s="1"/>
  <c r="Q21" i="6"/>
  <c r="AB21" i="6" s="1"/>
  <c r="P21" i="6"/>
  <c r="O21" i="6"/>
  <c r="N21" i="6"/>
  <c r="Y21" i="6" s="1"/>
  <c r="M21" i="6"/>
  <c r="X21" i="6" s="1"/>
  <c r="AE20" i="6"/>
  <c r="AD20" i="6"/>
  <c r="X20" i="6"/>
  <c r="V20" i="6"/>
  <c r="AG20" i="6" s="1"/>
  <c r="U20" i="6"/>
  <c r="AF20" i="6" s="1"/>
  <c r="T20" i="6"/>
  <c r="S20" i="6"/>
  <c r="R20" i="6"/>
  <c r="AC20" i="6" s="1"/>
  <c r="Q20" i="6"/>
  <c r="AB20" i="6" s="1"/>
  <c r="P20" i="6"/>
  <c r="AA20" i="6" s="1"/>
  <c r="O20" i="6"/>
  <c r="Z20" i="6" s="1"/>
  <c r="N20" i="6"/>
  <c r="Y20" i="6" s="1"/>
  <c r="M20" i="6"/>
  <c r="AA19" i="6"/>
  <c r="Z19" i="6"/>
  <c r="V19" i="6"/>
  <c r="AG19" i="6" s="1"/>
  <c r="U19" i="6"/>
  <c r="AF19" i="6" s="1"/>
  <c r="T19" i="6"/>
  <c r="AE19" i="6" s="1"/>
  <c r="S19" i="6"/>
  <c r="AD19" i="6" s="1"/>
  <c r="R19" i="6"/>
  <c r="AC19" i="6" s="1"/>
  <c r="Q19" i="6"/>
  <c r="AB19" i="6" s="1"/>
  <c r="P19" i="6"/>
  <c r="O19" i="6"/>
  <c r="N19" i="6"/>
  <c r="Y19" i="6" s="1"/>
  <c r="M19" i="6"/>
  <c r="X19" i="6" s="1"/>
  <c r="AF18" i="6"/>
  <c r="AE18" i="6"/>
  <c r="AD18" i="6"/>
  <c r="X18" i="6"/>
  <c r="V18" i="6"/>
  <c r="AG18" i="6" s="1"/>
  <c r="U18" i="6"/>
  <c r="T18" i="6"/>
  <c r="S18" i="6"/>
  <c r="R18" i="6"/>
  <c r="AC18" i="6" s="1"/>
  <c r="Q18" i="6"/>
  <c r="AB18" i="6" s="1"/>
  <c r="P18" i="6"/>
  <c r="AA18" i="6" s="1"/>
  <c r="O18" i="6"/>
  <c r="Z18" i="6" s="1"/>
  <c r="N18" i="6"/>
  <c r="Y18" i="6" s="1"/>
  <c r="M18" i="6"/>
  <c r="AD17" i="6"/>
  <c r="AA17" i="6"/>
  <c r="Z17" i="6"/>
  <c r="V17" i="6"/>
  <c r="AG17" i="6" s="1"/>
  <c r="U17" i="6"/>
  <c r="AF17" i="6" s="1"/>
  <c r="T17" i="6"/>
  <c r="AE17" i="6" s="1"/>
  <c r="S17" i="6"/>
  <c r="R17" i="6"/>
  <c r="AC17" i="6" s="1"/>
  <c r="Q17" i="6"/>
  <c r="AB17" i="6" s="1"/>
  <c r="P17" i="6"/>
  <c r="O17" i="6"/>
  <c r="N17" i="6"/>
  <c r="Y17" i="6" s="1"/>
  <c r="M17" i="6"/>
  <c r="X17" i="6" s="1"/>
  <c r="AF16" i="6"/>
  <c r="AE16" i="6"/>
  <c r="AD16" i="6"/>
  <c r="X16" i="6"/>
  <c r="V16" i="6"/>
  <c r="AG16" i="6" s="1"/>
  <c r="U16" i="6"/>
  <c r="T16" i="6"/>
  <c r="S16" i="6"/>
  <c r="R16" i="6"/>
  <c r="AC16" i="6" s="1"/>
  <c r="Q16" i="6"/>
  <c r="AB16" i="6" s="1"/>
  <c r="P16" i="6"/>
  <c r="AA16" i="6" s="1"/>
  <c r="O16" i="6"/>
  <c r="Z16" i="6" s="1"/>
  <c r="N16" i="6"/>
  <c r="Y16" i="6" s="1"/>
  <c r="M16" i="6"/>
  <c r="AD15" i="6"/>
  <c r="AA15" i="6"/>
  <c r="Z15" i="6"/>
  <c r="V15" i="6"/>
  <c r="AG15" i="6" s="1"/>
  <c r="U15" i="6"/>
  <c r="AF15" i="6" s="1"/>
  <c r="T15" i="6"/>
  <c r="AE15" i="6" s="1"/>
  <c r="S15" i="6"/>
  <c r="R15" i="6"/>
  <c r="AC15" i="6" s="1"/>
  <c r="Q15" i="6"/>
  <c r="AB15" i="6" s="1"/>
  <c r="P15" i="6"/>
  <c r="O15" i="6"/>
  <c r="N15" i="6"/>
  <c r="Y15" i="6" s="1"/>
  <c r="M15" i="6"/>
  <c r="X15" i="6" s="1"/>
  <c r="AE14" i="6"/>
  <c r="AD14" i="6"/>
  <c r="Z14" i="6"/>
  <c r="V14" i="6"/>
  <c r="AG14" i="6" s="1"/>
  <c r="U14" i="6"/>
  <c r="AF14" i="6" s="1"/>
  <c r="T14" i="6"/>
  <c r="S14" i="6"/>
  <c r="R14" i="6"/>
  <c r="AC14" i="6" s="1"/>
  <c r="Q14" i="6"/>
  <c r="AB14" i="6" s="1"/>
  <c r="P14" i="6"/>
  <c r="AA14" i="6" s="1"/>
  <c r="O14" i="6"/>
  <c r="N14" i="6"/>
  <c r="Y14" i="6" s="1"/>
  <c r="M14" i="6"/>
  <c r="X14" i="6" s="1"/>
  <c r="AD13" i="6"/>
  <c r="AA13" i="6"/>
  <c r="Z13" i="6"/>
  <c r="V13" i="6"/>
  <c r="AG13" i="6" s="1"/>
  <c r="U13" i="6"/>
  <c r="AF13" i="6" s="1"/>
  <c r="T13" i="6"/>
  <c r="AE13" i="6" s="1"/>
  <c r="S13" i="6"/>
  <c r="R13" i="6"/>
  <c r="AC13" i="6" s="1"/>
  <c r="Q13" i="6"/>
  <c r="AB13" i="6" s="1"/>
  <c r="P13" i="6"/>
  <c r="O13" i="6"/>
  <c r="N13" i="6"/>
  <c r="Y13" i="6" s="1"/>
  <c r="M13" i="6"/>
  <c r="X13" i="6" s="1"/>
  <c r="AF12" i="6"/>
  <c r="AE12" i="6"/>
  <c r="AD12" i="6"/>
  <c r="V12" i="6"/>
  <c r="AG12" i="6" s="1"/>
  <c r="U12" i="6"/>
  <c r="T12" i="6"/>
  <c r="S12" i="6"/>
  <c r="R12" i="6"/>
  <c r="AC12" i="6" s="1"/>
  <c r="Q12" i="6"/>
  <c r="AB12" i="6" s="1"/>
  <c r="P12" i="6"/>
  <c r="AA12" i="6" s="1"/>
  <c r="O12" i="6"/>
  <c r="Z12" i="6" s="1"/>
  <c r="N12" i="6"/>
  <c r="Y12" i="6" s="1"/>
  <c r="M12" i="6"/>
  <c r="X12" i="6" s="1"/>
  <c r="AA11" i="6"/>
  <c r="Z11" i="6"/>
  <c r="V11" i="6"/>
  <c r="AG11" i="6" s="1"/>
  <c r="U11" i="6"/>
  <c r="AF11" i="6" s="1"/>
  <c r="T11" i="6"/>
  <c r="AE11" i="6" s="1"/>
  <c r="S11" i="6"/>
  <c r="AD11" i="6" s="1"/>
  <c r="R11" i="6"/>
  <c r="AC11" i="6" s="1"/>
  <c r="Q11" i="6"/>
  <c r="AB11" i="6" s="1"/>
  <c r="P11" i="6"/>
  <c r="O11" i="6"/>
  <c r="N11" i="6"/>
  <c r="Y11" i="6" s="1"/>
  <c r="M11" i="6"/>
  <c r="X11" i="6" s="1"/>
  <c r="AF10" i="6"/>
  <c r="AE10" i="6"/>
  <c r="AD10" i="6"/>
  <c r="Z10" i="6"/>
  <c r="X10" i="6"/>
  <c r="V10" i="6"/>
  <c r="AG10" i="6" s="1"/>
  <c r="U10" i="6"/>
  <c r="T10" i="6"/>
  <c r="S10" i="6"/>
  <c r="R10" i="6"/>
  <c r="AC10" i="6" s="1"/>
  <c r="Q10" i="6"/>
  <c r="AB10" i="6" s="1"/>
  <c r="P10" i="6"/>
  <c r="AA10" i="6" s="1"/>
  <c r="O10" i="6"/>
  <c r="N10" i="6"/>
  <c r="Y10" i="6" s="1"/>
  <c r="M10" i="6"/>
  <c r="AD9" i="6"/>
  <c r="AA9" i="6"/>
  <c r="Z9" i="6"/>
  <c r="V9" i="6"/>
  <c r="AG9" i="6" s="1"/>
  <c r="U9" i="6"/>
  <c r="AF9" i="6" s="1"/>
  <c r="T9" i="6"/>
  <c r="AE9" i="6" s="1"/>
  <c r="S9" i="6"/>
  <c r="R9" i="6"/>
  <c r="AC9" i="6" s="1"/>
  <c r="Q9" i="6"/>
  <c r="AB9" i="6" s="1"/>
  <c r="P9" i="6"/>
  <c r="O9" i="6"/>
  <c r="N9" i="6"/>
  <c r="Y9" i="6" s="1"/>
  <c r="M9" i="6"/>
  <c r="X9" i="6" s="1"/>
  <c r="AF8" i="6"/>
  <c r="AE8" i="6"/>
  <c r="AD8" i="6"/>
  <c r="X8" i="6"/>
  <c r="V8" i="6"/>
  <c r="AG8" i="6" s="1"/>
  <c r="U8" i="6"/>
  <c r="T8" i="6"/>
  <c r="S8" i="6"/>
  <c r="R8" i="6"/>
  <c r="AC8" i="6" s="1"/>
  <c r="Q8" i="6"/>
  <c r="AB8" i="6" s="1"/>
  <c r="P8" i="6"/>
  <c r="AA8" i="6" s="1"/>
  <c r="O8" i="6"/>
  <c r="Z8" i="6" s="1"/>
  <c r="N8" i="6"/>
  <c r="Y8" i="6" s="1"/>
  <c r="M8" i="6"/>
  <c r="AA7" i="6"/>
  <c r="Z7" i="6"/>
  <c r="V7" i="6"/>
  <c r="AG7" i="6" s="1"/>
  <c r="U7" i="6"/>
  <c r="AF7" i="6" s="1"/>
  <c r="T7" i="6"/>
  <c r="AE7" i="6" s="1"/>
  <c r="S7" i="6"/>
  <c r="AD7" i="6" s="1"/>
  <c r="R7" i="6"/>
  <c r="AC7" i="6" s="1"/>
  <c r="Q7" i="6"/>
  <c r="AB7" i="6" s="1"/>
  <c r="P7" i="6"/>
  <c r="O7" i="6"/>
  <c r="N7" i="6"/>
  <c r="Y7" i="6" s="1"/>
  <c r="M7" i="6"/>
  <c r="X7" i="6" s="1"/>
  <c r="AE6" i="6"/>
  <c r="AD6" i="6"/>
  <c r="Z6" i="6"/>
  <c r="V6" i="6"/>
  <c r="AG6" i="6" s="1"/>
  <c r="U6" i="6"/>
  <c r="AF6" i="6" s="1"/>
  <c r="T6" i="6"/>
  <c r="S6" i="6"/>
  <c r="R6" i="6"/>
  <c r="AC6" i="6" s="1"/>
  <c r="Q6" i="6"/>
  <c r="AB6" i="6" s="1"/>
  <c r="P6" i="6"/>
  <c r="AA6" i="6" s="1"/>
  <c r="O6" i="6"/>
  <c r="N6" i="6"/>
  <c r="Y6" i="6" s="1"/>
  <c r="M6" i="6"/>
  <c r="X6" i="6" s="1"/>
  <c r="AA5" i="6"/>
  <c r="Z5" i="6"/>
  <c r="V5" i="6"/>
  <c r="AG5" i="6" s="1"/>
  <c r="U5" i="6"/>
  <c r="AF5" i="6" s="1"/>
  <c r="T5" i="6"/>
  <c r="AE5" i="6" s="1"/>
  <c r="S5" i="6"/>
  <c r="AD5" i="6" s="1"/>
  <c r="R5" i="6"/>
  <c r="AC5" i="6" s="1"/>
  <c r="Q5" i="6"/>
  <c r="AB5" i="6" s="1"/>
  <c r="P5" i="6"/>
  <c r="O5" i="6"/>
  <c r="N5" i="6"/>
  <c r="Y5" i="6" s="1"/>
  <c r="M5" i="6"/>
  <c r="X5" i="6" s="1"/>
  <c r="AE4" i="6"/>
  <c r="AD4" i="6"/>
  <c r="X4" i="6"/>
  <c r="V4" i="6"/>
  <c r="AG4" i="6" s="1"/>
  <c r="U4" i="6"/>
  <c r="AF4" i="6" s="1"/>
  <c r="T4" i="6"/>
  <c r="S4" i="6"/>
  <c r="R4" i="6"/>
  <c r="AC4" i="6" s="1"/>
  <c r="Q4" i="6"/>
  <c r="AB4" i="6" s="1"/>
  <c r="P4" i="6"/>
  <c r="AA4" i="6" s="1"/>
  <c r="O4" i="6"/>
  <c r="Z4" i="6" s="1"/>
  <c r="N4" i="6"/>
  <c r="Y4" i="6" s="1"/>
  <c r="M4" i="6"/>
  <c r="AA3" i="6"/>
  <c r="Z3" i="6"/>
  <c r="V3" i="6"/>
  <c r="AG3" i="6" s="1"/>
  <c r="U3" i="6"/>
  <c r="AF3" i="6" s="1"/>
  <c r="T3" i="6"/>
  <c r="AE3" i="6" s="1"/>
  <c r="S3" i="6"/>
  <c r="AD3" i="6" s="1"/>
  <c r="R3" i="6"/>
  <c r="AC3" i="6" s="1"/>
  <c r="Q3" i="6"/>
  <c r="AB3" i="6" s="1"/>
  <c r="P3" i="6"/>
  <c r="O3" i="6"/>
  <c r="N3" i="6"/>
  <c r="Y3" i="6" s="1"/>
  <c r="M3" i="6"/>
  <c r="X3" i="6" s="1"/>
  <c r="AF2" i="6"/>
  <c r="AE2" i="6"/>
  <c r="AD2" i="6"/>
  <c r="X2" i="6"/>
  <c r="V2" i="6"/>
  <c r="AG2" i="6" s="1"/>
  <c r="U2" i="6"/>
  <c r="T2" i="6"/>
  <c r="S2" i="6"/>
  <c r="R2" i="6"/>
  <c r="AC2" i="6" s="1"/>
  <c r="Q2" i="6"/>
  <c r="AB2" i="6" s="1"/>
  <c r="P2" i="6"/>
  <c r="AA2" i="6" s="1"/>
  <c r="O2" i="6"/>
  <c r="Z2" i="6" s="1"/>
  <c r="N2" i="6"/>
  <c r="Y2" i="6" s="1"/>
  <c r="M2" i="6"/>
  <c r="AD187" i="5"/>
  <c r="AA187" i="5"/>
  <c r="Z187" i="5"/>
  <c r="V187" i="5"/>
  <c r="AG187" i="5" s="1"/>
  <c r="U187" i="5"/>
  <c r="AF187" i="5" s="1"/>
  <c r="T187" i="5"/>
  <c r="AE187" i="5" s="1"/>
  <c r="S187" i="5"/>
  <c r="R187" i="5"/>
  <c r="AC187" i="5" s="1"/>
  <c r="Q187" i="5"/>
  <c r="AB187" i="5" s="1"/>
  <c r="P187" i="5"/>
  <c r="O187" i="5"/>
  <c r="N187" i="5"/>
  <c r="Y187" i="5" s="1"/>
  <c r="M187" i="5"/>
  <c r="X187" i="5" s="1"/>
  <c r="AF186" i="5"/>
  <c r="AE186" i="5"/>
  <c r="AD186" i="5"/>
  <c r="X186" i="5"/>
  <c r="V186" i="5"/>
  <c r="AG186" i="5" s="1"/>
  <c r="U186" i="5"/>
  <c r="T186" i="5"/>
  <c r="S186" i="5"/>
  <c r="R186" i="5"/>
  <c r="AC186" i="5" s="1"/>
  <c r="Q186" i="5"/>
  <c r="AB186" i="5" s="1"/>
  <c r="P186" i="5"/>
  <c r="AA186" i="5" s="1"/>
  <c r="O186" i="5"/>
  <c r="Z186" i="5" s="1"/>
  <c r="N186" i="5"/>
  <c r="Y186" i="5" s="1"/>
  <c r="M186" i="5"/>
  <c r="AD185" i="5"/>
  <c r="AA185" i="5"/>
  <c r="Z185" i="5"/>
  <c r="V185" i="5"/>
  <c r="AG185" i="5" s="1"/>
  <c r="U185" i="5"/>
  <c r="AF185" i="5" s="1"/>
  <c r="T185" i="5"/>
  <c r="AE185" i="5" s="1"/>
  <c r="S185" i="5"/>
  <c r="R185" i="5"/>
  <c r="AC185" i="5" s="1"/>
  <c r="Q185" i="5"/>
  <c r="AB185" i="5" s="1"/>
  <c r="P185" i="5"/>
  <c r="O185" i="5"/>
  <c r="N185" i="5"/>
  <c r="Y185" i="5" s="1"/>
  <c r="M185" i="5"/>
  <c r="X185" i="5" s="1"/>
  <c r="AE184" i="5"/>
  <c r="AD184" i="5"/>
  <c r="Z184" i="5"/>
  <c r="V184" i="5"/>
  <c r="AG184" i="5" s="1"/>
  <c r="U184" i="5"/>
  <c r="AF184" i="5" s="1"/>
  <c r="T184" i="5"/>
  <c r="S184" i="5"/>
  <c r="R184" i="5"/>
  <c r="AC184" i="5" s="1"/>
  <c r="Q184" i="5"/>
  <c r="AB184" i="5" s="1"/>
  <c r="P184" i="5"/>
  <c r="AA184" i="5" s="1"/>
  <c r="O184" i="5"/>
  <c r="N184" i="5"/>
  <c r="Y184" i="5" s="1"/>
  <c r="M184" i="5"/>
  <c r="X184" i="5" s="1"/>
  <c r="AD183" i="5"/>
  <c r="AA183" i="5"/>
  <c r="Z183" i="5"/>
  <c r="V183" i="5"/>
  <c r="AG183" i="5" s="1"/>
  <c r="U183" i="5"/>
  <c r="AF183" i="5" s="1"/>
  <c r="T183" i="5"/>
  <c r="AE183" i="5" s="1"/>
  <c r="S183" i="5"/>
  <c r="R183" i="5"/>
  <c r="AC183" i="5" s="1"/>
  <c r="Q183" i="5"/>
  <c r="AB183" i="5" s="1"/>
  <c r="P183" i="5"/>
  <c r="O183" i="5"/>
  <c r="N183" i="5"/>
  <c r="Y183" i="5" s="1"/>
  <c r="M183" i="5"/>
  <c r="X183" i="5" s="1"/>
  <c r="AF182" i="5"/>
  <c r="AE182" i="5"/>
  <c r="AD182" i="5"/>
  <c r="V182" i="5"/>
  <c r="AG182" i="5" s="1"/>
  <c r="U182" i="5"/>
  <c r="T182" i="5"/>
  <c r="S182" i="5"/>
  <c r="R182" i="5"/>
  <c r="AC182" i="5" s="1"/>
  <c r="Q182" i="5"/>
  <c r="AB182" i="5" s="1"/>
  <c r="P182" i="5"/>
  <c r="AA182" i="5" s="1"/>
  <c r="O182" i="5"/>
  <c r="Z182" i="5" s="1"/>
  <c r="N182" i="5"/>
  <c r="Y182" i="5" s="1"/>
  <c r="M182" i="5"/>
  <c r="X182" i="5" s="1"/>
  <c r="AA181" i="5"/>
  <c r="Z181" i="5"/>
  <c r="V181" i="5"/>
  <c r="AG181" i="5" s="1"/>
  <c r="U181" i="5"/>
  <c r="AF181" i="5" s="1"/>
  <c r="T181" i="5"/>
  <c r="AE181" i="5" s="1"/>
  <c r="S181" i="5"/>
  <c r="AD181" i="5" s="1"/>
  <c r="R181" i="5"/>
  <c r="AC181" i="5" s="1"/>
  <c r="Q181" i="5"/>
  <c r="AB181" i="5" s="1"/>
  <c r="P181" i="5"/>
  <c r="O181" i="5"/>
  <c r="N181" i="5"/>
  <c r="Y181" i="5" s="1"/>
  <c r="M181" i="5"/>
  <c r="X181" i="5" s="1"/>
  <c r="AF180" i="5"/>
  <c r="AE180" i="5"/>
  <c r="AD180" i="5"/>
  <c r="Z180" i="5"/>
  <c r="X180" i="5"/>
  <c r="V180" i="5"/>
  <c r="AG180" i="5" s="1"/>
  <c r="U180" i="5"/>
  <c r="T180" i="5"/>
  <c r="S180" i="5"/>
  <c r="R180" i="5"/>
  <c r="AC180" i="5" s="1"/>
  <c r="Q180" i="5"/>
  <c r="AB180" i="5" s="1"/>
  <c r="P180" i="5"/>
  <c r="AA180" i="5" s="1"/>
  <c r="O180" i="5"/>
  <c r="N180" i="5"/>
  <c r="Y180" i="5" s="1"/>
  <c r="M180" i="5"/>
  <c r="AD179" i="5"/>
  <c r="AA179" i="5"/>
  <c r="Z179" i="5"/>
  <c r="V179" i="5"/>
  <c r="AG179" i="5" s="1"/>
  <c r="U179" i="5"/>
  <c r="AF179" i="5" s="1"/>
  <c r="T179" i="5"/>
  <c r="AE179" i="5" s="1"/>
  <c r="S179" i="5"/>
  <c r="R179" i="5"/>
  <c r="AC179" i="5" s="1"/>
  <c r="Q179" i="5"/>
  <c r="AB179" i="5" s="1"/>
  <c r="P179" i="5"/>
  <c r="O179" i="5"/>
  <c r="N179" i="5"/>
  <c r="Y179" i="5" s="1"/>
  <c r="M179" i="5"/>
  <c r="X179" i="5" s="1"/>
  <c r="AF178" i="5"/>
  <c r="AE178" i="5"/>
  <c r="AD178" i="5"/>
  <c r="Z178" i="5"/>
  <c r="X178" i="5"/>
  <c r="V178" i="5"/>
  <c r="AG178" i="5" s="1"/>
  <c r="U178" i="5"/>
  <c r="T178" i="5"/>
  <c r="S178" i="5"/>
  <c r="R178" i="5"/>
  <c r="AC178" i="5" s="1"/>
  <c r="Q178" i="5"/>
  <c r="AB178" i="5" s="1"/>
  <c r="P178" i="5"/>
  <c r="AA178" i="5" s="1"/>
  <c r="O178" i="5"/>
  <c r="N178" i="5"/>
  <c r="Y178" i="5" s="1"/>
  <c r="M178" i="5"/>
  <c r="AA177" i="5"/>
  <c r="Z177" i="5"/>
  <c r="V177" i="5"/>
  <c r="AG177" i="5" s="1"/>
  <c r="U177" i="5"/>
  <c r="AF177" i="5" s="1"/>
  <c r="T177" i="5"/>
  <c r="AE177" i="5" s="1"/>
  <c r="S177" i="5"/>
  <c r="AD177" i="5" s="1"/>
  <c r="R177" i="5"/>
  <c r="AC177" i="5" s="1"/>
  <c r="Q177" i="5"/>
  <c r="AB177" i="5" s="1"/>
  <c r="P177" i="5"/>
  <c r="O177" i="5"/>
  <c r="N177" i="5"/>
  <c r="Y177" i="5" s="1"/>
  <c r="M177" i="5"/>
  <c r="X177" i="5" s="1"/>
  <c r="AE176" i="5"/>
  <c r="AD176" i="5"/>
  <c r="Z176" i="5"/>
  <c r="V176" i="5"/>
  <c r="AG176" i="5" s="1"/>
  <c r="U176" i="5"/>
  <c r="AF176" i="5" s="1"/>
  <c r="T176" i="5"/>
  <c r="S176" i="5"/>
  <c r="R176" i="5"/>
  <c r="AC176" i="5" s="1"/>
  <c r="Q176" i="5"/>
  <c r="AB176" i="5" s="1"/>
  <c r="P176" i="5"/>
  <c r="AA176" i="5" s="1"/>
  <c r="O176" i="5"/>
  <c r="N176" i="5"/>
  <c r="Y176" i="5" s="1"/>
  <c r="M176" i="5"/>
  <c r="X176" i="5" s="1"/>
  <c r="AD175" i="5"/>
  <c r="AA175" i="5"/>
  <c r="Z175" i="5"/>
  <c r="V175" i="5"/>
  <c r="AG175" i="5" s="1"/>
  <c r="U175" i="5"/>
  <c r="AF175" i="5" s="1"/>
  <c r="T175" i="5"/>
  <c r="AE175" i="5" s="1"/>
  <c r="S175" i="5"/>
  <c r="R175" i="5"/>
  <c r="AC175" i="5" s="1"/>
  <c r="Q175" i="5"/>
  <c r="AB175" i="5" s="1"/>
  <c r="P175" i="5"/>
  <c r="O175" i="5"/>
  <c r="N175" i="5"/>
  <c r="Y175" i="5" s="1"/>
  <c r="M175" i="5"/>
  <c r="X175" i="5" s="1"/>
  <c r="AE174" i="5"/>
  <c r="AD174" i="5"/>
  <c r="X174" i="5"/>
  <c r="V174" i="5"/>
  <c r="AG174" i="5" s="1"/>
  <c r="U174" i="5"/>
  <c r="AF174" i="5" s="1"/>
  <c r="T174" i="5"/>
  <c r="S174" i="5"/>
  <c r="R174" i="5"/>
  <c r="AC174" i="5" s="1"/>
  <c r="Q174" i="5"/>
  <c r="AB174" i="5" s="1"/>
  <c r="P174" i="5"/>
  <c r="AA174" i="5" s="1"/>
  <c r="O174" i="5"/>
  <c r="Z174" i="5" s="1"/>
  <c r="N174" i="5"/>
  <c r="Y174" i="5" s="1"/>
  <c r="M174" i="5"/>
  <c r="AA173" i="5"/>
  <c r="Z173" i="5"/>
  <c r="V173" i="5"/>
  <c r="AG173" i="5" s="1"/>
  <c r="U173" i="5"/>
  <c r="AF173" i="5" s="1"/>
  <c r="T173" i="5"/>
  <c r="AE173" i="5" s="1"/>
  <c r="S173" i="5"/>
  <c r="AD173" i="5" s="1"/>
  <c r="R173" i="5"/>
  <c r="AC173" i="5" s="1"/>
  <c r="Q173" i="5"/>
  <c r="AB173" i="5" s="1"/>
  <c r="P173" i="5"/>
  <c r="O173" i="5"/>
  <c r="N173" i="5"/>
  <c r="Y173" i="5" s="1"/>
  <c r="M173" i="5"/>
  <c r="X173" i="5" s="1"/>
  <c r="AF172" i="5"/>
  <c r="AE172" i="5"/>
  <c r="AD172" i="5"/>
  <c r="X172" i="5"/>
  <c r="V172" i="5"/>
  <c r="AG172" i="5" s="1"/>
  <c r="U172" i="5"/>
  <c r="T172" i="5"/>
  <c r="S172" i="5"/>
  <c r="R172" i="5"/>
  <c r="AC172" i="5" s="1"/>
  <c r="Q172" i="5"/>
  <c r="AB172" i="5" s="1"/>
  <c r="P172" i="5"/>
  <c r="AA172" i="5" s="1"/>
  <c r="O172" i="5"/>
  <c r="Z172" i="5" s="1"/>
  <c r="N172" i="5"/>
  <c r="Y172" i="5" s="1"/>
  <c r="M172" i="5"/>
  <c r="AD171" i="5"/>
  <c r="AA171" i="5"/>
  <c r="Z171" i="5"/>
  <c r="V171" i="5"/>
  <c r="AG171" i="5" s="1"/>
  <c r="U171" i="5"/>
  <c r="AF171" i="5" s="1"/>
  <c r="T171" i="5"/>
  <c r="AE171" i="5" s="1"/>
  <c r="S171" i="5"/>
  <c r="R171" i="5"/>
  <c r="AC171" i="5" s="1"/>
  <c r="Q171" i="5"/>
  <c r="AB171" i="5" s="1"/>
  <c r="P171" i="5"/>
  <c r="O171" i="5"/>
  <c r="N171" i="5"/>
  <c r="Y171" i="5" s="1"/>
  <c r="M171" i="5"/>
  <c r="X171" i="5" s="1"/>
  <c r="AF170" i="5"/>
  <c r="AE170" i="5"/>
  <c r="AD170" i="5"/>
  <c r="X170" i="5"/>
  <c r="V170" i="5"/>
  <c r="AG170" i="5" s="1"/>
  <c r="U170" i="5"/>
  <c r="T170" i="5"/>
  <c r="S170" i="5"/>
  <c r="R170" i="5"/>
  <c r="AC170" i="5" s="1"/>
  <c r="Q170" i="5"/>
  <c r="AB170" i="5" s="1"/>
  <c r="P170" i="5"/>
  <c r="AA170" i="5" s="1"/>
  <c r="O170" i="5"/>
  <c r="Z170" i="5" s="1"/>
  <c r="N170" i="5"/>
  <c r="Y170" i="5" s="1"/>
  <c r="M170" i="5"/>
  <c r="AD169" i="5"/>
  <c r="AA169" i="5"/>
  <c r="Z169" i="5"/>
  <c r="V169" i="5"/>
  <c r="AG169" i="5" s="1"/>
  <c r="U169" i="5"/>
  <c r="AF169" i="5" s="1"/>
  <c r="T169" i="5"/>
  <c r="AE169" i="5" s="1"/>
  <c r="S169" i="5"/>
  <c r="R169" i="5"/>
  <c r="AC169" i="5" s="1"/>
  <c r="Q169" i="5"/>
  <c r="AB169" i="5" s="1"/>
  <c r="P169" i="5"/>
  <c r="O169" i="5"/>
  <c r="N169" i="5"/>
  <c r="Y169" i="5" s="1"/>
  <c r="M169" i="5"/>
  <c r="X169" i="5" s="1"/>
  <c r="AF168" i="5"/>
  <c r="AE168" i="5"/>
  <c r="AD168" i="5"/>
  <c r="Y168" i="5"/>
  <c r="X168" i="5"/>
  <c r="V168" i="5"/>
  <c r="AG168" i="5" s="1"/>
  <c r="U168" i="5"/>
  <c r="T168" i="5"/>
  <c r="S168" i="5"/>
  <c r="R168" i="5"/>
  <c r="AC168" i="5" s="1"/>
  <c r="Q168" i="5"/>
  <c r="AB168" i="5" s="1"/>
  <c r="P168" i="5"/>
  <c r="AA168" i="5" s="1"/>
  <c r="O168" i="5"/>
  <c r="Z168" i="5" s="1"/>
  <c r="N168" i="5"/>
  <c r="M168" i="5"/>
  <c r="AA167" i="5"/>
  <c r="Z167" i="5"/>
  <c r="V167" i="5"/>
  <c r="AG167" i="5" s="1"/>
  <c r="U167" i="5"/>
  <c r="AF167" i="5" s="1"/>
  <c r="T167" i="5"/>
  <c r="AE167" i="5" s="1"/>
  <c r="S167" i="5"/>
  <c r="AD167" i="5" s="1"/>
  <c r="R167" i="5"/>
  <c r="AC167" i="5" s="1"/>
  <c r="Q167" i="5"/>
  <c r="AB167" i="5" s="1"/>
  <c r="P167" i="5"/>
  <c r="O167" i="5"/>
  <c r="N167" i="5"/>
  <c r="Y167" i="5" s="1"/>
  <c r="M167" i="5"/>
  <c r="X167" i="5" s="1"/>
  <c r="AF166" i="5"/>
  <c r="AE166" i="5"/>
  <c r="AD166" i="5"/>
  <c r="X166" i="5"/>
  <c r="V166" i="5"/>
  <c r="AG166" i="5" s="1"/>
  <c r="U166" i="5"/>
  <c r="T166" i="5"/>
  <c r="S166" i="5"/>
  <c r="R166" i="5"/>
  <c r="AC166" i="5" s="1"/>
  <c r="Q166" i="5"/>
  <c r="AB166" i="5" s="1"/>
  <c r="P166" i="5"/>
  <c r="AA166" i="5" s="1"/>
  <c r="O166" i="5"/>
  <c r="Z166" i="5" s="1"/>
  <c r="N166" i="5"/>
  <c r="Y166" i="5" s="1"/>
  <c r="M166" i="5"/>
  <c r="AA165" i="5"/>
  <c r="Z165" i="5"/>
  <c r="V165" i="5"/>
  <c r="AG165" i="5" s="1"/>
  <c r="U165" i="5"/>
  <c r="AF165" i="5" s="1"/>
  <c r="T165" i="5"/>
  <c r="AE165" i="5" s="1"/>
  <c r="S165" i="5"/>
  <c r="AD165" i="5" s="1"/>
  <c r="R165" i="5"/>
  <c r="AC165" i="5" s="1"/>
  <c r="Q165" i="5"/>
  <c r="AB165" i="5" s="1"/>
  <c r="P165" i="5"/>
  <c r="O165" i="5"/>
  <c r="N165" i="5"/>
  <c r="Y165" i="5" s="1"/>
  <c r="M165" i="5"/>
  <c r="X165" i="5" s="1"/>
  <c r="AF164" i="5"/>
  <c r="AE164" i="5"/>
  <c r="AD164" i="5"/>
  <c r="Y164" i="5"/>
  <c r="X164" i="5"/>
  <c r="V164" i="5"/>
  <c r="AG164" i="5" s="1"/>
  <c r="U164" i="5"/>
  <c r="T164" i="5"/>
  <c r="S164" i="5"/>
  <c r="R164" i="5"/>
  <c r="AC164" i="5" s="1"/>
  <c r="Q164" i="5"/>
  <c r="AB164" i="5" s="1"/>
  <c r="P164" i="5"/>
  <c r="AA164" i="5" s="1"/>
  <c r="O164" i="5"/>
  <c r="Z164" i="5" s="1"/>
  <c r="N164" i="5"/>
  <c r="M164" i="5"/>
  <c r="AA163" i="5"/>
  <c r="Z163" i="5"/>
  <c r="V163" i="5"/>
  <c r="AG163" i="5" s="1"/>
  <c r="U163" i="5"/>
  <c r="AF163" i="5" s="1"/>
  <c r="T163" i="5"/>
  <c r="AE163" i="5" s="1"/>
  <c r="S163" i="5"/>
  <c r="AD163" i="5" s="1"/>
  <c r="R163" i="5"/>
  <c r="AC163" i="5" s="1"/>
  <c r="Q163" i="5"/>
  <c r="AB163" i="5" s="1"/>
  <c r="P163" i="5"/>
  <c r="O163" i="5"/>
  <c r="N163" i="5"/>
  <c r="Y163" i="5" s="1"/>
  <c r="M163" i="5"/>
  <c r="X163" i="5" s="1"/>
  <c r="AF162" i="5"/>
  <c r="AE162" i="5"/>
  <c r="AD162" i="5"/>
  <c r="Y162" i="5"/>
  <c r="X162" i="5"/>
  <c r="V162" i="5"/>
  <c r="AG162" i="5" s="1"/>
  <c r="U162" i="5"/>
  <c r="T162" i="5"/>
  <c r="S162" i="5"/>
  <c r="R162" i="5"/>
  <c r="AC162" i="5" s="1"/>
  <c r="Q162" i="5"/>
  <c r="AB162" i="5" s="1"/>
  <c r="P162" i="5"/>
  <c r="AA162" i="5" s="1"/>
  <c r="O162" i="5"/>
  <c r="Z162" i="5" s="1"/>
  <c r="N162" i="5"/>
  <c r="M162" i="5"/>
  <c r="AA161" i="5"/>
  <c r="Z161" i="5"/>
  <c r="V161" i="5"/>
  <c r="AG161" i="5" s="1"/>
  <c r="U161" i="5"/>
  <c r="AF161" i="5" s="1"/>
  <c r="T161" i="5"/>
  <c r="AE161" i="5" s="1"/>
  <c r="S161" i="5"/>
  <c r="AD161" i="5" s="1"/>
  <c r="R161" i="5"/>
  <c r="AC161" i="5" s="1"/>
  <c r="Q161" i="5"/>
  <c r="AB161" i="5" s="1"/>
  <c r="P161" i="5"/>
  <c r="O161" i="5"/>
  <c r="N161" i="5"/>
  <c r="Y161" i="5" s="1"/>
  <c r="M161" i="5"/>
  <c r="X161" i="5" s="1"/>
  <c r="AF160" i="5"/>
  <c r="AE160" i="5"/>
  <c r="AD160" i="5"/>
  <c r="Y160" i="5"/>
  <c r="X160" i="5"/>
  <c r="V160" i="5"/>
  <c r="AG160" i="5" s="1"/>
  <c r="U160" i="5"/>
  <c r="T160" i="5"/>
  <c r="S160" i="5"/>
  <c r="R160" i="5"/>
  <c r="AC160" i="5" s="1"/>
  <c r="Q160" i="5"/>
  <c r="AB160" i="5" s="1"/>
  <c r="P160" i="5"/>
  <c r="AA160" i="5" s="1"/>
  <c r="O160" i="5"/>
  <c r="Z160" i="5" s="1"/>
  <c r="N160" i="5"/>
  <c r="M160" i="5"/>
  <c r="AA159" i="5"/>
  <c r="Z159" i="5"/>
  <c r="V159" i="5"/>
  <c r="AG159" i="5" s="1"/>
  <c r="U159" i="5"/>
  <c r="AF159" i="5" s="1"/>
  <c r="T159" i="5"/>
  <c r="AE159" i="5" s="1"/>
  <c r="S159" i="5"/>
  <c r="AD159" i="5" s="1"/>
  <c r="R159" i="5"/>
  <c r="AC159" i="5" s="1"/>
  <c r="Q159" i="5"/>
  <c r="AB159" i="5" s="1"/>
  <c r="P159" i="5"/>
  <c r="O159" i="5"/>
  <c r="N159" i="5"/>
  <c r="Y159" i="5" s="1"/>
  <c r="M159" i="5"/>
  <c r="X159" i="5" s="1"/>
  <c r="AF158" i="5"/>
  <c r="AE158" i="5"/>
  <c r="AD158" i="5"/>
  <c r="Y158" i="5"/>
  <c r="X158" i="5"/>
  <c r="V158" i="5"/>
  <c r="AG158" i="5" s="1"/>
  <c r="U158" i="5"/>
  <c r="T158" i="5"/>
  <c r="S158" i="5"/>
  <c r="R158" i="5"/>
  <c r="AC158" i="5" s="1"/>
  <c r="Q158" i="5"/>
  <c r="AB158" i="5" s="1"/>
  <c r="P158" i="5"/>
  <c r="AA158" i="5" s="1"/>
  <c r="O158" i="5"/>
  <c r="Z158" i="5" s="1"/>
  <c r="N158" i="5"/>
  <c r="M158" i="5"/>
  <c r="AA157" i="5"/>
  <c r="Z157" i="5"/>
  <c r="V157" i="5"/>
  <c r="AG157" i="5" s="1"/>
  <c r="U157" i="5"/>
  <c r="AF157" i="5" s="1"/>
  <c r="T157" i="5"/>
  <c r="AE157" i="5" s="1"/>
  <c r="S157" i="5"/>
  <c r="AD157" i="5" s="1"/>
  <c r="R157" i="5"/>
  <c r="AC157" i="5" s="1"/>
  <c r="Q157" i="5"/>
  <c r="AB157" i="5" s="1"/>
  <c r="P157" i="5"/>
  <c r="O157" i="5"/>
  <c r="N157" i="5"/>
  <c r="Y157" i="5" s="1"/>
  <c r="M157" i="5"/>
  <c r="X157" i="5" s="1"/>
  <c r="AF156" i="5"/>
  <c r="AE156" i="5"/>
  <c r="AD156" i="5"/>
  <c r="X156" i="5"/>
  <c r="V156" i="5"/>
  <c r="AG156" i="5" s="1"/>
  <c r="U156" i="5"/>
  <c r="T156" i="5"/>
  <c r="S156" i="5"/>
  <c r="R156" i="5"/>
  <c r="AC156" i="5" s="1"/>
  <c r="Q156" i="5"/>
  <c r="AB156" i="5" s="1"/>
  <c r="P156" i="5"/>
  <c r="AA156" i="5" s="1"/>
  <c r="O156" i="5"/>
  <c r="Z156" i="5" s="1"/>
  <c r="N156" i="5"/>
  <c r="Y156" i="5" s="1"/>
  <c r="M156" i="5"/>
  <c r="AA155" i="5"/>
  <c r="Z155" i="5"/>
  <c r="V155" i="5"/>
  <c r="AG155" i="5" s="1"/>
  <c r="U155" i="5"/>
  <c r="AF155" i="5" s="1"/>
  <c r="T155" i="5"/>
  <c r="AE155" i="5" s="1"/>
  <c r="S155" i="5"/>
  <c r="AD155" i="5" s="1"/>
  <c r="R155" i="5"/>
  <c r="AC155" i="5" s="1"/>
  <c r="Q155" i="5"/>
  <c r="AB155" i="5" s="1"/>
  <c r="P155" i="5"/>
  <c r="O155" i="5"/>
  <c r="N155" i="5"/>
  <c r="Y155" i="5" s="1"/>
  <c r="M155" i="5"/>
  <c r="X155" i="5" s="1"/>
  <c r="AF154" i="5"/>
  <c r="AE154" i="5"/>
  <c r="AD154" i="5"/>
  <c r="V154" i="5"/>
  <c r="AG154" i="5" s="1"/>
  <c r="U154" i="5"/>
  <c r="T154" i="5"/>
  <c r="S154" i="5"/>
  <c r="R154" i="5"/>
  <c r="AC154" i="5" s="1"/>
  <c r="Q154" i="5"/>
  <c r="AB154" i="5" s="1"/>
  <c r="P154" i="5"/>
  <c r="AA154" i="5" s="1"/>
  <c r="O154" i="5"/>
  <c r="Z154" i="5" s="1"/>
  <c r="N154" i="5"/>
  <c r="Y154" i="5" s="1"/>
  <c r="M154" i="5"/>
  <c r="X154" i="5" s="1"/>
  <c r="AA153" i="5"/>
  <c r="Z153" i="5"/>
  <c r="V153" i="5"/>
  <c r="AG153" i="5" s="1"/>
  <c r="U153" i="5"/>
  <c r="AF153" i="5" s="1"/>
  <c r="T153" i="5"/>
  <c r="AE153" i="5" s="1"/>
  <c r="S153" i="5"/>
  <c r="AD153" i="5" s="1"/>
  <c r="R153" i="5"/>
  <c r="AC153" i="5" s="1"/>
  <c r="Q153" i="5"/>
  <c r="AB153" i="5" s="1"/>
  <c r="P153" i="5"/>
  <c r="O153" i="5"/>
  <c r="N153" i="5"/>
  <c r="Y153" i="5" s="1"/>
  <c r="M153" i="5"/>
  <c r="X153" i="5" s="1"/>
  <c r="AF152" i="5"/>
  <c r="AE152" i="5"/>
  <c r="AD152" i="5"/>
  <c r="V152" i="5"/>
  <c r="AG152" i="5" s="1"/>
  <c r="U152" i="5"/>
  <c r="T152" i="5"/>
  <c r="S152" i="5"/>
  <c r="R152" i="5"/>
  <c r="AC152" i="5" s="1"/>
  <c r="Q152" i="5"/>
  <c r="AB152" i="5" s="1"/>
  <c r="P152" i="5"/>
  <c r="AA152" i="5" s="1"/>
  <c r="O152" i="5"/>
  <c r="Z152" i="5" s="1"/>
  <c r="N152" i="5"/>
  <c r="Y152" i="5" s="1"/>
  <c r="M152" i="5"/>
  <c r="X152" i="5" s="1"/>
  <c r="AA151" i="5"/>
  <c r="Z151" i="5"/>
  <c r="V151" i="5"/>
  <c r="AG151" i="5" s="1"/>
  <c r="U151" i="5"/>
  <c r="AF151" i="5" s="1"/>
  <c r="T151" i="5"/>
  <c r="AE151" i="5" s="1"/>
  <c r="S151" i="5"/>
  <c r="AD151" i="5" s="1"/>
  <c r="R151" i="5"/>
  <c r="AC151" i="5" s="1"/>
  <c r="Q151" i="5"/>
  <c r="AB151" i="5" s="1"/>
  <c r="P151" i="5"/>
  <c r="O151" i="5"/>
  <c r="N151" i="5"/>
  <c r="Y151" i="5" s="1"/>
  <c r="M151" i="5"/>
  <c r="X151" i="5" s="1"/>
  <c r="AF150" i="5"/>
  <c r="AE150" i="5"/>
  <c r="AD150" i="5"/>
  <c r="V150" i="5"/>
  <c r="AG150" i="5" s="1"/>
  <c r="U150" i="5"/>
  <c r="T150" i="5"/>
  <c r="S150" i="5"/>
  <c r="R150" i="5"/>
  <c r="AC150" i="5" s="1"/>
  <c r="Q150" i="5"/>
  <c r="AB150" i="5" s="1"/>
  <c r="P150" i="5"/>
  <c r="AA150" i="5" s="1"/>
  <c r="O150" i="5"/>
  <c r="Z150" i="5" s="1"/>
  <c r="N150" i="5"/>
  <c r="Y150" i="5" s="1"/>
  <c r="M150" i="5"/>
  <c r="X150" i="5" s="1"/>
  <c r="AA149" i="5"/>
  <c r="Z149" i="5"/>
  <c r="V149" i="5"/>
  <c r="AG149" i="5" s="1"/>
  <c r="U149" i="5"/>
  <c r="AF149" i="5" s="1"/>
  <c r="T149" i="5"/>
  <c r="AE149" i="5" s="1"/>
  <c r="S149" i="5"/>
  <c r="AD149" i="5" s="1"/>
  <c r="R149" i="5"/>
  <c r="AC149" i="5" s="1"/>
  <c r="Q149" i="5"/>
  <c r="AB149" i="5" s="1"/>
  <c r="P149" i="5"/>
  <c r="O149" i="5"/>
  <c r="N149" i="5"/>
  <c r="Y149" i="5" s="1"/>
  <c r="M149" i="5"/>
  <c r="X149" i="5" s="1"/>
  <c r="AF148" i="5"/>
  <c r="AE148" i="5"/>
  <c r="AD148" i="5"/>
  <c r="V148" i="5"/>
  <c r="AG148" i="5" s="1"/>
  <c r="U148" i="5"/>
  <c r="T148" i="5"/>
  <c r="S148" i="5"/>
  <c r="R148" i="5"/>
  <c r="AC148" i="5" s="1"/>
  <c r="Q148" i="5"/>
  <c r="AB148" i="5" s="1"/>
  <c r="P148" i="5"/>
  <c r="AA148" i="5" s="1"/>
  <c r="O148" i="5"/>
  <c r="Z148" i="5" s="1"/>
  <c r="N148" i="5"/>
  <c r="Y148" i="5" s="1"/>
  <c r="M148" i="5"/>
  <c r="X148" i="5" s="1"/>
  <c r="AA147" i="5"/>
  <c r="Z147" i="5"/>
  <c r="V147" i="5"/>
  <c r="AG147" i="5" s="1"/>
  <c r="U147" i="5"/>
  <c r="AF147" i="5" s="1"/>
  <c r="T147" i="5"/>
  <c r="AE147" i="5" s="1"/>
  <c r="S147" i="5"/>
  <c r="AD147" i="5" s="1"/>
  <c r="R147" i="5"/>
  <c r="AC147" i="5" s="1"/>
  <c r="Q147" i="5"/>
  <c r="AB147" i="5" s="1"/>
  <c r="P147" i="5"/>
  <c r="O147" i="5"/>
  <c r="N147" i="5"/>
  <c r="Y147" i="5" s="1"/>
  <c r="M147" i="5"/>
  <c r="X147" i="5" s="1"/>
  <c r="AF146" i="5"/>
  <c r="AE146" i="5"/>
  <c r="AD146" i="5"/>
  <c r="V146" i="5"/>
  <c r="AG146" i="5" s="1"/>
  <c r="U146" i="5"/>
  <c r="T146" i="5"/>
  <c r="S146" i="5"/>
  <c r="R146" i="5"/>
  <c r="AC146" i="5" s="1"/>
  <c r="Q146" i="5"/>
  <c r="AB146" i="5" s="1"/>
  <c r="P146" i="5"/>
  <c r="AA146" i="5" s="1"/>
  <c r="O146" i="5"/>
  <c r="Z146" i="5" s="1"/>
  <c r="N146" i="5"/>
  <c r="Y146" i="5" s="1"/>
  <c r="M146" i="5"/>
  <c r="X146" i="5" s="1"/>
  <c r="AA145" i="5"/>
  <c r="Z145" i="5"/>
  <c r="V145" i="5"/>
  <c r="AG145" i="5" s="1"/>
  <c r="U145" i="5"/>
  <c r="AF145" i="5" s="1"/>
  <c r="T145" i="5"/>
  <c r="AE145" i="5" s="1"/>
  <c r="S145" i="5"/>
  <c r="AD145" i="5" s="1"/>
  <c r="R145" i="5"/>
  <c r="AC145" i="5" s="1"/>
  <c r="Q145" i="5"/>
  <c r="AB145" i="5" s="1"/>
  <c r="P145" i="5"/>
  <c r="O145" i="5"/>
  <c r="N145" i="5"/>
  <c r="Y145" i="5" s="1"/>
  <c r="M145" i="5"/>
  <c r="X145" i="5" s="1"/>
  <c r="AF144" i="5"/>
  <c r="AE144" i="5"/>
  <c r="AD144" i="5"/>
  <c r="V144" i="5"/>
  <c r="AG144" i="5" s="1"/>
  <c r="U144" i="5"/>
  <c r="T144" i="5"/>
  <c r="S144" i="5"/>
  <c r="R144" i="5"/>
  <c r="AC144" i="5" s="1"/>
  <c r="Q144" i="5"/>
  <c r="AB144" i="5" s="1"/>
  <c r="P144" i="5"/>
  <c r="AA144" i="5" s="1"/>
  <c r="O144" i="5"/>
  <c r="Z144" i="5" s="1"/>
  <c r="N144" i="5"/>
  <c r="Y144" i="5" s="1"/>
  <c r="M144" i="5"/>
  <c r="X144" i="5" s="1"/>
  <c r="AA143" i="5"/>
  <c r="V143" i="5"/>
  <c r="AG143" i="5" s="1"/>
  <c r="U143" i="5"/>
  <c r="AF143" i="5" s="1"/>
  <c r="T143" i="5"/>
  <c r="AE143" i="5" s="1"/>
  <c r="S143" i="5"/>
  <c r="AD143" i="5" s="1"/>
  <c r="R143" i="5"/>
  <c r="AC143" i="5" s="1"/>
  <c r="Q143" i="5"/>
  <c r="AB143" i="5" s="1"/>
  <c r="P143" i="5"/>
  <c r="O143" i="5"/>
  <c r="Z143" i="5" s="1"/>
  <c r="N143" i="5"/>
  <c r="Y143" i="5" s="1"/>
  <c r="M143" i="5"/>
  <c r="X143" i="5" s="1"/>
  <c r="AE142" i="5"/>
  <c r="Z142" i="5"/>
  <c r="X142" i="5"/>
  <c r="V142" i="5"/>
  <c r="AG142" i="5" s="1"/>
  <c r="U142" i="5"/>
  <c r="AF142" i="5" s="1"/>
  <c r="T142" i="5"/>
  <c r="S142" i="5"/>
  <c r="AD142" i="5" s="1"/>
  <c r="R142" i="5"/>
  <c r="AC142" i="5" s="1"/>
  <c r="Q142" i="5"/>
  <c r="AB142" i="5" s="1"/>
  <c r="P142" i="5"/>
  <c r="AA142" i="5" s="1"/>
  <c r="O142" i="5"/>
  <c r="N142" i="5"/>
  <c r="Y142" i="5" s="1"/>
  <c r="M142" i="5"/>
  <c r="AF141" i="5"/>
  <c r="AE141" i="5"/>
  <c r="AC141" i="5"/>
  <c r="AA141" i="5"/>
  <c r="V141" i="5"/>
  <c r="AG141" i="5" s="1"/>
  <c r="U141" i="5"/>
  <c r="T141" i="5"/>
  <c r="S141" i="5"/>
  <c r="AD141" i="5" s="1"/>
  <c r="R141" i="5"/>
  <c r="Q141" i="5"/>
  <c r="AB141" i="5" s="1"/>
  <c r="P141" i="5"/>
  <c r="O141" i="5"/>
  <c r="Z141" i="5" s="1"/>
  <c r="N141" i="5"/>
  <c r="Y141" i="5" s="1"/>
  <c r="M141" i="5"/>
  <c r="X141" i="5" s="1"/>
  <c r="AF140" i="5"/>
  <c r="AE140" i="5"/>
  <c r="AD140" i="5"/>
  <c r="Z140" i="5"/>
  <c r="Y140" i="5"/>
  <c r="V140" i="5"/>
  <c r="AG140" i="5" s="1"/>
  <c r="U140" i="5"/>
  <c r="T140" i="5"/>
  <c r="S140" i="5"/>
  <c r="R140" i="5"/>
  <c r="AC140" i="5" s="1"/>
  <c r="Q140" i="5"/>
  <c r="AB140" i="5" s="1"/>
  <c r="P140" i="5"/>
  <c r="AA140" i="5" s="1"/>
  <c r="O140" i="5"/>
  <c r="N140" i="5"/>
  <c r="M140" i="5"/>
  <c r="X140" i="5" s="1"/>
  <c r="AF139" i="5"/>
  <c r="AB139" i="5"/>
  <c r="AA139" i="5"/>
  <c r="Z139" i="5"/>
  <c r="V139" i="5"/>
  <c r="AG139" i="5" s="1"/>
  <c r="U139" i="5"/>
  <c r="T139" i="5"/>
  <c r="AE139" i="5" s="1"/>
  <c r="S139" i="5"/>
  <c r="AD139" i="5" s="1"/>
  <c r="R139" i="5"/>
  <c r="AC139" i="5" s="1"/>
  <c r="Q139" i="5"/>
  <c r="P139" i="5"/>
  <c r="O139" i="5"/>
  <c r="N139" i="5"/>
  <c r="Y139" i="5" s="1"/>
  <c r="M139" i="5"/>
  <c r="X139" i="5" s="1"/>
  <c r="AF138" i="5"/>
  <c r="AE138" i="5"/>
  <c r="AB138" i="5"/>
  <c r="Z138" i="5"/>
  <c r="V138" i="5"/>
  <c r="AG138" i="5" s="1"/>
  <c r="U138" i="5"/>
  <c r="T138" i="5"/>
  <c r="S138" i="5"/>
  <c r="AD138" i="5" s="1"/>
  <c r="R138" i="5"/>
  <c r="AC138" i="5" s="1"/>
  <c r="Q138" i="5"/>
  <c r="P138" i="5"/>
  <c r="AA138" i="5" s="1"/>
  <c r="O138" i="5"/>
  <c r="N138" i="5"/>
  <c r="Y138" i="5" s="1"/>
  <c r="M138" i="5"/>
  <c r="X138" i="5" s="1"/>
  <c r="AE137" i="5"/>
  <c r="Z137" i="5"/>
  <c r="V137" i="5"/>
  <c r="AG137" i="5" s="1"/>
  <c r="U137" i="5"/>
  <c r="AF137" i="5" s="1"/>
  <c r="T137" i="5"/>
  <c r="S137" i="5"/>
  <c r="AD137" i="5" s="1"/>
  <c r="R137" i="5"/>
  <c r="AC137" i="5" s="1"/>
  <c r="Q137" i="5"/>
  <c r="AB137" i="5" s="1"/>
  <c r="P137" i="5"/>
  <c r="AA137" i="5" s="1"/>
  <c r="O137" i="5"/>
  <c r="N137" i="5"/>
  <c r="Y137" i="5" s="1"/>
  <c r="M137" i="5"/>
  <c r="AG136" i="5"/>
  <c r="AE136" i="5"/>
  <c r="AD136" i="5"/>
  <c r="AA136" i="5"/>
  <c r="X136" i="5"/>
  <c r="V136" i="5"/>
  <c r="U136" i="5"/>
  <c r="AF136" i="5" s="1"/>
  <c r="T136" i="5"/>
  <c r="S136" i="5"/>
  <c r="R136" i="5"/>
  <c r="AC136" i="5" s="1"/>
  <c r="Q136" i="5"/>
  <c r="AB136" i="5" s="1"/>
  <c r="P136" i="5"/>
  <c r="O136" i="5"/>
  <c r="Z136" i="5" s="1"/>
  <c r="N136" i="5"/>
  <c r="Y136" i="5" s="1"/>
  <c r="M136" i="5"/>
  <c r="AC135" i="5"/>
  <c r="AA135" i="5"/>
  <c r="Z135" i="5"/>
  <c r="Y135" i="5"/>
  <c r="V135" i="5"/>
  <c r="AG135" i="5" s="1"/>
  <c r="U135" i="5"/>
  <c r="AF135" i="5" s="1"/>
  <c r="T135" i="5"/>
  <c r="AE135" i="5" s="1"/>
  <c r="S135" i="5"/>
  <c r="AD135" i="5" s="1"/>
  <c r="R135" i="5"/>
  <c r="Q135" i="5"/>
  <c r="AB135" i="5" s="1"/>
  <c r="P135" i="5"/>
  <c r="O135" i="5"/>
  <c r="N135" i="5"/>
  <c r="M135" i="5"/>
  <c r="X135" i="5" s="1"/>
  <c r="AG134" i="5"/>
  <c r="AF134" i="5"/>
  <c r="AD134" i="5"/>
  <c r="AA134" i="5"/>
  <c r="X134" i="5"/>
  <c r="V134" i="5"/>
  <c r="U134" i="5"/>
  <c r="T134" i="5"/>
  <c r="AE134" i="5" s="1"/>
  <c r="S134" i="5"/>
  <c r="R134" i="5"/>
  <c r="AC134" i="5" s="1"/>
  <c r="Q134" i="5"/>
  <c r="AB134" i="5" s="1"/>
  <c r="P134" i="5"/>
  <c r="O134" i="5"/>
  <c r="Z134" i="5" s="1"/>
  <c r="N134" i="5"/>
  <c r="Y134" i="5" s="1"/>
  <c r="M134" i="5"/>
  <c r="AD133" i="5"/>
  <c r="Z133" i="5"/>
  <c r="V133" i="5"/>
  <c r="AG133" i="5" s="1"/>
  <c r="U133" i="5"/>
  <c r="AF133" i="5" s="1"/>
  <c r="T133" i="5"/>
  <c r="AE133" i="5" s="1"/>
  <c r="S133" i="5"/>
  <c r="R133" i="5"/>
  <c r="AC133" i="5" s="1"/>
  <c r="Q133" i="5"/>
  <c r="AB133" i="5" s="1"/>
  <c r="P133" i="5"/>
  <c r="AA133" i="5" s="1"/>
  <c r="O133" i="5"/>
  <c r="N133" i="5"/>
  <c r="Y133" i="5" s="1"/>
  <c r="M133" i="5"/>
  <c r="X133" i="5" s="1"/>
  <c r="AG132" i="5"/>
  <c r="AD132" i="5"/>
  <c r="AC132" i="5"/>
  <c r="Z132" i="5"/>
  <c r="X132" i="5"/>
  <c r="V132" i="5"/>
  <c r="U132" i="5"/>
  <c r="AF132" i="5" s="1"/>
  <c r="T132" i="5"/>
  <c r="AE132" i="5" s="1"/>
  <c r="S132" i="5"/>
  <c r="R132" i="5"/>
  <c r="Q132" i="5"/>
  <c r="AB132" i="5" s="1"/>
  <c r="P132" i="5"/>
  <c r="AA132" i="5" s="1"/>
  <c r="O132" i="5"/>
  <c r="N132" i="5"/>
  <c r="Y132" i="5" s="1"/>
  <c r="M132" i="5"/>
  <c r="AG131" i="5"/>
  <c r="AE131" i="5"/>
  <c r="AC131" i="5"/>
  <c r="AA131" i="5"/>
  <c r="Z131" i="5"/>
  <c r="V131" i="5"/>
  <c r="U131" i="5"/>
  <c r="AF131" i="5" s="1"/>
  <c r="T131" i="5"/>
  <c r="S131" i="5"/>
  <c r="AD131" i="5" s="1"/>
  <c r="R131" i="5"/>
  <c r="Q131" i="5"/>
  <c r="AB131" i="5" s="1"/>
  <c r="P131" i="5"/>
  <c r="O131" i="5"/>
  <c r="N131" i="5"/>
  <c r="Y131" i="5" s="1"/>
  <c r="M131" i="5"/>
  <c r="X131" i="5" s="1"/>
  <c r="AF130" i="5"/>
  <c r="AD130" i="5"/>
  <c r="Z130" i="5"/>
  <c r="Y130" i="5"/>
  <c r="V130" i="5"/>
  <c r="AG130" i="5" s="1"/>
  <c r="U130" i="5"/>
  <c r="T130" i="5"/>
  <c r="AE130" i="5" s="1"/>
  <c r="S130" i="5"/>
  <c r="R130" i="5"/>
  <c r="AC130" i="5" s="1"/>
  <c r="Q130" i="5"/>
  <c r="AB130" i="5" s="1"/>
  <c r="P130" i="5"/>
  <c r="AA130" i="5" s="1"/>
  <c r="O130" i="5"/>
  <c r="N130" i="5"/>
  <c r="M130" i="5"/>
  <c r="X130" i="5" s="1"/>
  <c r="AC129" i="5"/>
  <c r="AB129" i="5"/>
  <c r="Z129" i="5"/>
  <c r="V129" i="5"/>
  <c r="AG129" i="5" s="1"/>
  <c r="U129" i="5"/>
  <c r="AF129" i="5" s="1"/>
  <c r="T129" i="5"/>
  <c r="AE129" i="5" s="1"/>
  <c r="S129" i="5"/>
  <c r="AD129" i="5" s="1"/>
  <c r="R129" i="5"/>
  <c r="Q129" i="5"/>
  <c r="P129" i="5"/>
  <c r="AA129" i="5" s="1"/>
  <c r="O129" i="5"/>
  <c r="N129" i="5"/>
  <c r="Y129" i="5" s="1"/>
  <c r="M129" i="5"/>
  <c r="X129" i="5" s="1"/>
  <c r="AE123" i="5"/>
  <c r="AD123" i="5"/>
  <c r="AC123" i="5"/>
  <c r="Z123" i="5"/>
  <c r="V123" i="5"/>
  <c r="AG123" i="5" s="1"/>
  <c r="U123" i="5"/>
  <c r="AF123" i="5" s="1"/>
  <c r="T123" i="5"/>
  <c r="S123" i="5"/>
  <c r="R123" i="5"/>
  <c r="Q123" i="5"/>
  <c r="AB123" i="5" s="1"/>
  <c r="P123" i="5"/>
  <c r="AA123" i="5" s="1"/>
  <c r="O123" i="5"/>
  <c r="N123" i="5"/>
  <c r="Y123" i="5" s="1"/>
  <c r="M123" i="5"/>
  <c r="X123" i="5" s="1"/>
  <c r="AE122" i="5"/>
  <c r="AC122" i="5"/>
  <c r="Z122" i="5"/>
  <c r="Y122" i="5"/>
  <c r="V122" i="5"/>
  <c r="AG122" i="5" s="1"/>
  <c r="U122" i="5"/>
  <c r="AF122" i="5" s="1"/>
  <c r="T122" i="5"/>
  <c r="S122" i="5"/>
  <c r="AD122" i="5" s="1"/>
  <c r="R122" i="5"/>
  <c r="Q122" i="5"/>
  <c r="AB122" i="5" s="1"/>
  <c r="P122" i="5"/>
  <c r="AA122" i="5" s="1"/>
  <c r="O122" i="5"/>
  <c r="N122" i="5"/>
  <c r="M122" i="5"/>
  <c r="X122" i="5" s="1"/>
  <c r="AF121" i="5"/>
  <c r="AD121" i="5"/>
  <c r="AC121" i="5"/>
  <c r="Y121" i="5"/>
  <c r="V121" i="5"/>
  <c r="AG121" i="5" s="1"/>
  <c r="U121" i="5"/>
  <c r="T121" i="5"/>
  <c r="AE121" i="5" s="1"/>
  <c r="S121" i="5"/>
  <c r="R121" i="5"/>
  <c r="Q121" i="5"/>
  <c r="AB121" i="5" s="1"/>
  <c r="P121" i="5"/>
  <c r="AA121" i="5" s="1"/>
  <c r="O121" i="5"/>
  <c r="Z121" i="5" s="1"/>
  <c r="N121" i="5"/>
  <c r="M121" i="5"/>
  <c r="X121" i="5" s="1"/>
  <c r="AE120" i="5"/>
  <c r="AD120" i="5"/>
  <c r="AB120" i="5"/>
  <c r="Z120" i="5"/>
  <c r="V120" i="5"/>
  <c r="AG120" i="5" s="1"/>
  <c r="U120" i="5"/>
  <c r="AF120" i="5" s="1"/>
  <c r="T120" i="5"/>
  <c r="S120" i="5"/>
  <c r="R120" i="5"/>
  <c r="AC120" i="5" s="1"/>
  <c r="Q120" i="5"/>
  <c r="P120" i="5"/>
  <c r="AA120" i="5" s="1"/>
  <c r="O120" i="5"/>
  <c r="N120" i="5"/>
  <c r="Y120" i="5" s="1"/>
  <c r="M120" i="5"/>
  <c r="X120" i="5" s="1"/>
  <c r="AG119" i="5"/>
  <c r="AE119" i="5"/>
  <c r="AD119" i="5"/>
  <c r="AC119" i="5"/>
  <c r="Y119" i="5"/>
  <c r="X119" i="5"/>
  <c r="V119" i="5"/>
  <c r="U119" i="5"/>
  <c r="AF119" i="5" s="1"/>
  <c r="T119" i="5"/>
  <c r="S119" i="5"/>
  <c r="R119" i="5"/>
  <c r="Q119" i="5"/>
  <c r="AB119" i="5" s="1"/>
  <c r="P119" i="5"/>
  <c r="AA119" i="5" s="1"/>
  <c r="O119" i="5"/>
  <c r="Z119" i="5" s="1"/>
  <c r="N119" i="5"/>
  <c r="M119" i="5"/>
  <c r="AE118" i="5"/>
  <c r="AA118" i="5"/>
  <c r="Z118" i="5"/>
  <c r="Y118" i="5"/>
  <c r="V118" i="5"/>
  <c r="AG118" i="5" s="1"/>
  <c r="U118" i="5"/>
  <c r="AF118" i="5" s="1"/>
  <c r="T118" i="5"/>
  <c r="S118" i="5"/>
  <c r="AD118" i="5" s="1"/>
  <c r="R118" i="5"/>
  <c r="AC118" i="5" s="1"/>
  <c r="Q118" i="5"/>
  <c r="AB118" i="5" s="1"/>
  <c r="P118" i="5"/>
  <c r="O118" i="5"/>
  <c r="N118" i="5"/>
  <c r="M118" i="5"/>
  <c r="X118" i="5" s="1"/>
  <c r="AD117" i="5"/>
  <c r="Y117" i="5"/>
  <c r="V117" i="5"/>
  <c r="AG117" i="5" s="1"/>
  <c r="U117" i="5"/>
  <c r="AF117" i="5" s="1"/>
  <c r="T117" i="5"/>
  <c r="AE117" i="5" s="1"/>
  <c r="S117" i="5"/>
  <c r="R117" i="5"/>
  <c r="AC117" i="5" s="1"/>
  <c r="Q117" i="5"/>
  <c r="AB117" i="5" s="1"/>
  <c r="P117" i="5"/>
  <c r="AA117" i="5" s="1"/>
  <c r="O117" i="5"/>
  <c r="Z117" i="5" s="1"/>
  <c r="N117" i="5"/>
  <c r="M117" i="5"/>
  <c r="X117" i="5" s="1"/>
  <c r="AG116" i="5"/>
  <c r="AD116" i="5"/>
  <c r="AB116" i="5"/>
  <c r="Z116" i="5"/>
  <c r="V116" i="5"/>
  <c r="U116" i="5"/>
  <c r="AF116" i="5" s="1"/>
  <c r="T116" i="5"/>
  <c r="AE116" i="5" s="1"/>
  <c r="S116" i="5"/>
  <c r="R116" i="5"/>
  <c r="AC116" i="5" s="1"/>
  <c r="Q116" i="5"/>
  <c r="P116" i="5"/>
  <c r="AA116" i="5" s="1"/>
  <c r="O116" i="5"/>
  <c r="N116" i="5"/>
  <c r="Y116" i="5" s="1"/>
  <c r="M116" i="5"/>
  <c r="X116" i="5" s="1"/>
  <c r="AG115" i="5"/>
  <c r="AE115" i="5"/>
  <c r="AD115" i="5"/>
  <c r="AA115" i="5"/>
  <c r="V115" i="5"/>
  <c r="U115" i="5"/>
  <c r="AF115" i="5" s="1"/>
  <c r="T115" i="5"/>
  <c r="S115" i="5"/>
  <c r="R115" i="5"/>
  <c r="AC115" i="5" s="1"/>
  <c r="Q115" i="5"/>
  <c r="AB115" i="5" s="1"/>
  <c r="P115" i="5"/>
  <c r="O115" i="5"/>
  <c r="Z115" i="5" s="1"/>
  <c r="N115" i="5"/>
  <c r="Y115" i="5" s="1"/>
  <c r="M115" i="5"/>
  <c r="X115" i="5" s="1"/>
  <c r="AE114" i="5"/>
  <c r="Z114" i="5"/>
  <c r="V114" i="5"/>
  <c r="AG114" i="5" s="1"/>
  <c r="U114" i="5"/>
  <c r="AF114" i="5" s="1"/>
  <c r="T114" i="5"/>
  <c r="S114" i="5"/>
  <c r="AD114" i="5" s="1"/>
  <c r="R114" i="5"/>
  <c r="AC114" i="5" s="1"/>
  <c r="Q114" i="5"/>
  <c r="AB114" i="5" s="1"/>
  <c r="P114" i="5"/>
  <c r="AA114" i="5" s="1"/>
  <c r="O114" i="5"/>
  <c r="N114" i="5"/>
  <c r="Y114" i="5" s="1"/>
  <c r="M114" i="5"/>
  <c r="X114" i="5" s="1"/>
  <c r="AF113" i="5"/>
  <c r="AD113" i="5"/>
  <c r="AA113" i="5"/>
  <c r="Z113" i="5"/>
  <c r="X113" i="5"/>
  <c r="V113" i="5"/>
  <c r="AG113" i="5" s="1"/>
  <c r="U113" i="5"/>
  <c r="T113" i="5"/>
  <c r="AE113" i="5" s="1"/>
  <c r="S113" i="5"/>
  <c r="R113" i="5"/>
  <c r="AC113" i="5" s="1"/>
  <c r="Q113" i="5"/>
  <c r="AB113" i="5" s="1"/>
  <c r="P113" i="5"/>
  <c r="O113" i="5"/>
  <c r="N113" i="5"/>
  <c r="Y113" i="5" s="1"/>
  <c r="M113" i="5"/>
  <c r="AE112" i="5"/>
  <c r="AD112" i="5"/>
  <c r="AB112" i="5"/>
  <c r="Z112" i="5"/>
  <c r="V112" i="5"/>
  <c r="AG112" i="5" s="1"/>
  <c r="U112" i="5"/>
  <c r="AF112" i="5" s="1"/>
  <c r="T112" i="5"/>
  <c r="S112" i="5"/>
  <c r="R112" i="5"/>
  <c r="AC112" i="5" s="1"/>
  <c r="Q112" i="5"/>
  <c r="P112" i="5"/>
  <c r="AA112" i="5" s="1"/>
  <c r="O112" i="5"/>
  <c r="N112" i="5"/>
  <c r="Y112" i="5" s="1"/>
  <c r="M112" i="5"/>
  <c r="X112" i="5" s="1"/>
  <c r="AD111" i="5"/>
  <c r="AA111" i="5"/>
  <c r="X111" i="5"/>
  <c r="V111" i="5"/>
  <c r="AG111" i="5" s="1"/>
  <c r="U111" i="5"/>
  <c r="AF111" i="5" s="1"/>
  <c r="T111" i="5"/>
  <c r="AE111" i="5" s="1"/>
  <c r="S111" i="5"/>
  <c r="R111" i="5"/>
  <c r="AC111" i="5" s="1"/>
  <c r="Q111" i="5"/>
  <c r="AB111" i="5" s="1"/>
  <c r="P111" i="5"/>
  <c r="O111" i="5"/>
  <c r="Z111" i="5" s="1"/>
  <c r="N111" i="5"/>
  <c r="Y111" i="5" s="1"/>
  <c r="M111" i="5"/>
  <c r="AE110" i="5"/>
  <c r="Z110" i="5"/>
  <c r="V110" i="5"/>
  <c r="AG110" i="5" s="1"/>
  <c r="U110" i="5"/>
  <c r="AF110" i="5" s="1"/>
  <c r="T110" i="5"/>
  <c r="S110" i="5"/>
  <c r="AD110" i="5" s="1"/>
  <c r="R110" i="5"/>
  <c r="AC110" i="5" s="1"/>
  <c r="Q110" i="5"/>
  <c r="AB110" i="5" s="1"/>
  <c r="P110" i="5"/>
  <c r="AA110" i="5" s="1"/>
  <c r="O110" i="5"/>
  <c r="N110" i="5"/>
  <c r="Y110" i="5" s="1"/>
  <c r="M110" i="5"/>
  <c r="X110" i="5" s="1"/>
  <c r="AD109" i="5"/>
  <c r="AA109" i="5"/>
  <c r="Z109" i="5"/>
  <c r="V109" i="5"/>
  <c r="AG109" i="5" s="1"/>
  <c r="U109" i="5"/>
  <c r="AF109" i="5" s="1"/>
  <c r="T109" i="5"/>
  <c r="AE109" i="5" s="1"/>
  <c r="S109" i="5"/>
  <c r="R109" i="5"/>
  <c r="AC109" i="5" s="1"/>
  <c r="Q109" i="5"/>
  <c r="AB109" i="5" s="1"/>
  <c r="P109" i="5"/>
  <c r="O109" i="5"/>
  <c r="N109" i="5"/>
  <c r="Y109" i="5" s="1"/>
  <c r="M109" i="5"/>
  <c r="X109" i="5" s="1"/>
  <c r="AE108" i="5"/>
  <c r="AB108" i="5"/>
  <c r="Z108" i="5"/>
  <c r="V108" i="5"/>
  <c r="AG108" i="5" s="1"/>
  <c r="U108" i="5"/>
  <c r="AF108" i="5" s="1"/>
  <c r="T108" i="5"/>
  <c r="S108" i="5"/>
  <c r="AD108" i="5" s="1"/>
  <c r="R108" i="5"/>
  <c r="AC108" i="5" s="1"/>
  <c r="Q108" i="5"/>
  <c r="P108" i="5"/>
  <c r="AA108" i="5" s="1"/>
  <c r="O108" i="5"/>
  <c r="N108" i="5"/>
  <c r="Y108" i="5" s="1"/>
  <c r="M108" i="5"/>
  <c r="X108" i="5" s="1"/>
  <c r="X107" i="5"/>
  <c r="M107" i="5"/>
  <c r="N107" i="5" s="1"/>
  <c r="Y107" i="5" s="1"/>
  <c r="AE106" i="5"/>
  <c r="AB106" i="5"/>
  <c r="Z106" i="5"/>
  <c r="V106" i="5"/>
  <c r="AG106" i="5" s="1"/>
  <c r="U106" i="5"/>
  <c r="AF106" i="5" s="1"/>
  <c r="T106" i="5"/>
  <c r="S106" i="5"/>
  <c r="AD106" i="5" s="1"/>
  <c r="R106" i="5"/>
  <c r="AC106" i="5" s="1"/>
  <c r="Q106" i="5"/>
  <c r="P106" i="5"/>
  <c r="AA106" i="5" s="1"/>
  <c r="O106" i="5"/>
  <c r="N106" i="5"/>
  <c r="Y106" i="5" s="1"/>
  <c r="M106" i="5"/>
  <c r="X106" i="5" s="1"/>
  <c r="AD105" i="5"/>
  <c r="AA105" i="5"/>
  <c r="X105" i="5"/>
  <c r="V105" i="5"/>
  <c r="AG105" i="5" s="1"/>
  <c r="U105" i="5"/>
  <c r="AF105" i="5" s="1"/>
  <c r="T105" i="5"/>
  <c r="AE105" i="5" s="1"/>
  <c r="S105" i="5"/>
  <c r="R105" i="5"/>
  <c r="AC105" i="5" s="1"/>
  <c r="Q105" i="5"/>
  <c r="AB105" i="5" s="1"/>
  <c r="P105" i="5"/>
  <c r="O105" i="5"/>
  <c r="Z105" i="5" s="1"/>
  <c r="N105" i="5"/>
  <c r="Y105" i="5" s="1"/>
  <c r="M105" i="5"/>
  <c r="AE104" i="5"/>
  <c r="AB104" i="5"/>
  <c r="Z104" i="5"/>
  <c r="V104" i="5"/>
  <c r="AG104" i="5" s="1"/>
  <c r="U104" i="5"/>
  <c r="AF104" i="5" s="1"/>
  <c r="T104" i="5"/>
  <c r="S104" i="5"/>
  <c r="AD104" i="5" s="1"/>
  <c r="R104" i="5"/>
  <c r="AC104" i="5" s="1"/>
  <c r="Q104" i="5"/>
  <c r="P104" i="5"/>
  <c r="AA104" i="5" s="1"/>
  <c r="O104" i="5"/>
  <c r="N104" i="5"/>
  <c r="Y104" i="5" s="1"/>
  <c r="M104" i="5"/>
  <c r="X104" i="5" s="1"/>
  <c r="AD103" i="5"/>
  <c r="AA103" i="5"/>
  <c r="X103" i="5"/>
  <c r="V103" i="5"/>
  <c r="AG103" i="5" s="1"/>
  <c r="U103" i="5"/>
  <c r="AF103" i="5" s="1"/>
  <c r="T103" i="5"/>
  <c r="AE103" i="5" s="1"/>
  <c r="S103" i="5"/>
  <c r="R103" i="5"/>
  <c r="AC103" i="5" s="1"/>
  <c r="Q103" i="5"/>
  <c r="AB103" i="5" s="1"/>
  <c r="P103" i="5"/>
  <c r="O103" i="5"/>
  <c r="Z103" i="5" s="1"/>
  <c r="N103" i="5"/>
  <c r="Y103" i="5" s="1"/>
  <c r="M103" i="5"/>
  <c r="AE102" i="5"/>
  <c r="AB102" i="5"/>
  <c r="Z102" i="5"/>
  <c r="V102" i="5"/>
  <c r="AG102" i="5" s="1"/>
  <c r="U102" i="5"/>
  <c r="AF102" i="5" s="1"/>
  <c r="T102" i="5"/>
  <c r="S102" i="5"/>
  <c r="AD102" i="5" s="1"/>
  <c r="R102" i="5"/>
  <c r="AC102" i="5" s="1"/>
  <c r="Q102" i="5"/>
  <c r="P102" i="5"/>
  <c r="AA102" i="5" s="1"/>
  <c r="O102" i="5"/>
  <c r="N102" i="5"/>
  <c r="Y102" i="5" s="1"/>
  <c r="M102" i="5"/>
  <c r="X102" i="5" s="1"/>
  <c r="AF101" i="5"/>
  <c r="AD101" i="5"/>
  <c r="AA101" i="5"/>
  <c r="X101" i="5"/>
  <c r="V101" i="5"/>
  <c r="AG101" i="5" s="1"/>
  <c r="U101" i="5"/>
  <c r="T101" i="5"/>
  <c r="AE101" i="5" s="1"/>
  <c r="S101" i="5"/>
  <c r="R101" i="5"/>
  <c r="AC101" i="5" s="1"/>
  <c r="Q101" i="5"/>
  <c r="AB101" i="5" s="1"/>
  <c r="P101" i="5"/>
  <c r="O101" i="5"/>
  <c r="Z101" i="5" s="1"/>
  <c r="N101" i="5"/>
  <c r="Y101" i="5" s="1"/>
  <c r="M101" i="5"/>
  <c r="AE100" i="5"/>
  <c r="AD100" i="5"/>
  <c r="Z100" i="5"/>
  <c r="V100" i="5"/>
  <c r="AG100" i="5" s="1"/>
  <c r="U100" i="5"/>
  <c r="AF100" i="5" s="1"/>
  <c r="T100" i="5"/>
  <c r="S100" i="5"/>
  <c r="R100" i="5"/>
  <c r="AC100" i="5" s="1"/>
  <c r="Q100" i="5"/>
  <c r="AB100" i="5" s="1"/>
  <c r="P100" i="5"/>
  <c r="AA100" i="5" s="1"/>
  <c r="O100" i="5"/>
  <c r="N100" i="5"/>
  <c r="Y100" i="5" s="1"/>
  <c r="M100" i="5"/>
  <c r="X100" i="5" s="1"/>
  <c r="AD99" i="5"/>
  <c r="AA99" i="5"/>
  <c r="Z99" i="5"/>
  <c r="X99" i="5"/>
  <c r="V99" i="5"/>
  <c r="AG99" i="5" s="1"/>
  <c r="U99" i="5"/>
  <c r="AF99" i="5" s="1"/>
  <c r="T99" i="5"/>
  <c r="AE99" i="5" s="1"/>
  <c r="S99" i="5"/>
  <c r="R99" i="5"/>
  <c r="AC99" i="5" s="1"/>
  <c r="Q99" i="5"/>
  <c r="AB99" i="5" s="1"/>
  <c r="P99" i="5"/>
  <c r="O99" i="5"/>
  <c r="N99" i="5"/>
  <c r="Y99" i="5" s="1"/>
  <c r="M99" i="5"/>
  <c r="AE98" i="5"/>
  <c r="AB98" i="5"/>
  <c r="Z98" i="5"/>
  <c r="V98" i="5"/>
  <c r="AG98" i="5" s="1"/>
  <c r="U98" i="5"/>
  <c r="AF98" i="5" s="1"/>
  <c r="T98" i="5"/>
  <c r="S98" i="5"/>
  <c r="AD98" i="5" s="1"/>
  <c r="R98" i="5"/>
  <c r="AC98" i="5" s="1"/>
  <c r="Q98" i="5"/>
  <c r="P98" i="5"/>
  <c r="AA98" i="5" s="1"/>
  <c r="O98" i="5"/>
  <c r="N98" i="5"/>
  <c r="Y98" i="5" s="1"/>
  <c r="M98" i="5"/>
  <c r="X98" i="5" s="1"/>
  <c r="AD97" i="5"/>
  <c r="AA97" i="5"/>
  <c r="V97" i="5"/>
  <c r="AG97" i="5" s="1"/>
  <c r="U97" i="5"/>
  <c r="AF97" i="5" s="1"/>
  <c r="T97" i="5"/>
  <c r="AE97" i="5" s="1"/>
  <c r="S97" i="5"/>
  <c r="R97" i="5"/>
  <c r="AC97" i="5" s="1"/>
  <c r="Q97" i="5"/>
  <c r="AB97" i="5" s="1"/>
  <c r="P97" i="5"/>
  <c r="O97" i="5"/>
  <c r="Z97" i="5" s="1"/>
  <c r="N97" i="5"/>
  <c r="Y97" i="5" s="1"/>
  <c r="M97" i="5"/>
  <c r="X97" i="5" s="1"/>
  <c r="AE96" i="5"/>
  <c r="Z96" i="5"/>
  <c r="V96" i="5"/>
  <c r="AG96" i="5" s="1"/>
  <c r="U96" i="5"/>
  <c r="AF96" i="5" s="1"/>
  <c r="T96" i="5"/>
  <c r="S96" i="5"/>
  <c r="AD96" i="5" s="1"/>
  <c r="R96" i="5"/>
  <c r="AC96" i="5" s="1"/>
  <c r="Q96" i="5"/>
  <c r="AB96" i="5" s="1"/>
  <c r="P96" i="5"/>
  <c r="AA96" i="5" s="1"/>
  <c r="O96" i="5"/>
  <c r="N96" i="5"/>
  <c r="Y96" i="5" s="1"/>
  <c r="M96" i="5"/>
  <c r="X96" i="5" s="1"/>
  <c r="AF95" i="5"/>
  <c r="AD95" i="5"/>
  <c r="AA95" i="5"/>
  <c r="Z95" i="5"/>
  <c r="X95" i="5"/>
  <c r="V95" i="5"/>
  <c r="AG95" i="5" s="1"/>
  <c r="U95" i="5"/>
  <c r="T95" i="5"/>
  <c r="AE95" i="5" s="1"/>
  <c r="S95" i="5"/>
  <c r="R95" i="5"/>
  <c r="AC95" i="5" s="1"/>
  <c r="Q95" i="5"/>
  <c r="AB95" i="5" s="1"/>
  <c r="P95" i="5"/>
  <c r="O95" i="5"/>
  <c r="N95" i="5"/>
  <c r="Y95" i="5" s="1"/>
  <c r="M95" i="5"/>
  <c r="AE94" i="5"/>
  <c r="AD94" i="5"/>
  <c r="AB94" i="5"/>
  <c r="Z94" i="5"/>
  <c r="V94" i="5"/>
  <c r="AG94" i="5" s="1"/>
  <c r="U94" i="5"/>
  <c r="AF94" i="5" s="1"/>
  <c r="T94" i="5"/>
  <c r="S94" i="5"/>
  <c r="R94" i="5"/>
  <c r="AC94" i="5" s="1"/>
  <c r="Q94" i="5"/>
  <c r="P94" i="5"/>
  <c r="AA94" i="5" s="1"/>
  <c r="O94" i="5"/>
  <c r="N94" i="5"/>
  <c r="Y94" i="5" s="1"/>
  <c r="M94" i="5"/>
  <c r="X94" i="5" s="1"/>
  <c r="AD93" i="5"/>
  <c r="AA93" i="5"/>
  <c r="X93" i="5"/>
  <c r="V93" i="5"/>
  <c r="AG93" i="5" s="1"/>
  <c r="U93" i="5"/>
  <c r="AF93" i="5" s="1"/>
  <c r="T93" i="5"/>
  <c r="AE93" i="5" s="1"/>
  <c r="S93" i="5"/>
  <c r="R93" i="5"/>
  <c r="AC93" i="5" s="1"/>
  <c r="Q93" i="5"/>
  <c r="AB93" i="5" s="1"/>
  <c r="P93" i="5"/>
  <c r="O93" i="5"/>
  <c r="Z93" i="5" s="1"/>
  <c r="N93" i="5"/>
  <c r="Y93" i="5" s="1"/>
  <c r="M93" i="5"/>
  <c r="AE92" i="5"/>
  <c r="Z92" i="5"/>
  <c r="V92" i="5"/>
  <c r="AG92" i="5" s="1"/>
  <c r="U92" i="5"/>
  <c r="AF92" i="5" s="1"/>
  <c r="T92" i="5"/>
  <c r="S92" i="5"/>
  <c r="AD92" i="5" s="1"/>
  <c r="R92" i="5"/>
  <c r="AC92" i="5" s="1"/>
  <c r="Q92" i="5"/>
  <c r="AB92" i="5" s="1"/>
  <c r="P92" i="5"/>
  <c r="AA92" i="5" s="1"/>
  <c r="O92" i="5"/>
  <c r="N92" i="5"/>
  <c r="Y92" i="5" s="1"/>
  <c r="M92" i="5"/>
  <c r="X92" i="5" s="1"/>
  <c r="AD91" i="5"/>
  <c r="AA91" i="5"/>
  <c r="Z91" i="5"/>
  <c r="V91" i="5"/>
  <c r="AG91" i="5" s="1"/>
  <c r="U91" i="5"/>
  <c r="AF91" i="5" s="1"/>
  <c r="T91" i="5"/>
  <c r="AE91" i="5" s="1"/>
  <c r="S91" i="5"/>
  <c r="R91" i="5"/>
  <c r="AC91" i="5" s="1"/>
  <c r="Q91" i="5"/>
  <c r="AB91" i="5" s="1"/>
  <c r="P91" i="5"/>
  <c r="O91" i="5"/>
  <c r="N91" i="5"/>
  <c r="Y91" i="5" s="1"/>
  <c r="M91" i="5"/>
  <c r="X91" i="5" s="1"/>
  <c r="AE90" i="5"/>
  <c r="AB90" i="5"/>
  <c r="Z90" i="5"/>
  <c r="V90" i="5"/>
  <c r="AG90" i="5" s="1"/>
  <c r="U90" i="5"/>
  <c r="AF90" i="5" s="1"/>
  <c r="T90" i="5"/>
  <c r="S90" i="5"/>
  <c r="AD90" i="5" s="1"/>
  <c r="R90" i="5"/>
  <c r="AC90" i="5" s="1"/>
  <c r="Q90" i="5"/>
  <c r="P90" i="5"/>
  <c r="AA90" i="5" s="1"/>
  <c r="O90" i="5"/>
  <c r="N90" i="5"/>
  <c r="Y90" i="5" s="1"/>
  <c r="M90" i="5"/>
  <c r="X90" i="5" s="1"/>
  <c r="AD89" i="5"/>
  <c r="AA89" i="5"/>
  <c r="X89" i="5"/>
  <c r="V89" i="5"/>
  <c r="AG89" i="5" s="1"/>
  <c r="U89" i="5"/>
  <c r="AF89" i="5" s="1"/>
  <c r="T89" i="5"/>
  <c r="AE89" i="5" s="1"/>
  <c r="S89" i="5"/>
  <c r="R89" i="5"/>
  <c r="AC89" i="5" s="1"/>
  <c r="Q89" i="5"/>
  <c r="AB89" i="5" s="1"/>
  <c r="P89" i="5"/>
  <c r="O89" i="5"/>
  <c r="Z89" i="5" s="1"/>
  <c r="N89" i="5"/>
  <c r="Y89" i="5" s="1"/>
  <c r="M89" i="5"/>
  <c r="AE88" i="5"/>
  <c r="AB88" i="5"/>
  <c r="Z88" i="5"/>
  <c r="V88" i="5"/>
  <c r="AG88" i="5" s="1"/>
  <c r="U88" i="5"/>
  <c r="AF88" i="5" s="1"/>
  <c r="T88" i="5"/>
  <c r="S88" i="5"/>
  <c r="AD88" i="5" s="1"/>
  <c r="R88" i="5"/>
  <c r="AC88" i="5" s="1"/>
  <c r="Q88" i="5"/>
  <c r="P88" i="5"/>
  <c r="AA88" i="5" s="1"/>
  <c r="O88" i="5"/>
  <c r="N88" i="5"/>
  <c r="Y88" i="5" s="1"/>
  <c r="M88" i="5"/>
  <c r="X88" i="5" s="1"/>
  <c r="AD87" i="5"/>
  <c r="AA87" i="5"/>
  <c r="X87" i="5"/>
  <c r="V87" i="5"/>
  <c r="AG87" i="5" s="1"/>
  <c r="U87" i="5"/>
  <c r="AF87" i="5" s="1"/>
  <c r="T87" i="5"/>
  <c r="AE87" i="5" s="1"/>
  <c r="S87" i="5"/>
  <c r="R87" i="5"/>
  <c r="AC87" i="5" s="1"/>
  <c r="Q87" i="5"/>
  <c r="AB87" i="5" s="1"/>
  <c r="P87" i="5"/>
  <c r="O87" i="5"/>
  <c r="Z87" i="5" s="1"/>
  <c r="N87" i="5"/>
  <c r="Y87" i="5" s="1"/>
  <c r="M87" i="5"/>
  <c r="AE86" i="5"/>
  <c r="AB86" i="5"/>
  <c r="V86" i="5"/>
  <c r="AG86" i="5" s="1"/>
  <c r="U86" i="5"/>
  <c r="AF86" i="5" s="1"/>
  <c r="T86" i="5"/>
  <c r="S86" i="5"/>
  <c r="AD86" i="5" s="1"/>
  <c r="R86" i="5"/>
  <c r="AC86" i="5" s="1"/>
  <c r="Q86" i="5"/>
  <c r="P86" i="5"/>
  <c r="AA86" i="5" s="1"/>
  <c r="O86" i="5"/>
  <c r="Z86" i="5" s="1"/>
  <c r="N86" i="5"/>
  <c r="Y86" i="5" s="1"/>
  <c r="M86" i="5"/>
  <c r="X86" i="5" s="1"/>
  <c r="AF85" i="5"/>
  <c r="AB85" i="5"/>
  <c r="AA85" i="5"/>
  <c r="Z85" i="5"/>
  <c r="V85" i="5"/>
  <c r="AG85" i="5" s="1"/>
  <c r="U85" i="5"/>
  <c r="T85" i="5"/>
  <c r="AE85" i="5" s="1"/>
  <c r="S85" i="5"/>
  <c r="AD85" i="5" s="1"/>
  <c r="R85" i="5"/>
  <c r="AC85" i="5" s="1"/>
  <c r="Q85" i="5"/>
  <c r="P85" i="5"/>
  <c r="O85" i="5"/>
  <c r="N85" i="5"/>
  <c r="Y85" i="5" s="1"/>
  <c r="M85" i="5"/>
  <c r="X85" i="5" s="1"/>
  <c r="AF84" i="5"/>
  <c r="AE84" i="5"/>
  <c r="AD84" i="5"/>
  <c r="Z84" i="5"/>
  <c r="V84" i="5"/>
  <c r="AG84" i="5" s="1"/>
  <c r="U84" i="5"/>
  <c r="T84" i="5"/>
  <c r="S84" i="5"/>
  <c r="R84" i="5"/>
  <c r="AC84" i="5" s="1"/>
  <c r="Q84" i="5"/>
  <c r="AB84" i="5" s="1"/>
  <c r="P84" i="5"/>
  <c r="AA84" i="5" s="1"/>
  <c r="O84" i="5"/>
  <c r="N84" i="5"/>
  <c r="Y84" i="5" s="1"/>
  <c r="M84" i="5"/>
  <c r="X84" i="5" s="1"/>
  <c r="AF83" i="5"/>
  <c r="AB83" i="5"/>
  <c r="AA83" i="5"/>
  <c r="Z83" i="5"/>
  <c r="V83" i="5"/>
  <c r="AG83" i="5" s="1"/>
  <c r="U83" i="5"/>
  <c r="T83" i="5"/>
  <c r="AE83" i="5" s="1"/>
  <c r="S83" i="5"/>
  <c r="AD83" i="5" s="1"/>
  <c r="R83" i="5"/>
  <c r="AC83" i="5" s="1"/>
  <c r="Q83" i="5"/>
  <c r="P83" i="5"/>
  <c r="O83" i="5"/>
  <c r="N83" i="5"/>
  <c r="Y83" i="5" s="1"/>
  <c r="M83" i="5"/>
  <c r="X83" i="5" s="1"/>
  <c r="AF82" i="5"/>
  <c r="AE82" i="5"/>
  <c r="AD82" i="5"/>
  <c r="Z82" i="5"/>
  <c r="V82" i="5"/>
  <c r="AG82" i="5" s="1"/>
  <c r="U82" i="5"/>
  <c r="T82" i="5"/>
  <c r="S82" i="5"/>
  <c r="R82" i="5"/>
  <c r="AC82" i="5" s="1"/>
  <c r="Q82" i="5"/>
  <c r="AB82" i="5" s="1"/>
  <c r="P82" i="5"/>
  <c r="AA82" i="5" s="1"/>
  <c r="O82" i="5"/>
  <c r="N82" i="5"/>
  <c r="Y82" i="5" s="1"/>
  <c r="M82" i="5"/>
  <c r="X82" i="5" s="1"/>
  <c r="AF81" i="5"/>
  <c r="AC81" i="5"/>
  <c r="AA81" i="5"/>
  <c r="V81" i="5"/>
  <c r="AG81" i="5" s="1"/>
  <c r="U81" i="5"/>
  <c r="T81" i="5"/>
  <c r="AE81" i="5" s="1"/>
  <c r="S81" i="5"/>
  <c r="AD81" i="5" s="1"/>
  <c r="R81" i="5"/>
  <c r="Q81" i="5"/>
  <c r="AB81" i="5" s="1"/>
  <c r="P81" i="5"/>
  <c r="O81" i="5"/>
  <c r="Z81" i="5" s="1"/>
  <c r="N81" i="5"/>
  <c r="Y81" i="5" s="1"/>
  <c r="M81" i="5"/>
  <c r="X81" i="5" s="1"/>
  <c r="AE80" i="5"/>
  <c r="Y80" i="5"/>
  <c r="X80" i="5"/>
  <c r="V80" i="5"/>
  <c r="AG80" i="5" s="1"/>
  <c r="U80" i="5"/>
  <c r="AF80" i="5" s="1"/>
  <c r="T80" i="5"/>
  <c r="S80" i="5"/>
  <c r="AD80" i="5" s="1"/>
  <c r="R80" i="5"/>
  <c r="AC80" i="5" s="1"/>
  <c r="Q80" i="5"/>
  <c r="AB80" i="5" s="1"/>
  <c r="P80" i="5"/>
  <c r="AA80" i="5" s="1"/>
  <c r="O80" i="5"/>
  <c r="Z80" i="5" s="1"/>
  <c r="N80" i="5"/>
  <c r="M80" i="5"/>
  <c r="AD79" i="5"/>
  <c r="AA79" i="5"/>
  <c r="Z79" i="5"/>
  <c r="X79" i="5"/>
  <c r="V79" i="5"/>
  <c r="AG79" i="5" s="1"/>
  <c r="U79" i="5"/>
  <c r="AF79" i="5" s="1"/>
  <c r="T79" i="5"/>
  <c r="AE79" i="5" s="1"/>
  <c r="S79" i="5"/>
  <c r="R79" i="5"/>
  <c r="AC79" i="5" s="1"/>
  <c r="Q79" i="5"/>
  <c r="AB79" i="5" s="1"/>
  <c r="P79" i="5"/>
  <c r="O79" i="5"/>
  <c r="N79" i="5"/>
  <c r="Y79" i="5" s="1"/>
  <c r="M79" i="5"/>
  <c r="AE78" i="5"/>
  <c r="AB78" i="5"/>
  <c r="Z78" i="5"/>
  <c r="Y78" i="5"/>
  <c r="X78" i="5"/>
  <c r="V78" i="5"/>
  <c r="AG78" i="5" s="1"/>
  <c r="U78" i="5"/>
  <c r="AF78" i="5" s="1"/>
  <c r="T78" i="5"/>
  <c r="S78" i="5"/>
  <c r="AD78" i="5" s="1"/>
  <c r="R78" i="5"/>
  <c r="AC78" i="5" s="1"/>
  <c r="Q78" i="5"/>
  <c r="P78" i="5"/>
  <c r="AA78" i="5" s="1"/>
  <c r="O78" i="5"/>
  <c r="N78" i="5"/>
  <c r="M78" i="5"/>
  <c r="AC77" i="5"/>
  <c r="AA77" i="5"/>
  <c r="X77" i="5"/>
  <c r="V77" i="5"/>
  <c r="AG77" i="5" s="1"/>
  <c r="U77" i="5"/>
  <c r="AF77" i="5" s="1"/>
  <c r="T77" i="5"/>
  <c r="AE77" i="5" s="1"/>
  <c r="S77" i="5"/>
  <c r="AD77" i="5" s="1"/>
  <c r="R77" i="5"/>
  <c r="Q77" i="5"/>
  <c r="AB77" i="5" s="1"/>
  <c r="P77" i="5"/>
  <c r="O77" i="5"/>
  <c r="Z77" i="5" s="1"/>
  <c r="N77" i="5"/>
  <c r="Y77" i="5" s="1"/>
  <c r="M77" i="5"/>
  <c r="AE76" i="5"/>
  <c r="Z76" i="5"/>
  <c r="V76" i="5"/>
  <c r="AG76" i="5" s="1"/>
  <c r="U76" i="5"/>
  <c r="AF76" i="5" s="1"/>
  <c r="T76" i="5"/>
  <c r="S76" i="5"/>
  <c r="AD76" i="5" s="1"/>
  <c r="R76" i="5"/>
  <c r="AC76" i="5" s="1"/>
  <c r="Q76" i="5"/>
  <c r="AB76" i="5" s="1"/>
  <c r="P76" i="5"/>
  <c r="AA76" i="5" s="1"/>
  <c r="O76" i="5"/>
  <c r="N76" i="5"/>
  <c r="Y76" i="5" s="1"/>
  <c r="M76" i="5"/>
  <c r="X76" i="5" s="1"/>
  <c r="AD75" i="5"/>
  <c r="AB75" i="5"/>
  <c r="AA75" i="5"/>
  <c r="X75" i="5"/>
  <c r="V75" i="5"/>
  <c r="AG75" i="5" s="1"/>
  <c r="U75" i="5"/>
  <c r="AF75" i="5" s="1"/>
  <c r="T75" i="5"/>
  <c r="AE75" i="5" s="1"/>
  <c r="S75" i="5"/>
  <c r="R75" i="5"/>
  <c r="AC75" i="5" s="1"/>
  <c r="Q75" i="5"/>
  <c r="P75" i="5"/>
  <c r="O75" i="5"/>
  <c r="Z75" i="5" s="1"/>
  <c r="N75" i="5"/>
  <c r="Y75" i="5" s="1"/>
  <c r="M75" i="5"/>
  <c r="AE74" i="5"/>
  <c r="Z74" i="5"/>
  <c r="Y74" i="5"/>
  <c r="X74" i="5"/>
  <c r="V74" i="5"/>
  <c r="AG74" i="5" s="1"/>
  <c r="U74" i="5"/>
  <c r="AF74" i="5" s="1"/>
  <c r="T74" i="5"/>
  <c r="S74" i="5"/>
  <c r="AD74" i="5" s="1"/>
  <c r="R74" i="5"/>
  <c r="AC74" i="5" s="1"/>
  <c r="Q74" i="5"/>
  <c r="AB74" i="5" s="1"/>
  <c r="P74" i="5"/>
  <c r="AA74" i="5" s="1"/>
  <c r="O74" i="5"/>
  <c r="N74" i="5"/>
  <c r="M74" i="5"/>
  <c r="AA73" i="5"/>
  <c r="X73" i="5"/>
  <c r="V73" i="5"/>
  <c r="AG73" i="5" s="1"/>
  <c r="U73" i="5"/>
  <c r="AF73" i="5" s="1"/>
  <c r="T73" i="5"/>
  <c r="AE73" i="5" s="1"/>
  <c r="S73" i="5"/>
  <c r="AD73" i="5" s="1"/>
  <c r="R73" i="5"/>
  <c r="AC73" i="5" s="1"/>
  <c r="Q73" i="5"/>
  <c r="AB73" i="5" s="1"/>
  <c r="P73" i="5"/>
  <c r="O73" i="5"/>
  <c r="Z73" i="5" s="1"/>
  <c r="N73" i="5"/>
  <c r="Y73" i="5" s="1"/>
  <c r="M73" i="5"/>
  <c r="AE72" i="5"/>
  <c r="Z72" i="5"/>
  <c r="Y72" i="5"/>
  <c r="X72" i="5"/>
  <c r="V72" i="5"/>
  <c r="AG72" i="5" s="1"/>
  <c r="U72" i="5"/>
  <c r="AF72" i="5" s="1"/>
  <c r="T72" i="5"/>
  <c r="S72" i="5"/>
  <c r="AD72" i="5" s="1"/>
  <c r="R72" i="5"/>
  <c r="AC72" i="5" s="1"/>
  <c r="Q72" i="5"/>
  <c r="AB72" i="5" s="1"/>
  <c r="P72" i="5"/>
  <c r="AA72" i="5" s="1"/>
  <c r="O72" i="5"/>
  <c r="N72" i="5"/>
  <c r="M72" i="5"/>
  <c r="AD71" i="5"/>
  <c r="AB71" i="5"/>
  <c r="AA71" i="5"/>
  <c r="Z71" i="5"/>
  <c r="V71" i="5"/>
  <c r="AG71" i="5" s="1"/>
  <c r="U71" i="5"/>
  <c r="AF71" i="5" s="1"/>
  <c r="T71" i="5"/>
  <c r="AE71" i="5" s="1"/>
  <c r="S71" i="5"/>
  <c r="R71" i="5"/>
  <c r="AC71" i="5" s="1"/>
  <c r="Q71" i="5"/>
  <c r="P71" i="5"/>
  <c r="O71" i="5"/>
  <c r="N71" i="5"/>
  <c r="Y71" i="5" s="1"/>
  <c r="M71" i="5"/>
  <c r="X71" i="5" s="1"/>
  <c r="AG70" i="5"/>
  <c r="AE70" i="5"/>
  <c r="AB70" i="5"/>
  <c r="Y70" i="5"/>
  <c r="X70" i="5"/>
  <c r="V70" i="5"/>
  <c r="U70" i="5"/>
  <c r="AF70" i="5" s="1"/>
  <c r="T70" i="5"/>
  <c r="S70" i="5"/>
  <c r="AD70" i="5" s="1"/>
  <c r="R70" i="5"/>
  <c r="AC70" i="5" s="1"/>
  <c r="Q70" i="5"/>
  <c r="P70" i="5"/>
  <c r="AA70" i="5" s="1"/>
  <c r="O70" i="5"/>
  <c r="Z70" i="5" s="1"/>
  <c r="N70" i="5"/>
  <c r="M70" i="5"/>
  <c r="AE69" i="5"/>
  <c r="AA69" i="5"/>
  <c r="X69" i="5"/>
  <c r="V69" i="5"/>
  <c r="AG69" i="5" s="1"/>
  <c r="U69" i="5"/>
  <c r="AF69" i="5" s="1"/>
  <c r="T69" i="5"/>
  <c r="S69" i="5"/>
  <c r="AD69" i="5" s="1"/>
  <c r="R69" i="5"/>
  <c r="AC69" i="5" s="1"/>
  <c r="Q69" i="5"/>
  <c r="AB69" i="5" s="1"/>
  <c r="P69" i="5"/>
  <c r="O69" i="5"/>
  <c r="Z69" i="5" s="1"/>
  <c r="N69" i="5"/>
  <c r="Y69" i="5" s="1"/>
  <c r="M69" i="5"/>
  <c r="AE68" i="5"/>
  <c r="AD68" i="5"/>
  <c r="AB68" i="5"/>
  <c r="AA68" i="5"/>
  <c r="Z68" i="5"/>
  <c r="Y68" i="5"/>
  <c r="V68" i="5"/>
  <c r="AG68" i="5" s="1"/>
  <c r="U68" i="5"/>
  <c r="AF68" i="5" s="1"/>
  <c r="T68" i="5"/>
  <c r="S68" i="5"/>
  <c r="R68" i="5"/>
  <c r="AC68" i="5" s="1"/>
  <c r="Q68" i="5"/>
  <c r="P68" i="5"/>
  <c r="O68" i="5"/>
  <c r="N68" i="5"/>
  <c r="M68" i="5"/>
  <c r="X68" i="5" s="1"/>
  <c r="AF67" i="5"/>
  <c r="AD67" i="5"/>
  <c r="AB67" i="5"/>
  <c r="AA67" i="5"/>
  <c r="X67" i="5"/>
  <c r="V67" i="5"/>
  <c r="AG67" i="5" s="1"/>
  <c r="U67" i="5"/>
  <c r="T67" i="5"/>
  <c r="AE67" i="5" s="1"/>
  <c r="S67" i="5"/>
  <c r="R67" i="5"/>
  <c r="AC67" i="5" s="1"/>
  <c r="Q67" i="5"/>
  <c r="P67" i="5"/>
  <c r="O67" i="5"/>
  <c r="Z67" i="5" s="1"/>
  <c r="N67" i="5"/>
  <c r="Y67" i="5" s="1"/>
  <c r="M67" i="5"/>
  <c r="AG66" i="5"/>
  <c r="AE66" i="5"/>
  <c r="AA66" i="5"/>
  <c r="Z66" i="5"/>
  <c r="Y66" i="5"/>
  <c r="X66" i="5"/>
  <c r="V66" i="5"/>
  <c r="U66" i="5"/>
  <c r="AF66" i="5" s="1"/>
  <c r="T66" i="5"/>
  <c r="S66" i="5"/>
  <c r="AD66" i="5" s="1"/>
  <c r="R66" i="5"/>
  <c r="AC66" i="5" s="1"/>
  <c r="Q66" i="5"/>
  <c r="AB66" i="5" s="1"/>
  <c r="P66" i="5"/>
  <c r="O66" i="5"/>
  <c r="N66" i="5"/>
  <c r="M66" i="5"/>
  <c r="AC65" i="5"/>
  <c r="AA65" i="5"/>
  <c r="X65" i="5"/>
  <c r="V65" i="5"/>
  <c r="AG65" i="5" s="1"/>
  <c r="U65" i="5"/>
  <c r="AF65" i="5" s="1"/>
  <c r="T65" i="5"/>
  <c r="AE65" i="5" s="1"/>
  <c r="S65" i="5"/>
  <c r="AD65" i="5" s="1"/>
  <c r="R65" i="5"/>
  <c r="Q65" i="5"/>
  <c r="AB65" i="5" s="1"/>
  <c r="P65" i="5"/>
  <c r="O65" i="5"/>
  <c r="Z65" i="5" s="1"/>
  <c r="N65" i="5"/>
  <c r="Y65" i="5" s="1"/>
  <c r="M65" i="5"/>
  <c r="AF60" i="5"/>
  <c r="AE60" i="5"/>
  <c r="AD60" i="5"/>
  <c r="AB60" i="5"/>
  <c r="AA60" i="5"/>
  <c r="X60" i="5"/>
  <c r="V60" i="5"/>
  <c r="AG60" i="5" s="1"/>
  <c r="U60" i="5"/>
  <c r="T60" i="5"/>
  <c r="S60" i="5"/>
  <c r="R60" i="5"/>
  <c r="AC60" i="5" s="1"/>
  <c r="Q60" i="5"/>
  <c r="P60" i="5"/>
  <c r="O60" i="5"/>
  <c r="Z60" i="5" s="1"/>
  <c r="N60" i="5"/>
  <c r="Y60" i="5" s="1"/>
  <c r="M60" i="5"/>
  <c r="AF59" i="5"/>
  <c r="AD59" i="5"/>
  <c r="AA59" i="5"/>
  <c r="Z59" i="5"/>
  <c r="X59" i="5"/>
  <c r="V59" i="5"/>
  <c r="AG59" i="5" s="1"/>
  <c r="U59" i="5"/>
  <c r="T59" i="5"/>
  <c r="AE59" i="5" s="1"/>
  <c r="S59" i="5"/>
  <c r="R59" i="5"/>
  <c r="AC59" i="5" s="1"/>
  <c r="Q59" i="5"/>
  <c r="AB59" i="5" s="1"/>
  <c r="P59" i="5"/>
  <c r="O59" i="5"/>
  <c r="N59" i="5"/>
  <c r="Y59" i="5" s="1"/>
  <c r="M59" i="5"/>
  <c r="AG58" i="5"/>
  <c r="AE58" i="5"/>
  <c r="AB58" i="5"/>
  <c r="AA58" i="5"/>
  <c r="Z58" i="5"/>
  <c r="Y58" i="5"/>
  <c r="X58" i="5"/>
  <c r="V58" i="5"/>
  <c r="U58" i="5"/>
  <c r="AF58" i="5" s="1"/>
  <c r="T58" i="5"/>
  <c r="S58" i="5"/>
  <c r="AD58" i="5" s="1"/>
  <c r="R58" i="5"/>
  <c r="AC58" i="5" s="1"/>
  <c r="Q58" i="5"/>
  <c r="P58" i="5"/>
  <c r="O58" i="5"/>
  <c r="N58" i="5"/>
  <c r="M58" i="5"/>
  <c r="AE57" i="5"/>
  <c r="AC57" i="5"/>
  <c r="AA57" i="5"/>
  <c r="V57" i="5"/>
  <c r="AG57" i="5" s="1"/>
  <c r="U57" i="5"/>
  <c r="AF57" i="5" s="1"/>
  <c r="T57" i="5"/>
  <c r="S57" i="5"/>
  <c r="AD57" i="5" s="1"/>
  <c r="R57" i="5"/>
  <c r="Q57" i="5"/>
  <c r="AB57" i="5" s="1"/>
  <c r="P57" i="5"/>
  <c r="O57" i="5"/>
  <c r="Z57" i="5" s="1"/>
  <c r="N57" i="5"/>
  <c r="Y57" i="5" s="1"/>
  <c r="M57" i="5"/>
  <c r="X57" i="5" s="1"/>
  <c r="AF56" i="5"/>
  <c r="AE56" i="5"/>
  <c r="AD56" i="5"/>
  <c r="Z56" i="5"/>
  <c r="Y56" i="5"/>
  <c r="X56" i="5"/>
  <c r="V56" i="5"/>
  <c r="AG56" i="5" s="1"/>
  <c r="U56" i="5"/>
  <c r="T56" i="5"/>
  <c r="S56" i="5"/>
  <c r="R56" i="5"/>
  <c r="AC56" i="5" s="1"/>
  <c r="Q56" i="5"/>
  <c r="AB56" i="5" s="1"/>
  <c r="P56" i="5"/>
  <c r="AA56" i="5" s="1"/>
  <c r="O56" i="5"/>
  <c r="N56" i="5"/>
  <c r="M56" i="5"/>
  <c r="AF55" i="5"/>
  <c r="AB55" i="5"/>
  <c r="AA55" i="5"/>
  <c r="Z55" i="5"/>
  <c r="X55" i="5"/>
  <c r="V55" i="5"/>
  <c r="AG55" i="5" s="1"/>
  <c r="U55" i="5"/>
  <c r="T55" i="5"/>
  <c r="AE55" i="5" s="1"/>
  <c r="S55" i="5"/>
  <c r="AD55" i="5" s="1"/>
  <c r="R55" i="5"/>
  <c r="AC55" i="5" s="1"/>
  <c r="Q55" i="5"/>
  <c r="P55" i="5"/>
  <c r="O55" i="5"/>
  <c r="N55" i="5"/>
  <c r="Y55" i="5" s="1"/>
  <c r="M55" i="5"/>
  <c r="AE54" i="5"/>
  <c r="AB54" i="5"/>
  <c r="AA54" i="5"/>
  <c r="Z54" i="5"/>
  <c r="V54" i="5"/>
  <c r="AG54" i="5" s="1"/>
  <c r="U54" i="5"/>
  <c r="AF54" i="5" s="1"/>
  <c r="T54" i="5"/>
  <c r="S54" i="5"/>
  <c r="AD54" i="5" s="1"/>
  <c r="R54" i="5"/>
  <c r="AC54" i="5" s="1"/>
  <c r="Q54" i="5"/>
  <c r="P54" i="5"/>
  <c r="O54" i="5"/>
  <c r="N54" i="5"/>
  <c r="Y54" i="5" s="1"/>
  <c r="M54" i="5"/>
  <c r="X54" i="5" s="1"/>
  <c r="AE53" i="5"/>
  <c r="AC53" i="5"/>
  <c r="AA53" i="5"/>
  <c r="X53" i="5"/>
  <c r="V53" i="5"/>
  <c r="AG53" i="5" s="1"/>
  <c r="U53" i="5"/>
  <c r="AF53" i="5" s="1"/>
  <c r="T53" i="5"/>
  <c r="S53" i="5"/>
  <c r="AD53" i="5" s="1"/>
  <c r="R53" i="5"/>
  <c r="Q53" i="5"/>
  <c r="AB53" i="5" s="1"/>
  <c r="P53" i="5"/>
  <c r="O53" i="5"/>
  <c r="Z53" i="5" s="1"/>
  <c r="N53" i="5"/>
  <c r="Y53" i="5" s="1"/>
  <c r="M53" i="5"/>
  <c r="AF52" i="5"/>
  <c r="AE52" i="5"/>
  <c r="AB52" i="5"/>
  <c r="AA52" i="5"/>
  <c r="Z52" i="5"/>
  <c r="Y52" i="5"/>
  <c r="X52" i="5"/>
  <c r="V52" i="5"/>
  <c r="AG52" i="5" s="1"/>
  <c r="U52" i="5"/>
  <c r="T52" i="5"/>
  <c r="S52" i="5"/>
  <c r="AD52" i="5" s="1"/>
  <c r="R52" i="5"/>
  <c r="AC52" i="5" s="1"/>
  <c r="Q52" i="5"/>
  <c r="P52" i="5"/>
  <c r="O52" i="5"/>
  <c r="N52" i="5"/>
  <c r="M52" i="5"/>
  <c r="AF51" i="5"/>
  <c r="AE51" i="5"/>
  <c r="AD51" i="5"/>
  <c r="AC51" i="5"/>
  <c r="AB51" i="5"/>
  <c r="AA51" i="5"/>
  <c r="X51" i="5"/>
  <c r="V51" i="5"/>
  <c r="AG51" i="5" s="1"/>
  <c r="U51" i="5"/>
  <c r="T51" i="5"/>
  <c r="S51" i="5"/>
  <c r="R51" i="5"/>
  <c r="Q51" i="5"/>
  <c r="P51" i="5"/>
  <c r="O51" i="5"/>
  <c r="Z51" i="5" s="1"/>
  <c r="N51" i="5"/>
  <c r="Y51" i="5" s="1"/>
  <c r="M51" i="5"/>
  <c r="AG50" i="5"/>
  <c r="AF50" i="5"/>
  <c r="AE50" i="5"/>
  <c r="AB50" i="5"/>
  <c r="AA50" i="5"/>
  <c r="Z50" i="5"/>
  <c r="Y50" i="5"/>
  <c r="V50" i="5"/>
  <c r="U50" i="5"/>
  <c r="T50" i="5"/>
  <c r="S50" i="5"/>
  <c r="AD50" i="5" s="1"/>
  <c r="R50" i="5"/>
  <c r="AC50" i="5" s="1"/>
  <c r="Q50" i="5"/>
  <c r="P50" i="5"/>
  <c r="O50" i="5"/>
  <c r="N50" i="5"/>
  <c r="M50" i="5"/>
  <c r="X50" i="5" s="1"/>
  <c r="AF49" i="5"/>
  <c r="AE49" i="5"/>
  <c r="AD49" i="5"/>
  <c r="AC49" i="5"/>
  <c r="AA49" i="5"/>
  <c r="X49" i="5"/>
  <c r="V49" i="5"/>
  <c r="AG49" i="5" s="1"/>
  <c r="U49" i="5"/>
  <c r="T49" i="5"/>
  <c r="S49" i="5"/>
  <c r="R49" i="5"/>
  <c r="Q49" i="5"/>
  <c r="AB49" i="5" s="1"/>
  <c r="P49" i="5"/>
  <c r="O49" i="5"/>
  <c r="Z49" i="5" s="1"/>
  <c r="N49" i="5"/>
  <c r="Y49" i="5" s="1"/>
  <c r="M49" i="5"/>
  <c r="AG48" i="5"/>
  <c r="AE48" i="5"/>
  <c r="AB48" i="5"/>
  <c r="AA48" i="5"/>
  <c r="Z48" i="5"/>
  <c r="Y48" i="5"/>
  <c r="V48" i="5"/>
  <c r="U48" i="5"/>
  <c r="AF48" i="5" s="1"/>
  <c r="T48" i="5"/>
  <c r="S48" i="5"/>
  <c r="AD48" i="5" s="1"/>
  <c r="R48" i="5"/>
  <c r="AC48" i="5" s="1"/>
  <c r="Q48" i="5"/>
  <c r="P48" i="5"/>
  <c r="O48" i="5"/>
  <c r="N48" i="5"/>
  <c r="M48" i="5"/>
  <c r="X48" i="5" s="1"/>
  <c r="AF47" i="5"/>
  <c r="AE47" i="5"/>
  <c r="AD47" i="5"/>
  <c r="AC47" i="5"/>
  <c r="AA47" i="5"/>
  <c r="X47" i="5"/>
  <c r="V47" i="5"/>
  <c r="AG47" i="5" s="1"/>
  <c r="U47" i="5"/>
  <c r="T47" i="5"/>
  <c r="S47" i="5"/>
  <c r="R47" i="5"/>
  <c r="Q47" i="5"/>
  <c r="AB47" i="5" s="1"/>
  <c r="P47" i="5"/>
  <c r="O47" i="5"/>
  <c r="Z47" i="5" s="1"/>
  <c r="N47" i="5"/>
  <c r="Y47" i="5" s="1"/>
  <c r="M47" i="5"/>
  <c r="AG46" i="5"/>
  <c r="AE46" i="5"/>
  <c r="AB46" i="5"/>
  <c r="AA46" i="5"/>
  <c r="Z46" i="5"/>
  <c r="Y46" i="5"/>
  <c r="V46" i="5"/>
  <c r="U46" i="5"/>
  <c r="AF46" i="5" s="1"/>
  <c r="T46" i="5"/>
  <c r="S46" i="5"/>
  <c r="AD46" i="5" s="1"/>
  <c r="R46" i="5"/>
  <c r="AC46" i="5" s="1"/>
  <c r="Q46" i="5"/>
  <c r="P46" i="5"/>
  <c r="O46" i="5"/>
  <c r="N46" i="5"/>
  <c r="M46" i="5"/>
  <c r="X46" i="5" s="1"/>
  <c r="AF45" i="5"/>
  <c r="AE45" i="5"/>
  <c r="AD45" i="5"/>
  <c r="AC45" i="5"/>
  <c r="AA45" i="5"/>
  <c r="X45" i="5"/>
  <c r="V45" i="5"/>
  <c r="AG45" i="5" s="1"/>
  <c r="U45" i="5"/>
  <c r="T45" i="5"/>
  <c r="S45" i="5"/>
  <c r="R45" i="5"/>
  <c r="Q45" i="5"/>
  <c r="AB45" i="5" s="1"/>
  <c r="P45" i="5"/>
  <c r="O45" i="5"/>
  <c r="Z45" i="5" s="1"/>
  <c r="N45" i="5"/>
  <c r="Y45" i="5" s="1"/>
  <c r="M45" i="5"/>
  <c r="AG44" i="5"/>
  <c r="AE44" i="5"/>
  <c r="AB44" i="5"/>
  <c r="AA44" i="5"/>
  <c r="Z44" i="5"/>
  <c r="Y44" i="5"/>
  <c r="V44" i="5"/>
  <c r="U44" i="5"/>
  <c r="AF44" i="5" s="1"/>
  <c r="T44" i="5"/>
  <c r="S44" i="5"/>
  <c r="AD44" i="5" s="1"/>
  <c r="R44" i="5"/>
  <c r="AC44" i="5" s="1"/>
  <c r="Q44" i="5"/>
  <c r="P44" i="5"/>
  <c r="O44" i="5"/>
  <c r="N44" i="5"/>
  <c r="M44" i="5"/>
  <c r="X44" i="5" s="1"/>
  <c r="AF43" i="5"/>
  <c r="AE43" i="5"/>
  <c r="AD43" i="5"/>
  <c r="AC43" i="5"/>
  <c r="AA43" i="5"/>
  <c r="X43" i="5"/>
  <c r="V43" i="5"/>
  <c r="AG43" i="5" s="1"/>
  <c r="U43" i="5"/>
  <c r="T43" i="5"/>
  <c r="S43" i="5"/>
  <c r="R43" i="5"/>
  <c r="Q43" i="5"/>
  <c r="AB43" i="5" s="1"/>
  <c r="P43" i="5"/>
  <c r="O43" i="5"/>
  <c r="Z43" i="5" s="1"/>
  <c r="N43" i="5"/>
  <c r="Y43" i="5" s="1"/>
  <c r="M43" i="5"/>
  <c r="AG42" i="5"/>
  <c r="AE42" i="5"/>
  <c r="AB42" i="5"/>
  <c r="AA42" i="5"/>
  <c r="Z42" i="5"/>
  <c r="Y42" i="5"/>
  <c r="V42" i="5"/>
  <c r="U42" i="5"/>
  <c r="AF42" i="5" s="1"/>
  <c r="T42" i="5"/>
  <c r="S42" i="5"/>
  <c r="AD42" i="5" s="1"/>
  <c r="R42" i="5"/>
  <c r="AC42" i="5" s="1"/>
  <c r="Q42" i="5"/>
  <c r="P42" i="5"/>
  <c r="O42" i="5"/>
  <c r="N42" i="5"/>
  <c r="M42" i="5"/>
  <c r="X42" i="5" s="1"/>
  <c r="AF41" i="5"/>
  <c r="AE41" i="5"/>
  <c r="AD41" i="5"/>
  <c r="AC41" i="5"/>
  <c r="AA41" i="5"/>
  <c r="X41" i="5"/>
  <c r="V41" i="5"/>
  <c r="AG41" i="5" s="1"/>
  <c r="U41" i="5"/>
  <c r="T41" i="5"/>
  <c r="S41" i="5"/>
  <c r="R41" i="5"/>
  <c r="Q41" i="5"/>
  <c r="AB41" i="5" s="1"/>
  <c r="P41" i="5"/>
  <c r="O41" i="5"/>
  <c r="Z41" i="5" s="1"/>
  <c r="N41" i="5"/>
  <c r="Y41" i="5" s="1"/>
  <c r="M41" i="5"/>
  <c r="AG40" i="5"/>
  <c r="AE40" i="5"/>
  <c r="AB40" i="5"/>
  <c r="AA40" i="5"/>
  <c r="Z40" i="5"/>
  <c r="Y40" i="5"/>
  <c r="V40" i="5"/>
  <c r="U40" i="5"/>
  <c r="AF40" i="5" s="1"/>
  <c r="T40" i="5"/>
  <c r="S40" i="5"/>
  <c r="AD40" i="5" s="1"/>
  <c r="R40" i="5"/>
  <c r="AC40" i="5" s="1"/>
  <c r="Q40" i="5"/>
  <c r="P40" i="5"/>
  <c r="O40" i="5"/>
  <c r="N40" i="5"/>
  <c r="M40" i="5"/>
  <c r="X40" i="5" s="1"/>
  <c r="AF39" i="5"/>
  <c r="AE39" i="5"/>
  <c r="AD39" i="5"/>
  <c r="AC39" i="5"/>
  <c r="AA39" i="5"/>
  <c r="X39" i="5"/>
  <c r="V39" i="5"/>
  <c r="AG39" i="5" s="1"/>
  <c r="U39" i="5"/>
  <c r="T39" i="5"/>
  <c r="S39" i="5"/>
  <c r="R39" i="5"/>
  <c r="Q39" i="5"/>
  <c r="AB39" i="5" s="1"/>
  <c r="P39" i="5"/>
  <c r="O39" i="5"/>
  <c r="Z39" i="5" s="1"/>
  <c r="N39" i="5"/>
  <c r="Y39" i="5" s="1"/>
  <c r="M39" i="5"/>
  <c r="AG38" i="5"/>
  <c r="AE38" i="5"/>
  <c r="AB38" i="5"/>
  <c r="AA38" i="5"/>
  <c r="Z38" i="5"/>
  <c r="Y38" i="5"/>
  <c r="V38" i="5"/>
  <c r="U38" i="5"/>
  <c r="AF38" i="5" s="1"/>
  <c r="T38" i="5"/>
  <c r="S38" i="5"/>
  <c r="AD38" i="5" s="1"/>
  <c r="R38" i="5"/>
  <c r="AC38" i="5" s="1"/>
  <c r="Q38" i="5"/>
  <c r="P38" i="5"/>
  <c r="O38" i="5"/>
  <c r="N38" i="5"/>
  <c r="M38" i="5"/>
  <c r="X38" i="5" s="1"/>
  <c r="AF37" i="5"/>
  <c r="AE37" i="5"/>
  <c r="AD37" i="5"/>
  <c r="AC37" i="5"/>
  <c r="AA37" i="5"/>
  <c r="X37" i="5"/>
  <c r="V37" i="5"/>
  <c r="AG37" i="5" s="1"/>
  <c r="U37" i="5"/>
  <c r="T37" i="5"/>
  <c r="S37" i="5"/>
  <c r="R37" i="5"/>
  <c r="Q37" i="5"/>
  <c r="AB37" i="5" s="1"/>
  <c r="P37" i="5"/>
  <c r="O37" i="5"/>
  <c r="Z37" i="5" s="1"/>
  <c r="N37" i="5"/>
  <c r="Y37" i="5" s="1"/>
  <c r="M37" i="5"/>
  <c r="AG36" i="5"/>
  <c r="AE36" i="5"/>
  <c r="AB36" i="5"/>
  <c r="AA36" i="5"/>
  <c r="Z36" i="5"/>
  <c r="Y36" i="5"/>
  <c r="V36" i="5"/>
  <c r="U36" i="5"/>
  <c r="AF36" i="5" s="1"/>
  <c r="T36" i="5"/>
  <c r="S36" i="5"/>
  <c r="AD36" i="5" s="1"/>
  <c r="R36" i="5"/>
  <c r="AC36" i="5" s="1"/>
  <c r="Q36" i="5"/>
  <c r="P36" i="5"/>
  <c r="O36" i="5"/>
  <c r="N36" i="5"/>
  <c r="M36" i="5"/>
  <c r="X36" i="5" s="1"/>
  <c r="AF35" i="5"/>
  <c r="AE35" i="5"/>
  <c r="AD35" i="5"/>
  <c r="AC35" i="5"/>
  <c r="AA35" i="5"/>
  <c r="X35" i="5"/>
  <c r="V35" i="5"/>
  <c r="AG35" i="5" s="1"/>
  <c r="U35" i="5"/>
  <c r="T35" i="5"/>
  <c r="S35" i="5"/>
  <c r="R35" i="5"/>
  <c r="Q35" i="5"/>
  <c r="AB35" i="5" s="1"/>
  <c r="P35" i="5"/>
  <c r="O35" i="5"/>
  <c r="Z35" i="5" s="1"/>
  <c r="N35" i="5"/>
  <c r="Y35" i="5" s="1"/>
  <c r="M35" i="5"/>
  <c r="AG34" i="5"/>
  <c r="AE34" i="5"/>
  <c r="AB34" i="5"/>
  <c r="AA34" i="5"/>
  <c r="Z34" i="5"/>
  <c r="Y34" i="5"/>
  <c r="V34" i="5"/>
  <c r="U34" i="5"/>
  <c r="AF34" i="5" s="1"/>
  <c r="T34" i="5"/>
  <c r="S34" i="5"/>
  <c r="AD34" i="5" s="1"/>
  <c r="R34" i="5"/>
  <c r="AC34" i="5" s="1"/>
  <c r="Q34" i="5"/>
  <c r="P34" i="5"/>
  <c r="O34" i="5"/>
  <c r="N34" i="5"/>
  <c r="M34" i="5"/>
  <c r="X34" i="5" s="1"/>
  <c r="AF33" i="5"/>
  <c r="AE33" i="5"/>
  <c r="AD33" i="5"/>
  <c r="AC33" i="5"/>
  <c r="AA33" i="5"/>
  <c r="X33" i="5"/>
  <c r="V33" i="5"/>
  <c r="AG33" i="5" s="1"/>
  <c r="U33" i="5"/>
  <c r="T33" i="5"/>
  <c r="S33" i="5"/>
  <c r="R33" i="5"/>
  <c r="Q33" i="5"/>
  <c r="AB33" i="5" s="1"/>
  <c r="P33" i="5"/>
  <c r="O33" i="5"/>
  <c r="Z33" i="5" s="1"/>
  <c r="N33" i="5"/>
  <c r="Y33" i="5" s="1"/>
  <c r="M33" i="5"/>
  <c r="AG32" i="5"/>
  <c r="AE32" i="5"/>
  <c r="AB32" i="5"/>
  <c r="AA32" i="5"/>
  <c r="Z32" i="5"/>
  <c r="Y32" i="5"/>
  <c r="V32" i="5"/>
  <c r="U32" i="5"/>
  <c r="AF32" i="5" s="1"/>
  <c r="T32" i="5"/>
  <c r="S32" i="5"/>
  <c r="AD32" i="5" s="1"/>
  <c r="R32" i="5"/>
  <c r="AC32" i="5" s="1"/>
  <c r="Q32" i="5"/>
  <c r="P32" i="5"/>
  <c r="O32" i="5"/>
  <c r="N32" i="5"/>
  <c r="M32" i="5"/>
  <c r="X32" i="5" s="1"/>
  <c r="AF31" i="5"/>
  <c r="AE31" i="5"/>
  <c r="AD31" i="5"/>
  <c r="AC31" i="5"/>
  <c r="AA31" i="5"/>
  <c r="X31" i="5"/>
  <c r="V31" i="5"/>
  <c r="AG31" i="5" s="1"/>
  <c r="U31" i="5"/>
  <c r="T31" i="5"/>
  <c r="S31" i="5"/>
  <c r="R31" i="5"/>
  <c r="Q31" i="5"/>
  <c r="AB31" i="5" s="1"/>
  <c r="P31" i="5"/>
  <c r="O31" i="5"/>
  <c r="Z31" i="5" s="1"/>
  <c r="N31" i="5"/>
  <c r="Y31" i="5" s="1"/>
  <c r="M31" i="5"/>
  <c r="AG30" i="5"/>
  <c r="AE30" i="5"/>
  <c r="AB30" i="5"/>
  <c r="AA30" i="5"/>
  <c r="Z30" i="5"/>
  <c r="Y30" i="5"/>
  <c r="V30" i="5"/>
  <c r="U30" i="5"/>
  <c r="AF30" i="5" s="1"/>
  <c r="T30" i="5"/>
  <c r="S30" i="5"/>
  <c r="AD30" i="5" s="1"/>
  <c r="R30" i="5"/>
  <c r="AC30" i="5" s="1"/>
  <c r="Q30" i="5"/>
  <c r="P30" i="5"/>
  <c r="O30" i="5"/>
  <c r="N30" i="5"/>
  <c r="M30" i="5"/>
  <c r="X30" i="5" s="1"/>
  <c r="AF29" i="5"/>
  <c r="AE29" i="5"/>
  <c r="AD29" i="5"/>
  <c r="AC29" i="5"/>
  <c r="AA29" i="5"/>
  <c r="X29" i="5"/>
  <c r="V29" i="5"/>
  <c r="AG29" i="5" s="1"/>
  <c r="U29" i="5"/>
  <c r="T29" i="5"/>
  <c r="S29" i="5"/>
  <c r="R29" i="5"/>
  <c r="Q29" i="5"/>
  <c r="AB29" i="5" s="1"/>
  <c r="P29" i="5"/>
  <c r="O29" i="5"/>
  <c r="Z29" i="5" s="1"/>
  <c r="N29" i="5"/>
  <c r="Y29" i="5" s="1"/>
  <c r="M29" i="5"/>
  <c r="AG28" i="5"/>
  <c r="AE28" i="5"/>
  <c r="AB28" i="5"/>
  <c r="AA28" i="5"/>
  <c r="Z28" i="5"/>
  <c r="Y28" i="5"/>
  <c r="V28" i="5"/>
  <c r="U28" i="5"/>
  <c r="AF28" i="5" s="1"/>
  <c r="T28" i="5"/>
  <c r="S28" i="5"/>
  <c r="AD28" i="5" s="1"/>
  <c r="R28" i="5"/>
  <c r="AC28" i="5" s="1"/>
  <c r="Q28" i="5"/>
  <c r="P28" i="5"/>
  <c r="O28" i="5"/>
  <c r="N28" i="5"/>
  <c r="M28" i="5"/>
  <c r="X28" i="5" s="1"/>
  <c r="AF27" i="5"/>
  <c r="AE27" i="5"/>
  <c r="AD27" i="5"/>
  <c r="AC27" i="5"/>
  <c r="AA27" i="5"/>
  <c r="X27" i="5"/>
  <c r="V27" i="5"/>
  <c r="AG27" i="5" s="1"/>
  <c r="U27" i="5"/>
  <c r="T27" i="5"/>
  <c r="S27" i="5"/>
  <c r="R27" i="5"/>
  <c r="Q27" i="5"/>
  <c r="AB27" i="5" s="1"/>
  <c r="P27" i="5"/>
  <c r="O27" i="5"/>
  <c r="Z27" i="5" s="1"/>
  <c r="N27" i="5"/>
  <c r="Y27" i="5" s="1"/>
  <c r="M27" i="5"/>
  <c r="AG26" i="5"/>
  <c r="AE26" i="5"/>
  <c r="AB26" i="5"/>
  <c r="AA26" i="5"/>
  <c r="Z26" i="5"/>
  <c r="Y26" i="5"/>
  <c r="V26" i="5"/>
  <c r="U26" i="5"/>
  <c r="AF26" i="5" s="1"/>
  <c r="T26" i="5"/>
  <c r="S26" i="5"/>
  <c r="AD26" i="5" s="1"/>
  <c r="R26" i="5"/>
  <c r="AC26" i="5" s="1"/>
  <c r="Q26" i="5"/>
  <c r="P26" i="5"/>
  <c r="O26" i="5"/>
  <c r="N26" i="5"/>
  <c r="M26" i="5"/>
  <c r="X26" i="5" s="1"/>
  <c r="AF25" i="5"/>
  <c r="AE25" i="5"/>
  <c r="AD25" i="5"/>
  <c r="AC25" i="5"/>
  <c r="AA25" i="5"/>
  <c r="X25" i="5"/>
  <c r="V25" i="5"/>
  <c r="AG25" i="5" s="1"/>
  <c r="U25" i="5"/>
  <c r="T25" i="5"/>
  <c r="S25" i="5"/>
  <c r="R25" i="5"/>
  <c r="Q25" i="5"/>
  <c r="AB25" i="5" s="1"/>
  <c r="P25" i="5"/>
  <c r="O25" i="5"/>
  <c r="Z25" i="5" s="1"/>
  <c r="N25" i="5"/>
  <c r="Y25" i="5" s="1"/>
  <c r="M25" i="5"/>
  <c r="AG24" i="5"/>
  <c r="AE24" i="5"/>
  <c r="AB24" i="5"/>
  <c r="AA24" i="5"/>
  <c r="Z24" i="5"/>
  <c r="Y24" i="5"/>
  <c r="V24" i="5"/>
  <c r="U24" i="5"/>
  <c r="AF24" i="5" s="1"/>
  <c r="T24" i="5"/>
  <c r="S24" i="5"/>
  <c r="AD24" i="5" s="1"/>
  <c r="R24" i="5"/>
  <c r="AC24" i="5" s="1"/>
  <c r="Q24" i="5"/>
  <c r="P24" i="5"/>
  <c r="O24" i="5"/>
  <c r="N24" i="5"/>
  <c r="M24" i="5"/>
  <c r="X24" i="5" s="1"/>
  <c r="AF23" i="5"/>
  <c r="AE23" i="5"/>
  <c r="AD23" i="5"/>
  <c r="AC23" i="5"/>
  <c r="AA23" i="5"/>
  <c r="X23" i="5"/>
  <c r="V23" i="5"/>
  <c r="AG23" i="5" s="1"/>
  <c r="U23" i="5"/>
  <c r="T23" i="5"/>
  <c r="S23" i="5"/>
  <c r="R23" i="5"/>
  <c r="Q23" i="5"/>
  <c r="AB23" i="5" s="1"/>
  <c r="P23" i="5"/>
  <c r="O23" i="5"/>
  <c r="Z23" i="5" s="1"/>
  <c r="N23" i="5"/>
  <c r="Y23" i="5" s="1"/>
  <c r="M23" i="5"/>
  <c r="AG22" i="5"/>
  <c r="AE22" i="5"/>
  <c r="AB22" i="5"/>
  <c r="AA22" i="5"/>
  <c r="Z22" i="5"/>
  <c r="Y22" i="5"/>
  <c r="V22" i="5"/>
  <c r="U22" i="5"/>
  <c r="AF22" i="5" s="1"/>
  <c r="T22" i="5"/>
  <c r="S22" i="5"/>
  <c r="AD22" i="5" s="1"/>
  <c r="R22" i="5"/>
  <c r="AC22" i="5" s="1"/>
  <c r="Q22" i="5"/>
  <c r="P22" i="5"/>
  <c r="O22" i="5"/>
  <c r="N22" i="5"/>
  <c r="M22" i="5"/>
  <c r="X22" i="5" s="1"/>
  <c r="AF21" i="5"/>
  <c r="AE21" i="5"/>
  <c r="AD21" i="5"/>
  <c r="AC21" i="5"/>
  <c r="AA21" i="5"/>
  <c r="X21" i="5"/>
  <c r="V21" i="5"/>
  <c r="AG21" i="5" s="1"/>
  <c r="U21" i="5"/>
  <c r="T21" i="5"/>
  <c r="S21" i="5"/>
  <c r="R21" i="5"/>
  <c r="Q21" i="5"/>
  <c r="AB21" i="5" s="1"/>
  <c r="P21" i="5"/>
  <c r="O21" i="5"/>
  <c r="Z21" i="5" s="1"/>
  <c r="N21" i="5"/>
  <c r="Y21" i="5" s="1"/>
  <c r="M21" i="5"/>
  <c r="AG20" i="5"/>
  <c r="AE20" i="5"/>
  <c r="AB20" i="5"/>
  <c r="AA20" i="5"/>
  <c r="Z20" i="5"/>
  <c r="Y20" i="5"/>
  <c r="V20" i="5"/>
  <c r="U20" i="5"/>
  <c r="AF20" i="5" s="1"/>
  <c r="T20" i="5"/>
  <c r="S20" i="5"/>
  <c r="AD20" i="5" s="1"/>
  <c r="R20" i="5"/>
  <c r="AC20" i="5" s="1"/>
  <c r="Q20" i="5"/>
  <c r="P20" i="5"/>
  <c r="O20" i="5"/>
  <c r="N20" i="5"/>
  <c r="M20" i="5"/>
  <c r="X20" i="5" s="1"/>
  <c r="AF19" i="5"/>
  <c r="AE19" i="5"/>
  <c r="AD19" i="5"/>
  <c r="AC19" i="5"/>
  <c r="AA19" i="5"/>
  <c r="X19" i="5"/>
  <c r="V19" i="5"/>
  <c r="AG19" i="5" s="1"/>
  <c r="U19" i="5"/>
  <c r="T19" i="5"/>
  <c r="S19" i="5"/>
  <c r="R19" i="5"/>
  <c r="Q19" i="5"/>
  <c r="AB19" i="5" s="1"/>
  <c r="P19" i="5"/>
  <c r="O19" i="5"/>
  <c r="Z19" i="5" s="1"/>
  <c r="N19" i="5"/>
  <c r="Y19" i="5" s="1"/>
  <c r="M19" i="5"/>
  <c r="AG18" i="5"/>
  <c r="AE18" i="5"/>
  <c r="AB18" i="5"/>
  <c r="AA18" i="5"/>
  <c r="Z18" i="5"/>
  <c r="Y18" i="5"/>
  <c r="V18" i="5"/>
  <c r="U18" i="5"/>
  <c r="AF18" i="5" s="1"/>
  <c r="T18" i="5"/>
  <c r="S18" i="5"/>
  <c r="AD18" i="5" s="1"/>
  <c r="R18" i="5"/>
  <c r="AC18" i="5" s="1"/>
  <c r="Q18" i="5"/>
  <c r="P18" i="5"/>
  <c r="O18" i="5"/>
  <c r="N18" i="5"/>
  <c r="M18" i="5"/>
  <c r="X18" i="5" s="1"/>
  <c r="AF17" i="5"/>
  <c r="AE17" i="5"/>
  <c r="AD17" i="5"/>
  <c r="AC17" i="5"/>
  <c r="AA17" i="5"/>
  <c r="X17" i="5"/>
  <c r="V17" i="5"/>
  <c r="AG17" i="5" s="1"/>
  <c r="U17" i="5"/>
  <c r="T17" i="5"/>
  <c r="S17" i="5"/>
  <c r="R17" i="5"/>
  <c r="Q17" i="5"/>
  <c r="AB17" i="5" s="1"/>
  <c r="P17" i="5"/>
  <c r="O17" i="5"/>
  <c r="Z17" i="5" s="1"/>
  <c r="N17" i="5"/>
  <c r="Y17" i="5" s="1"/>
  <c r="M17" i="5"/>
  <c r="AG16" i="5"/>
  <c r="AE16" i="5"/>
  <c r="AB16" i="5"/>
  <c r="AA16" i="5"/>
  <c r="Z16" i="5"/>
  <c r="Y16" i="5"/>
  <c r="V16" i="5"/>
  <c r="U16" i="5"/>
  <c r="AF16" i="5" s="1"/>
  <c r="T16" i="5"/>
  <c r="S16" i="5"/>
  <c r="AD16" i="5" s="1"/>
  <c r="R16" i="5"/>
  <c r="AC16" i="5" s="1"/>
  <c r="Q16" i="5"/>
  <c r="P16" i="5"/>
  <c r="O16" i="5"/>
  <c r="N16" i="5"/>
  <c r="M16" i="5"/>
  <c r="X16" i="5" s="1"/>
  <c r="AF15" i="5"/>
  <c r="AE15" i="5"/>
  <c r="AD15" i="5"/>
  <c r="AC15" i="5"/>
  <c r="AA15" i="5"/>
  <c r="X15" i="5"/>
  <c r="V15" i="5"/>
  <c r="AG15" i="5" s="1"/>
  <c r="U15" i="5"/>
  <c r="T15" i="5"/>
  <c r="S15" i="5"/>
  <c r="R15" i="5"/>
  <c r="Q15" i="5"/>
  <c r="AB15" i="5" s="1"/>
  <c r="P15" i="5"/>
  <c r="O15" i="5"/>
  <c r="Z15" i="5" s="1"/>
  <c r="N15" i="5"/>
  <c r="Y15" i="5" s="1"/>
  <c r="M15" i="5"/>
  <c r="AG14" i="5"/>
  <c r="AE14" i="5"/>
  <c r="AB14" i="5"/>
  <c r="AA14" i="5"/>
  <c r="Z14" i="5"/>
  <c r="Y14" i="5"/>
  <c r="V14" i="5"/>
  <c r="U14" i="5"/>
  <c r="AF14" i="5" s="1"/>
  <c r="T14" i="5"/>
  <c r="S14" i="5"/>
  <c r="AD14" i="5" s="1"/>
  <c r="R14" i="5"/>
  <c r="AC14" i="5" s="1"/>
  <c r="Q14" i="5"/>
  <c r="P14" i="5"/>
  <c r="O14" i="5"/>
  <c r="N14" i="5"/>
  <c r="M14" i="5"/>
  <c r="X14" i="5" s="1"/>
  <c r="AF13" i="5"/>
  <c r="AE13" i="5"/>
  <c r="AD13" i="5"/>
  <c r="AC13" i="5"/>
  <c r="AA13" i="5"/>
  <c r="X13" i="5"/>
  <c r="V13" i="5"/>
  <c r="AG13" i="5" s="1"/>
  <c r="U13" i="5"/>
  <c r="T13" i="5"/>
  <c r="S13" i="5"/>
  <c r="R13" i="5"/>
  <c r="Q13" i="5"/>
  <c r="AB13" i="5" s="1"/>
  <c r="P13" i="5"/>
  <c r="O13" i="5"/>
  <c r="Z13" i="5" s="1"/>
  <c r="N13" i="5"/>
  <c r="Y13" i="5" s="1"/>
  <c r="M13" i="5"/>
  <c r="AG12" i="5"/>
  <c r="AE12" i="5"/>
  <c r="AB12" i="5"/>
  <c r="AA12" i="5"/>
  <c r="Z12" i="5"/>
  <c r="Y12" i="5"/>
  <c r="V12" i="5"/>
  <c r="U12" i="5"/>
  <c r="AF12" i="5" s="1"/>
  <c r="T12" i="5"/>
  <c r="S12" i="5"/>
  <c r="AD12" i="5" s="1"/>
  <c r="R12" i="5"/>
  <c r="AC12" i="5" s="1"/>
  <c r="Q12" i="5"/>
  <c r="P12" i="5"/>
  <c r="O12" i="5"/>
  <c r="N12" i="5"/>
  <c r="M12" i="5"/>
  <c r="X12" i="5" s="1"/>
  <c r="AF11" i="5"/>
  <c r="AE11" i="5"/>
  <c r="AD11" i="5"/>
  <c r="AC11" i="5"/>
  <c r="AA11" i="5"/>
  <c r="X11" i="5"/>
  <c r="V11" i="5"/>
  <c r="AG11" i="5" s="1"/>
  <c r="U11" i="5"/>
  <c r="T11" i="5"/>
  <c r="S11" i="5"/>
  <c r="R11" i="5"/>
  <c r="Q11" i="5"/>
  <c r="AB11" i="5" s="1"/>
  <c r="P11" i="5"/>
  <c r="O11" i="5"/>
  <c r="Z11" i="5" s="1"/>
  <c r="N11" i="5"/>
  <c r="Y11" i="5" s="1"/>
  <c r="M11" i="5"/>
  <c r="AG10" i="5"/>
  <c r="AE10" i="5"/>
  <c r="AB10" i="5"/>
  <c r="AA10" i="5"/>
  <c r="Z10" i="5"/>
  <c r="Y10" i="5"/>
  <c r="V10" i="5"/>
  <c r="U10" i="5"/>
  <c r="AF10" i="5" s="1"/>
  <c r="T10" i="5"/>
  <c r="S10" i="5"/>
  <c r="AD10" i="5" s="1"/>
  <c r="R10" i="5"/>
  <c r="AC10" i="5" s="1"/>
  <c r="Q10" i="5"/>
  <c r="P10" i="5"/>
  <c r="O10" i="5"/>
  <c r="N10" i="5"/>
  <c r="M10" i="5"/>
  <c r="X10" i="5" s="1"/>
  <c r="AF9" i="5"/>
  <c r="AE9" i="5"/>
  <c r="AD9" i="5"/>
  <c r="AC9" i="5"/>
  <c r="AA9" i="5"/>
  <c r="X9" i="5"/>
  <c r="V9" i="5"/>
  <c r="AG9" i="5" s="1"/>
  <c r="U9" i="5"/>
  <c r="T9" i="5"/>
  <c r="S9" i="5"/>
  <c r="R9" i="5"/>
  <c r="Q9" i="5"/>
  <c r="AB9" i="5" s="1"/>
  <c r="P9" i="5"/>
  <c r="O9" i="5"/>
  <c r="Z9" i="5" s="1"/>
  <c r="N9" i="5"/>
  <c r="Y9" i="5" s="1"/>
  <c r="M9" i="5"/>
  <c r="AG8" i="5"/>
  <c r="AE8" i="5"/>
  <c r="AB8" i="5"/>
  <c r="AA8" i="5"/>
  <c r="Z8" i="5"/>
  <c r="Y8" i="5"/>
  <c r="V8" i="5"/>
  <c r="U8" i="5"/>
  <c r="AF8" i="5" s="1"/>
  <c r="T8" i="5"/>
  <c r="S8" i="5"/>
  <c r="AD8" i="5" s="1"/>
  <c r="R8" i="5"/>
  <c r="AC8" i="5" s="1"/>
  <c r="Q8" i="5"/>
  <c r="P8" i="5"/>
  <c r="O8" i="5"/>
  <c r="N8" i="5"/>
  <c r="M8" i="5"/>
  <c r="X8" i="5" s="1"/>
  <c r="AF7" i="5"/>
  <c r="AE7" i="5"/>
  <c r="AD7" i="5"/>
  <c r="AC7" i="5"/>
  <c r="AA7" i="5"/>
  <c r="X7" i="5"/>
  <c r="V7" i="5"/>
  <c r="AG7" i="5" s="1"/>
  <c r="U7" i="5"/>
  <c r="T7" i="5"/>
  <c r="S7" i="5"/>
  <c r="R7" i="5"/>
  <c r="Q7" i="5"/>
  <c r="AB7" i="5" s="1"/>
  <c r="P7" i="5"/>
  <c r="O7" i="5"/>
  <c r="Z7" i="5" s="1"/>
  <c r="N7" i="5"/>
  <c r="Y7" i="5" s="1"/>
  <c r="M7" i="5"/>
  <c r="AG6" i="5"/>
  <c r="AE6" i="5"/>
  <c r="AB6" i="5"/>
  <c r="AA6" i="5"/>
  <c r="Z6" i="5"/>
  <c r="Y6" i="5"/>
  <c r="V6" i="5"/>
  <c r="U6" i="5"/>
  <c r="AF6" i="5" s="1"/>
  <c r="T6" i="5"/>
  <c r="S6" i="5"/>
  <c r="AD6" i="5" s="1"/>
  <c r="R6" i="5"/>
  <c r="AC6" i="5" s="1"/>
  <c r="Q6" i="5"/>
  <c r="P6" i="5"/>
  <c r="O6" i="5"/>
  <c r="N6" i="5"/>
  <c r="M6" i="5"/>
  <c r="X6" i="5" s="1"/>
  <c r="AF5" i="5"/>
  <c r="AE5" i="5"/>
  <c r="AD5" i="5"/>
  <c r="AC5" i="5"/>
  <c r="AA5" i="5"/>
  <c r="X5" i="5"/>
  <c r="V5" i="5"/>
  <c r="AG5" i="5" s="1"/>
  <c r="U5" i="5"/>
  <c r="T5" i="5"/>
  <c r="S5" i="5"/>
  <c r="R5" i="5"/>
  <c r="Q5" i="5"/>
  <c r="AB5" i="5" s="1"/>
  <c r="P5" i="5"/>
  <c r="O5" i="5"/>
  <c r="Z5" i="5" s="1"/>
  <c r="N5" i="5"/>
  <c r="Y5" i="5" s="1"/>
  <c r="M5" i="5"/>
  <c r="AG4" i="5"/>
  <c r="AE4" i="5"/>
  <c r="AB4" i="5"/>
  <c r="AA4" i="5"/>
  <c r="Z4" i="5"/>
  <c r="Y4" i="5"/>
  <c r="V4" i="5"/>
  <c r="U4" i="5"/>
  <c r="AF4" i="5" s="1"/>
  <c r="T4" i="5"/>
  <c r="S4" i="5"/>
  <c r="AD4" i="5" s="1"/>
  <c r="R4" i="5"/>
  <c r="AC4" i="5" s="1"/>
  <c r="Q4" i="5"/>
  <c r="P4" i="5"/>
  <c r="O4" i="5"/>
  <c r="N4" i="5"/>
  <c r="M4" i="5"/>
  <c r="X4" i="5" s="1"/>
  <c r="AF3" i="5"/>
  <c r="AE3" i="5"/>
  <c r="AD3" i="5"/>
  <c r="AC3" i="5"/>
  <c r="AA3" i="5"/>
  <c r="X3" i="5"/>
  <c r="V3" i="5"/>
  <c r="AG3" i="5" s="1"/>
  <c r="U3" i="5"/>
  <c r="T3" i="5"/>
  <c r="S3" i="5"/>
  <c r="R3" i="5"/>
  <c r="Q3" i="5"/>
  <c r="AB3" i="5" s="1"/>
  <c r="P3" i="5"/>
  <c r="O3" i="5"/>
  <c r="Z3" i="5" s="1"/>
  <c r="N3" i="5"/>
  <c r="Y3" i="5" s="1"/>
  <c r="M3" i="5"/>
  <c r="AG2" i="5"/>
  <c r="AE2" i="5"/>
  <c r="AB2" i="5"/>
  <c r="AA2" i="5"/>
  <c r="Z2" i="5"/>
  <c r="Y2" i="5"/>
  <c r="V2" i="5"/>
  <c r="U2" i="5"/>
  <c r="AF2" i="5" s="1"/>
  <c r="T2" i="5"/>
  <c r="S2" i="5"/>
  <c r="AD2" i="5" s="1"/>
  <c r="R2" i="5"/>
  <c r="AC2" i="5" s="1"/>
  <c r="Q2" i="5"/>
  <c r="P2" i="5"/>
  <c r="O2" i="5"/>
  <c r="N2" i="5"/>
  <c r="M2" i="5"/>
  <c r="X2" i="5" s="1"/>
  <c r="BO60" i="3"/>
  <c r="BN60" i="3"/>
  <c r="BM60" i="3"/>
  <c r="BL60" i="3"/>
  <c r="BK60" i="3"/>
  <c r="BJ60" i="3"/>
  <c r="BI60" i="3"/>
  <c r="BH60" i="3"/>
  <c r="BG60" i="3"/>
  <c r="BF60" i="3"/>
  <c r="BD60" i="3"/>
  <c r="BC60" i="3"/>
  <c r="BB60" i="3"/>
  <c r="BA60" i="3"/>
  <c r="AZ60" i="3"/>
  <c r="AY60" i="3"/>
  <c r="AX60" i="3"/>
  <c r="AW60" i="3"/>
  <c r="AV60" i="3"/>
  <c r="AU60" i="3"/>
  <c r="BO59" i="3"/>
  <c r="BN59" i="3"/>
  <c r="BM59" i="3"/>
  <c r="BL59" i="3"/>
  <c r="BK59" i="3"/>
  <c r="BJ59" i="3"/>
  <c r="BI59" i="3"/>
  <c r="BH59" i="3"/>
  <c r="BG59" i="3"/>
  <c r="BF59" i="3"/>
  <c r="BD59" i="3"/>
  <c r="BC59" i="3"/>
  <c r="BB59" i="3"/>
  <c r="BA59" i="3"/>
  <c r="AZ59" i="3"/>
  <c r="AY59" i="3"/>
  <c r="AX59" i="3"/>
  <c r="AW59" i="3"/>
  <c r="AV59" i="3"/>
  <c r="AU59" i="3"/>
  <c r="BO58" i="3"/>
  <c r="BN58" i="3"/>
  <c r="BM58" i="3"/>
  <c r="BL58" i="3"/>
  <c r="BK58" i="3"/>
  <c r="BJ58" i="3"/>
  <c r="BI58" i="3"/>
  <c r="BH58" i="3"/>
  <c r="BG58" i="3"/>
  <c r="BF58" i="3"/>
  <c r="BD58" i="3"/>
  <c r="BC58" i="3"/>
  <c r="BB58" i="3"/>
  <c r="BA58" i="3"/>
  <c r="AZ58" i="3"/>
  <c r="AY58" i="3"/>
  <c r="AX58" i="3"/>
  <c r="AW58" i="3"/>
  <c r="AV58" i="3"/>
  <c r="AU58" i="3"/>
  <c r="BO57" i="3"/>
  <c r="BN57" i="3"/>
  <c r="BM57" i="3"/>
  <c r="BL57" i="3"/>
  <c r="BK57" i="3"/>
  <c r="BJ57" i="3"/>
  <c r="BI57" i="3"/>
  <c r="BH57" i="3"/>
  <c r="BG57" i="3"/>
  <c r="BF57" i="3"/>
  <c r="BD57" i="3"/>
  <c r="BC57" i="3"/>
  <c r="BB57" i="3"/>
  <c r="BA57" i="3"/>
  <c r="AZ57" i="3"/>
  <c r="AY57" i="3"/>
  <c r="AX57" i="3"/>
  <c r="AW57" i="3"/>
  <c r="AV57" i="3"/>
  <c r="AU57" i="3"/>
  <c r="BO56" i="3"/>
  <c r="BN56" i="3"/>
  <c r="BM56" i="3"/>
  <c r="BL56" i="3"/>
  <c r="BK56" i="3"/>
  <c r="BJ56" i="3"/>
  <c r="BI56" i="3"/>
  <c r="BH56" i="3"/>
  <c r="BG56" i="3"/>
  <c r="BF56" i="3"/>
  <c r="BD56" i="3"/>
  <c r="BC56" i="3"/>
  <c r="BB56" i="3"/>
  <c r="BA56" i="3"/>
  <c r="AZ56" i="3"/>
  <c r="AY56" i="3"/>
  <c r="AX56" i="3"/>
  <c r="AW56" i="3"/>
  <c r="AV56" i="3"/>
  <c r="AU56" i="3"/>
  <c r="BO55" i="3"/>
  <c r="BN55" i="3"/>
  <c r="BM55" i="3"/>
  <c r="BL55" i="3"/>
  <c r="BK55" i="3"/>
  <c r="BJ55" i="3"/>
  <c r="BI55" i="3"/>
  <c r="BH55" i="3"/>
  <c r="BG55" i="3"/>
  <c r="BF55" i="3"/>
  <c r="BD55" i="3"/>
  <c r="BC55" i="3"/>
  <c r="BB55" i="3"/>
  <c r="BA55" i="3"/>
  <c r="AZ55" i="3"/>
  <c r="AY55" i="3"/>
  <c r="AX55" i="3"/>
  <c r="AW55" i="3"/>
  <c r="AV55" i="3"/>
  <c r="AU55" i="3"/>
  <c r="BO54" i="3"/>
  <c r="BN54" i="3"/>
  <c r="BM54" i="3"/>
  <c r="BL54" i="3"/>
  <c r="BK54" i="3"/>
  <c r="BJ54" i="3"/>
  <c r="BI54" i="3"/>
  <c r="BH54" i="3"/>
  <c r="BG54" i="3"/>
  <c r="BF54" i="3"/>
  <c r="BD54" i="3"/>
  <c r="BC54" i="3"/>
  <c r="BB54" i="3"/>
  <c r="BA54" i="3"/>
  <c r="AZ54" i="3"/>
  <c r="AY54" i="3"/>
  <c r="AX54" i="3"/>
  <c r="AW54" i="3"/>
  <c r="AV54" i="3"/>
  <c r="AU54" i="3"/>
  <c r="BO53" i="3"/>
  <c r="BN53" i="3"/>
  <c r="BM53" i="3"/>
  <c r="BL53" i="3"/>
  <c r="BK53" i="3"/>
  <c r="BJ53" i="3"/>
  <c r="BI53" i="3"/>
  <c r="BH53" i="3"/>
  <c r="BG53" i="3"/>
  <c r="BF53" i="3"/>
  <c r="BD53" i="3"/>
  <c r="BC53" i="3"/>
  <c r="BB53" i="3"/>
  <c r="BA53" i="3"/>
  <c r="AZ53" i="3"/>
  <c r="AY53" i="3"/>
  <c r="AX53" i="3"/>
  <c r="AW53" i="3"/>
  <c r="AV53" i="3"/>
  <c r="AU53" i="3"/>
  <c r="BO52" i="3"/>
  <c r="BN52" i="3"/>
  <c r="BM52" i="3"/>
  <c r="BL52" i="3"/>
  <c r="BK52" i="3"/>
  <c r="BJ52" i="3"/>
  <c r="BI52" i="3"/>
  <c r="BH52" i="3"/>
  <c r="BG52" i="3"/>
  <c r="BF52" i="3"/>
  <c r="BD52" i="3"/>
  <c r="BC52" i="3"/>
  <c r="BB52" i="3"/>
  <c r="BA52" i="3"/>
  <c r="AZ52" i="3"/>
  <c r="AY52" i="3"/>
  <c r="AX52" i="3"/>
  <c r="AW52" i="3"/>
  <c r="AV52" i="3"/>
  <c r="AU52" i="3"/>
  <c r="BO51" i="3"/>
  <c r="BN51" i="3"/>
  <c r="BM51" i="3"/>
  <c r="BL51" i="3"/>
  <c r="BK51" i="3"/>
  <c r="BJ51" i="3"/>
  <c r="BI51" i="3"/>
  <c r="BH51" i="3"/>
  <c r="BG51" i="3"/>
  <c r="BF51" i="3"/>
  <c r="BD51" i="3"/>
  <c r="BC51" i="3"/>
  <c r="BB51" i="3"/>
  <c r="BA51" i="3"/>
  <c r="AZ51" i="3"/>
  <c r="AY51" i="3"/>
  <c r="AX51" i="3"/>
  <c r="AW51" i="3"/>
  <c r="AV51" i="3"/>
  <c r="AU51" i="3"/>
  <c r="BO50" i="3"/>
  <c r="BN50" i="3"/>
  <c r="BM50" i="3"/>
  <c r="BL50" i="3"/>
  <c r="BK50" i="3"/>
  <c r="BJ50" i="3"/>
  <c r="BI50" i="3"/>
  <c r="BH50" i="3"/>
  <c r="BG50" i="3"/>
  <c r="BF50" i="3"/>
  <c r="BD50" i="3"/>
  <c r="BC50" i="3"/>
  <c r="BB50" i="3"/>
  <c r="BA50" i="3"/>
  <c r="AZ50" i="3"/>
  <c r="AY50" i="3"/>
  <c r="AX50" i="3"/>
  <c r="AW50" i="3"/>
  <c r="AV50" i="3"/>
  <c r="AU50" i="3"/>
  <c r="BO49" i="3"/>
  <c r="BN49" i="3"/>
  <c r="BM49" i="3"/>
  <c r="BL49" i="3"/>
  <c r="BK49" i="3"/>
  <c r="BJ49" i="3"/>
  <c r="BI49" i="3"/>
  <c r="BH49" i="3"/>
  <c r="BG49" i="3"/>
  <c r="BF49" i="3"/>
  <c r="BD49" i="3"/>
  <c r="BC49" i="3"/>
  <c r="BB49" i="3"/>
  <c r="BA49" i="3"/>
  <c r="AZ49" i="3"/>
  <c r="AY49" i="3"/>
  <c r="AX49" i="3"/>
  <c r="AW49" i="3"/>
  <c r="AV49" i="3"/>
  <c r="AU49" i="3"/>
  <c r="BO48" i="3"/>
  <c r="BN48" i="3"/>
  <c r="BM48" i="3"/>
  <c r="BL48" i="3"/>
  <c r="BK48" i="3"/>
  <c r="BJ48" i="3"/>
  <c r="BI48" i="3"/>
  <c r="BH48" i="3"/>
  <c r="BG48" i="3"/>
  <c r="BF48" i="3"/>
  <c r="BD48" i="3"/>
  <c r="BC48" i="3"/>
  <c r="BB48" i="3"/>
  <c r="BA48" i="3"/>
  <c r="AZ48" i="3"/>
  <c r="AY48" i="3"/>
  <c r="AX48" i="3"/>
  <c r="AW48" i="3"/>
  <c r="AV48" i="3"/>
  <c r="AU48" i="3"/>
  <c r="BO47" i="3"/>
  <c r="BN47" i="3"/>
  <c r="BM47" i="3"/>
  <c r="BL47" i="3"/>
  <c r="BK47" i="3"/>
  <c r="BJ47" i="3"/>
  <c r="BI47" i="3"/>
  <c r="BH47" i="3"/>
  <c r="BG47" i="3"/>
  <c r="BF47" i="3"/>
  <c r="BD47" i="3"/>
  <c r="BC47" i="3"/>
  <c r="BB47" i="3"/>
  <c r="BA47" i="3"/>
  <c r="AZ47" i="3"/>
  <c r="AY47" i="3"/>
  <c r="AX47" i="3"/>
  <c r="AW47" i="3"/>
  <c r="AV47" i="3"/>
  <c r="AU47" i="3"/>
  <c r="BO46" i="3"/>
  <c r="BN46" i="3"/>
  <c r="BM46" i="3"/>
  <c r="BL46" i="3"/>
  <c r="BK46" i="3"/>
  <c r="BJ46" i="3"/>
  <c r="BI46" i="3"/>
  <c r="BH46" i="3"/>
  <c r="BG46" i="3"/>
  <c r="BF46" i="3"/>
  <c r="BD46" i="3"/>
  <c r="BC46" i="3"/>
  <c r="BB46" i="3"/>
  <c r="BA46" i="3"/>
  <c r="AZ46" i="3"/>
  <c r="AY46" i="3"/>
  <c r="AX46" i="3"/>
  <c r="AW46" i="3"/>
  <c r="AV46" i="3"/>
  <c r="AU46" i="3"/>
  <c r="BO45" i="3"/>
  <c r="BN45" i="3"/>
  <c r="BM45" i="3"/>
  <c r="BL45" i="3"/>
  <c r="BK45" i="3"/>
  <c r="BJ45" i="3"/>
  <c r="BI45" i="3"/>
  <c r="BH45" i="3"/>
  <c r="BG45" i="3"/>
  <c r="BF45" i="3"/>
  <c r="BD45" i="3"/>
  <c r="BC45" i="3"/>
  <c r="BB45" i="3"/>
  <c r="BA45" i="3"/>
  <c r="AZ45" i="3"/>
  <c r="AY45" i="3"/>
  <c r="AX45" i="3"/>
  <c r="AW45" i="3"/>
  <c r="AV45" i="3"/>
  <c r="AU45" i="3"/>
  <c r="BO44" i="3"/>
  <c r="BN44" i="3"/>
  <c r="BM44" i="3"/>
  <c r="BL44" i="3"/>
  <c r="BK44" i="3"/>
  <c r="BJ44" i="3"/>
  <c r="BI44" i="3"/>
  <c r="BH44" i="3"/>
  <c r="BG44" i="3"/>
  <c r="BF44" i="3"/>
  <c r="BD44" i="3"/>
  <c r="BC44" i="3"/>
  <c r="BB44" i="3"/>
  <c r="BA44" i="3"/>
  <c r="AZ44" i="3"/>
  <c r="AY44" i="3"/>
  <c r="AX44" i="3"/>
  <c r="AW44" i="3"/>
  <c r="AV44" i="3"/>
  <c r="AU44" i="3"/>
  <c r="BO43" i="3"/>
  <c r="BN43" i="3"/>
  <c r="BM43" i="3"/>
  <c r="BL43" i="3"/>
  <c r="BK43" i="3"/>
  <c r="BJ43" i="3"/>
  <c r="BI43" i="3"/>
  <c r="BH43" i="3"/>
  <c r="BG43" i="3"/>
  <c r="BF43" i="3"/>
  <c r="BD43" i="3"/>
  <c r="BC43" i="3"/>
  <c r="BB43" i="3"/>
  <c r="BA43" i="3"/>
  <c r="AZ43" i="3"/>
  <c r="AY43" i="3"/>
  <c r="AX43" i="3"/>
  <c r="AW43" i="3"/>
  <c r="AV43" i="3"/>
  <c r="AU43" i="3"/>
  <c r="BO42" i="3"/>
  <c r="BN42" i="3"/>
  <c r="BM42" i="3"/>
  <c r="BL42" i="3"/>
  <c r="BK42" i="3"/>
  <c r="BJ42" i="3"/>
  <c r="BI42" i="3"/>
  <c r="BH42" i="3"/>
  <c r="BG42" i="3"/>
  <c r="BF42" i="3"/>
  <c r="BD42" i="3"/>
  <c r="BC42" i="3"/>
  <c r="BB42" i="3"/>
  <c r="BA42" i="3"/>
  <c r="AZ42" i="3"/>
  <c r="AY42" i="3"/>
  <c r="AX42" i="3"/>
  <c r="AW42" i="3"/>
  <c r="AV42" i="3"/>
  <c r="AU42" i="3"/>
  <c r="BO41" i="3"/>
  <c r="BN41" i="3"/>
  <c r="BM41" i="3"/>
  <c r="BL41" i="3"/>
  <c r="BK41" i="3"/>
  <c r="BJ41" i="3"/>
  <c r="BI41" i="3"/>
  <c r="BH41" i="3"/>
  <c r="BG41" i="3"/>
  <c r="BF41" i="3"/>
  <c r="BD41" i="3"/>
  <c r="BC41" i="3"/>
  <c r="BB41" i="3"/>
  <c r="BA41" i="3"/>
  <c r="AZ41" i="3"/>
  <c r="AY41" i="3"/>
  <c r="AX41" i="3"/>
  <c r="AW41" i="3"/>
  <c r="AV41" i="3"/>
  <c r="AU41" i="3"/>
  <c r="BO40" i="3"/>
  <c r="BN40" i="3"/>
  <c r="BM40" i="3"/>
  <c r="BL40" i="3"/>
  <c r="BK40" i="3"/>
  <c r="BJ40" i="3"/>
  <c r="BI40" i="3"/>
  <c r="BH40" i="3"/>
  <c r="BG40" i="3"/>
  <c r="BF40" i="3"/>
  <c r="BD40" i="3"/>
  <c r="BC40" i="3"/>
  <c r="BB40" i="3"/>
  <c r="BA40" i="3"/>
  <c r="AZ40" i="3"/>
  <c r="AY40" i="3"/>
  <c r="AX40" i="3"/>
  <c r="AW40" i="3"/>
  <c r="AV40" i="3"/>
  <c r="AU40" i="3"/>
  <c r="BO39" i="3"/>
  <c r="BN39" i="3"/>
  <c r="BM39" i="3"/>
  <c r="BL39" i="3"/>
  <c r="BK39" i="3"/>
  <c r="BJ39" i="3"/>
  <c r="BI39" i="3"/>
  <c r="BH39" i="3"/>
  <c r="BG39" i="3"/>
  <c r="BF39" i="3"/>
  <c r="BD39" i="3"/>
  <c r="BC39" i="3"/>
  <c r="BB39" i="3"/>
  <c r="BA39" i="3"/>
  <c r="AZ39" i="3"/>
  <c r="AY39" i="3"/>
  <c r="AX39" i="3"/>
  <c r="AW39" i="3"/>
  <c r="AV39" i="3"/>
  <c r="AU39" i="3"/>
  <c r="BO38" i="3"/>
  <c r="BN38" i="3"/>
  <c r="BM38" i="3"/>
  <c r="BL38" i="3"/>
  <c r="BK38" i="3"/>
  <c r="BJ38" i="3"/>
  <c r="BI38" i="3"/>
  <c r="BH38" i="3"/>
  <c r="BG38" i="3"/>
  <c r="BF38" i="3"/>
  <c r="BD38" i="3"/>
  <c r="BC38" i="3"/>
  <c r="BB38" i="3"/>
  <c r="BA38" i="3"/>
  <c r="AZ38" i="3"/>
  <c r="AY38" i="3"/>
  <c r="AX38" i="3"/>
  <c r="AW38" i="3"/>
  <c r="AV38" i="3"/>
  <c r="AU38" i="3"/>
  <c r="BO37" i="3"/>
  <c r="BN37" i="3"/>
  <c r="BM37" i="3"/>
  <c r="BL37" i="3"/>
  <c r="BK37" i="3"/>
  <c r="BJ37" i="3"/>
  <c r="BI37" i="3"/>
  <c r="BH37" i="3"/>
  <c r="BG37" i="3"/>
  <c r="BF37" i="3"/>
  <c r="BD37" i="3"/>
  <c r="BC37" i="3"/>
  <c r="BB37" i="3"/>
  <c r="BA37" i="3"/>
  <c r="AZ37" i="3"/>
  <c r="AY37" i="3"/>
  <c r="AX37" i="3"/>
  <c r="AW37" i="3"/>
  <c r="AV37" i="3"/>
  <c r="AU37" i="3"/>
  <c r="BO36" i="3"/>
  <c r="BN36" i="3"/>
  <c r="BM36" i="3"/>
  <c r="BL36" i="3"/>
  <c r="BK36" i="3"/>
  <c r="BJ36" i="3"/>
  <c r="BI36" i="3"/>
  <c r="BH36" i="3"/>
  <c r="BG36" i="3"/>
  <c r="BF36" i="3"/>
  <c r="BD36" i="3"/>
  <c r="BC36" i="3"/>
  <c r="BB36" i="3"/>
  <c r="BA36" i="3"/>
  <c r="AZ36" i="3"/>
  <c r="AY36" i="3"/>
  <c r="AX36" i="3"/>
  <c r="AW36" i="3"/>
  <c r="AV36" i="3"/>
  <c r="AU36" i="3"/>
  <c r="BO35" i="3"/>
  <c r="BN35" i="3"/>
  <c r="BM35" i="3"/>
  <c r="BL35" i="3"/>
  <c r="BK35" i="3"/>
  <c r="BJ35" i="3"/>
  <c r="BI35" i="3"/>
  <c r="BH35" i="3"/>
  <c r="BG35" i="3"/>
  <c r="BF35" i="3"/>
  <c r="BD35" i="3"/>
  <c r="BC35" i="3"/>
  <c r="BB35" i="3"/>
  <c r="BA35" i="3"/>
  <c r="AZ35" i="3"/>
  <c r="AY35" i="3"/>
  <c r="AX35" i="3"/>
  <c r="AW35" i="3"/>
  <c r="AV35" i="3"/>
  <c r="AU35" i="3"/>
  <c r="BO34" i="3"/>
  <c r="BN34" i="3"/>
  <c r="BM34" i="3"/>
  <c r="BL34" i="3"/>
  <c r="BK34" i="3"/>
  <c r="BJ34" i="3"/>
  <c r="BI34" i="3"/>
  <c r="BH34" i="3"/>
  <c r="BG34" i="3"/>
  <c r="BF34" i="3"/>
  <c r="BD34" i="3"/>
  <c r="BC34" i="3"/>
  <c r="BB34" i="3"/>
  <c r="BA34" i="3"/>
  <c r="AZ34" i="3"/>
  <c r="AY34" i="3"/>
  <c r="AX34" i="3"/>
  <c r="AW34" i="3"/>
  <c r="AV34" i="3"/>
  <c r="AU34" i="3"/>
  <c r="BO33" i="3"/>
  <c r="BN33" i="3"/>
  <c r="BM33" i="3"/>
  <c r="BL33" i="3"/>
  <c r="BK33" i="3"/>
  <c r="BJ33" i="3"/>
  <c r="BI33" i="3"/>
  <c r="BH33" i="3"/>
  <c r="BG33" i="3"/>
  <c r="BF33" i="3"/>
  <c r="BD33" i="3"/>
  <c r="BC33" i="3"/>
  <c r="BB33" i="3"/>
  <c r="BA33" i="3"/>
  <c r="AZ33" i="3"/>
  <c r="AY33" i="3"/>
  <c r="AX33" i="3"/>
  <c r="AW33" i="3"/>
  <c r="AV33" i="3"/>
  <c r="AU33" i="3"/>
  <c r="BO32" i="3"/>
  <c r="BN32" i="3"/>
  <c r="BM32" i="3"/>
  <c r="BL32" i="3"/>
  <c r="BK32" i="3"/>
  <c r="BJ32" i="3"/>
  <c r="BI32" i="3"/>
  <c r="BH32" i="3"/>
  <c r="BG32" i="3"/>
  <c r="BF32" i="3"/>
  <c r="BD32" i="3"/>
  <c r="BC32" i="3"/>
  <c r="BB32" i="3"/>
  <c r="BA32" i="3"/>
  <c r="AZ32" i="3"/>
  <c r="AY32" i="3"/>
  <c r="AX32" i="3"/>
  <c r="AW32" i="3"/>
  <c r="AV32" i="3"/>
  <c r="AU32" i="3"/>
  <c r="BO31" i="3"/>
  <c r="BN31" i="3"/>
  <c r="BM31" i="3"/>
  <c r="BL31" i="3"/>
  <c r="BK31" i="3"/>
  <c r="BJ31" i="3"/>
  <c r="BI31" i="3"/>
  <c r="BH31" i="3"/>
  <c r="BG31" i="3"/>
  <c r="BF31" i="3"/>
  <c r="BD31" i="3"/>
  <c r="BC31" i="3"/>
  <c r="BB31" i="3"/>
  <c r="BA31" i="3"/>
  <c r="AZ31" i="3"/>
  <c r="AY31" i="3"/>
  <c r="AX31" i="3"/>
  <c r="AW31" i="3"/>
  <c r="AV31" i="3"/>
  <c r="AU31" i="3"/>
  <c r="BO30" i="3"/>
  <c r="BN30" i="3"/>
  <c r="BM30" i="3"/>
  <c r="BL30" i="3"/>
  <c r="BK30" i="3"/>
  <c r="BJ30" i="3"/>
  <c r="BI30" i="3"/>
  <c r="BH30" i="3"/>
  <c r="BG30" i="3"/>
  <c r="BF30" i="3"/>
  <c r="BD30" i="3"/>
  <c r="BC30" i="3"/>
  <c r="BB30" i="3"/>
  <c r="BA30" i="3"/>
  <c r="AZ30" i="3"/>
  <c r="AY30" i="3"/>
  <c r="AX30" i="3"/>
  <c r="AW30" i="3"/>
  <c r="AV30" i="3"/>
  <c r="AU30" i="3"/>
  <c r="BO29" i="3"/>
  <c r="BN29" i="3"/>
  <c r="BM29" i="3"/>
  <c r="BL29" i="3"/>
  <c r="BK29" i="3"/>
  <c r="BJ29" i="3"/>
  <c r="BI29" i="3"/>
  <c r="BH29" i="3"/>
  <c r="BG29" i="3"/>
  <c r="BF29" i="3"/>
  <c r="BD29" i="3"/>
  <c r="BC29" i="3"/>
  <c r="BB29" i="3"/>
  <c r="BA29" i="3"/>
  <c r="AZ29" i="3"/>
  <c r="AY29" i="3"/>
  <c r="AX29" i="3"/>
  <c r="AW29" i="3"/>
  <c r="AV29" i="3"/>
  <c r="AU29" i="3"/>
  <c r="BO28" i="3"/>
  <c r="BN28" i="3"/>
  <c r="BM28" i="3"/>
  <c r="BL28" i="3"/>
  <c r="BK28" i="3"/>
  <c r="BJ28" i="3"/>
  <c r="BI28" i="3"/>
  <c r="BH28" i="3"/>
  <c r="BG28" i="3"/>
  <c r="BF28" i="3"/>
  <c r="BD28" i="3"/>
  <c r="BC28" i="3"/>
  <c r="BB28" i="3"/>
  <c r="BA28" i="3"/>
  <c r="AZ28" i="3"/>
  <c r="AY28" i="3"/>
  <c r="AX28" i="3"/>
  <c r="AW28" i="3"/>
  <c r="AV28" i="3"/>
  <c r="AU28" i="3"/>
  <c r="BO27" i="3"/>
  <c r="BN27" i="3"/>
  <c r="BM27" i="3"/>
  <c r="BL27" i="3"/>
  <c r="BK27" i="3"/>
  <c r="BJ27" i="3"/>
  <c r="BI27" i="3"/>
  <c r="BH27" i="3"/>
  <c r="BG27" i="3"/>
  <c r="BF27" i="3"/>
  <c r="BD27" i="3"/>
  <c r="BC27" i="3"/>
  <c r="BB27" i="3"/>
  <c r="BA27" i="3"/>
  <c r="AZ27" i="3"/>
  <c r="AY27" i="3"/>
  <c r="AX27" i="3"/>
  <c r="AW27" i="3"/>
  <c r="AV27" i="3"/>
  <c r="AU27" i="3"/>
  <c r="BO26" i="3"/>
  <c r="BN26" i="3"/>
  <c r="BM26" i="3"/>
  <c r="BL26" i="3"/>
  <c r="BK26" i="3"/>
  <c r="BJ26" i="3"/>
  <c r="BI26" i="3"/>
  <c r="BH26" i="3"/>
  <c r="BG26" i="3"/>
  <c r="BF26" i="3"/>
  <c r="BD26" i="3"/>
  <c r="BC26" i="3"/>
  <c r="BB26" i="3"/>
  <c r="BA26" i="3"/>
  <c r="AZ26" i="3"/>
  <c r="AY26" i="3"/>
  <c r="AX26" i="3"/>
  <c r="AW26" i="3"/>
  <c r="AV26" i="3"/>
  <c r="AU26" i="3"/>
  <c r="BO25" i="3"/>
  <c r="BN25" i="3"/>
  <c r="BM25" i="3"/>
  <c r="BL25" i="3"/>
  <c r="BK25" i="3"/>
  <c r="BJ25" i="3"/>
  <c r="BI25" i="3"/>
  <c r="BH25" i="3"/>
  <c r="BG25" i="3"/>
  <c r="BF25" i="3"/>
  <c r="BD25" i="3"/>
  <c r="BC25" i="3"/>
  <c r="BB25" i="3"/>
  <c r="BA25" i="3"/>
  <c r="AZ25" i="3"/>
  <c r="AY25" i="3"/>
  <c r="AX25" i="3"/>
  <c r="AW25" i="3"/>
  <c r="AV25" i="3"/>
  <c r="AU25" i="3"/>
  <c r="BO24" i="3"/>
  <c r="BN24" i="3"/>
  <c r="BM24" i="3"/>
  <c r="BL24" i="3"/>
  <c r="BK24" i="3"/>
  <c r="BJ24" i="3"/>
  <c r="BI24" i="3"/>
  <c r="BH24" i="3"/>
  <c r="BG24" i="3"/>
  <c r="BF24" i="3"/>
  <c r="BD24" i="3"/>
  <c r="BC24" i="3"/>
  <c r="BB24" i="3"/>
  <c r="BA24" i="3"/>
  <c r="AZ24" i="3"/>
  <c r="AY24" i="3"/>
  <c r="AX24" i="3"/>
  <c r="AW24" i="3"/>
  <c r="AV24" i="3"/>
  <c r="AU24" i="3"/>
  <c r="BO23" i="3"/>
  <c r="BN23" i="3"/>
  <c r="BM23" i="3"/>
  <c r="BL23" i="3"/>
  <c r="BK23" i="3"/>
  <c r="BJ23" i="3"/>
  <c r="BI23" i="3"/>
  <c r="BH23" i="3"/>
  <c r="BG23" i="3"/>
  <c r="BF23" i="3"/>
  <c r="BD23" i="3"/>
  <c r="BC23" i="3"/>
  <c r="BB23" i="3"/>
  <c r="BA23" i="3"/>
  <c r="AZ23" i="3"/>
  <c r="AY23" i="3"/>
  <c r="AX23" i="3"/>
  <c r="AW23" i="3"/>
  <c r="AV23" i="3"/>
  <c r="AU23" i="3"/>
  <c r="BO22" i="3"/>
  <c r="BN22" i="3"/>
  <c r="BM22" i="3"/>
  <c r="BL22" i="3"/>
  <c r="BK22" i="3"/>
  <c r="BJ22" i="3"/>
  <c r="BI22" i="3"/>
  <c r="BH22" i="3"/>
  <c r="BG22" i="3"/>
  <c r="BF22" i="3"/>
  <c r="BD22" i="3"/>
  <c r="BC22" i="3"/>
  <c r="BB22" i="3"/>
  <c r="BA22" i="3"/>
  <c r="AZ22" i="3"/>
  <c r="AY22" i="3"/>
  <c r="AX22" i="3"/>
  <c r="AW22" i="3"/>
  <c r="AV22" i="3"/>
  <c r="AU22" i="3"/>
  <c r="BO21" i="3"/>
  <c r="BN21" i="3"/>
  <c r="BM21" i="3"/>
  <c r="BL21" i="3"/>
  <c r="BK21" i="3"/>
  <c r="BJ21" i="3"/>
  <c r="BI21" i="3"/>
  <c r="BH21" i="3"/>
  <c r="BG21" i="3"/>
  <c r="BF21" i="3"/>
  <c r="BD21" i="3"/>
  <c r="BC21" i="3"/>
  <c r="BB21" i="3"/>
  <c r="BA21" i="3"/>
  <c r="AZ21" i="3"/>
  <c r="AY21" i="3"/>
  <c r="AX21" i="3"/>
  <c r="AW21" i="3"/>
  <c r="AV21" i="3"/>
  <c r="AU21" i="3"/>
  <c r="BO20" i="3"/>
  <c r="BN20" i="3"/>
  <c r="BM20" i="3"/>
  <c r="BL20" i="3"/>
  <c r="BK20" i="3"/>
  <c r="BJ20" i="3"/>
  <c r="BI20" i="3"/>
  <c r="BH20" i="3"/>
  <c r="BG20" i="3"/>
  <c r="BF20" i="3"/>
  <c r="BD20" i="3"/>
  <c r="BC20" i="3"/>
  <c r="BB20" i="3"/>
  <c r="BA20" i="3"/>
  <c r="AZ20" i="3"/>
  <c r="AY20" i="3"/>
  <c r="AX20" i="3"/>
  <c r="AW20" i="3"/>
  <c r="AV20" i="3"/>
  <c r="AU20" i="3"/>
  <c r="BO19" i="3"/>
  <c r="BN19" i="3"/>
  <c r="BM19" i="3"/>
  <c r="BL19" i="3"/>
  <c r="BK19" i="3"/>
  <c r="BJ19" i="3"/>
  <c r="BI19" i="3"/>
  <c r="BH19" i="3"/>
  <c r="BG19" i="3"/>
  <c r="BF19" i="3"/>
  <c r="BD19" i="3"/>
  <c r="BC19" i="3"/>
  <c r="BB19" i="3"/>
  <c r="BA19" i="3"/>
  <c r="AZ19" i="3"/>
  <c r="AY19" i="3"/>
  <c r="AX19" i="3"/>
  <c r="AW19" i="3"/>
  <c r="AV19" i="3"/>
  <c r="AU19" i="3"/>
  <c r="BO18" i="3"/>
  <c r="BN18" i="3"/>
  <c r="BM18" i="3"/>
  <c r="BL18" i="3"/>
  <c r="BK18" i="3"/>
  <c r="BJ18" i="3"/>
  <c r="BI18" i="3"/>
  <c r="BH18" i="3"/>
  <c r="BG18" i="3"/>
  <c r="BF18" i="3"/>
  <c r="BD18" i="3"/>
  <c r="BC18" i="3"/>
  <c r="BB18" i="3"/>
  <c r="BA18" i="3"/>
  <c r="AZ18" i="3"/>
  <c r="AY18" i="3"/>
  <c r="AX18" i="3"/>
  <c r="AW18" i="3"/>
  <c r="AV18" i="3"/>
  <c r="AU18" i="3"/>
  <c r="BO17" i="3"/>
  <c r="BN17" i="3"/>
  <c r="BM17" i="3"/>
  <c r="BL17" i="3"/>
  <c r="BK17" i="3"/>
  <c r="BJ17" i="3"/>
  <c r="BI17" i="3"/>
  <c r="BH17" i="3"/>
  <c r="BG17" i="3"/>
  <c r="BF17" i="3"/>
  <c r="BD17" i="3"/>
  <c r="BC17" i="3"/>
  <c r="BB17" i="3"/>
  <c r="BA17" i="3"/>
  <c r="AZ17" i="3"/>
  <c r="AY17" i="3"/>
  <c r="AX17" i="3"/>
  <c r="AW17" i="3"/>
  <c r="AV17" i="3"/>
  <c r="AU17" i="3"/>
  <c r="BO16" i="3"/>
  <c r="BN16" i="3"/>
  <c r="BM16" i="3"/>
  <c r="BL16" i="3"/>
  <c r="BK16" i="3"/>
  <c r="BJ16" i="3"/>
  <c r="BI16" i="3"/>
  <c r="BH16" i="3"/>
  <c r="BG16" i="3"/>
  <c r="BF16" i="3"/>
  <c r="BD16" i="3"/>
  <c r="BC16" i="3"/>
  <c r="BB16" i="3"/>
  <c r="BA16" i="3"/>
  <c r="AZ16" i="3"/>
  <c r="AY16" i="3"/>
  <c r="AX16" i="3"/>
  <c r="AW16" i="3"/>
  <c r="AV16" i="3"/>
  <c r="AU16" i="3"/>
  <c r="BO15" i="3"/>
  <c r="BN15" i="3"/>
  <c r="BM15" i="3"/>
  <c r="BL15" i="3"/>
  <c r="BK15" i="3"/>
  <c r="BJ15" i="3"/>
  <c r="BI15" i="3"/>
  <c r="BH15" i="3"/>
  <c r="BG15" i="3"/>
  <c r="BF15" i="3"/>
  <c r="BD15" i="3"/>
  <c r="BC15" i="3"/>
  <c r="BB15" i="3"/>
  <c r="BA15" i="3"/>
  <c r="AZ15" i="3"/>
  <c r="AY15" i="3"/>
  <c r="AX15" i="3"/>
  <c r="AW15" i="3"/>
  <c r="AV15" i="3"/>
  <c r="AU15" i="3"/>
  <c r="BO14" i="3"/>
  <c r="BN14" i="3"/>
  <c r="BM14" i="3"/>
  <c r="BL14" i="3"/>
  <c r="BK14" i="3"/>
  <c r="BJ14" i="3"/>
  <c r="BI14" i="3"/>
  <c r="BH14" i="3"/>
  <c r="BG14" i="3"/>
  <c r="BF14" i="3"/>
  <c r="BD14" i="3"/>
  <c r="BC14" i="3"/>
  <c r="BB14" i="3"/>
  <c r="BA14" i="3"/>
  <c r="AZ14" i="3"/>
  <c r="AY14" i="3"/>
  <c r="AX14" i="3"/>
  <c r="AW14" i="3"/>
  <c r="AV14" i="3"/>
  <c r="AU14" i="3"/>
  <c r="BO13" i="3"/>
  <c r="BN13" i="3"/>
  <c r="BM13" i="3"/>
  <c r="BL13" i="3"/>
  <c r="BK13" i="3"/>
  <c r="BJ13" i="3"/>
  <c r="BI13" i="3"/>
  <c r="BH13" i="3"/>
  <c r="BG13" i="3"/>
  <c r="BF13" i="3"/>
  <c r="BD13" i="3"/>
  <c r="BC13" i="3"/>
  <c r="BB13" i="3"/>
  <c r="BA13" i="3"/>
  <c r="AZ13" i="3"/>
  <c r="AY13" i="3"/>
  <c r="AX13" i="3"/>
  <c r="AW13" i="3"/>
  <c r="AV13" i="3"/>
  <c r="AU13" i="3"/>
  <c r="BO12" i="3"/>
  <c r="BN12" i="3"/>
  <c r="BM12" i="3"/>
  <c r="BL12" i="3"/>
  <c r="BK12" i="3"/>
  <c r="BJ12" i="3"/>
  <c r="BI12" i="3"/>
  <c r="BH12" i="3"/>
  <c r="BG12" i="3"/>
  <c r="BF12" i="3"/>
  <c r="BD12" i="3"/>
  <c r="BC12" i="3"/>
  <c r="BB12" i="3"/>
  <c r="BA12" i="3"/>
  <c r="AZ12" i="3"/>
  <c r="AY12" i="3"/>
  <c r="AX12" i="3"/>
  <c r="AW12" i="3"/>
  <c r="AV12" i="3"/>
  <c r="AU12" i="3"/>
  <c r="BO11" i="3"/>
  <c r="BN11" i="3"/>
  <c r="BM11" i="3"/>
  <c r="BL11" i="3"/>
  <c r="BK11" i="3"/>
  <c r="BJ11" i="3"/>
  <c r="BI11" i="3"/>
  <c r="BH11" i="3"/>
  <c r="BG11" i="3"/>
  <c r="BF11" i="3"/>
  <c r="BD11" i="3"/>
  <c r="BC11" i="3"/>
  <c r="BB11" i="3"/>
  <c r="BA11" i="3"/>
  <c r="AZ11" i="3"/>
  <c r="AY11" i="3"/>
  <c r="AX11" i="3"/>
  <c r="AW11" i="3"/>
  <c r="AV11" i="3"/>
  <c r="AU11" i="3"/>
  <c r="BO10" i="3"/>
  <c r="BN10" i="3"/>
  <c r="BM10" i="3"/>
  <c r="BL10" i="3"/>
  <c r="BK10" i="3"/>
  <c r="BJ10" i="3"/>
  <c r="BI10" i="3"/>
  <c r="BH10" i="3"/>
  <c r="BG10" i="3"/>
  <c r="BF10" i="3"/>
  <c r="BD10" i="3"/>
  <c r="BC10" i="3"/>
  <c r="BB10" i="3"/>
  <c r="BA10" i="3"/>
  <c r="AZ10" i="3"/>
  <c r="AY10" i="3"/>
  <c r="AX10" i="3"/>
  <c r="AW10" i="3"/>
  <c r="AV10" i="3"/>
  <c r="AU10" i="3"/>
  <c r="BO9" i="3"/>
  <c r="BN9" i="3"/>
  <c r="BM9" i="3"/>
  <c r="BL9" i="3"/>
  <c r="BK9" i="3"/>
  <c r="BJ9" i="3"/>
  <c r="BI9" i="3"/>
  <c r="BH9" i="3"/>
  <c r="BG9" i="3"/>
  <c r="BF9" i="3"/>
  <c r="BD9" i="3"/>
  <c r="BC9" i="3"/>
  <c r="BB9" i="3"/>
  <c r="BA9" i="3"/>
  <c r="AZ9" i="3"/>
  <c r="AY9" i="3"/>
  <c r="AX9" i="3"/>
  <c r="AW9" i="3"/>
  <c r="AV9" i="3"/>
  <c r="AU9" i="3"/>
  <c r="BO8" i="3"/>
  <c r="BN8" i="3"/>
  <c r="BM8" i="3"/>
  <c r="BL8" i="3"/>
  <c r="BK8" i="3"/>
  <c r="BJ8" i="3"/>
  <c r="BI8" i="3"/>
  <c r="BH8" i="3"/>
  <c r="BG8" i="3"/>
  <c r="BF8" i="3"/>
  <c r="BD8" i="3"/>
  <c r="BC8" i="3"/>
  <c r="BB8" i="3"/>
  <c r="BA8" i="3"/>
  <c r="AZ8" i="3"/>
  <c r="AY8" i="3"/>
  <c r="AX8" i="3"/>
  <c r="AW8" i="3"/>
  <c r="AV8" i="3"/>
  <c r="AU8" i="3"/>
  <c r="BO7" i="3"/>
  <c r="BN7" i="3"/>
  <c r="BM7" i="3"/>
  <c r="BL7" i="3"/>
  <c r="BK7" i="3"/>
  <c r="BJ7" i="3"/>
  <c r="BI7" i="3"/>
  <c r="BH7" i="3"/>
  <c r="BG7" i="3"/>
  <c r="BF7" i="3"/>
  <c r="BD7" i="3"/>
  <c r="BC7" i="3"/>
  <c r="BB7" i="3"/>
  <c r="BA7" i="3"/>
  <c r="AZ7" i="3"/>
  <c r="AY7" i="3"/>
  <c r="AX7" i="3"/>
  <c r="AW7" i="3"/>
  <c r="AV7" i="3"/>
  <c r="AU7" i="3"/>
  <c r="BO6" i="3"/>
  <c r="BN6" i="3"/>
  <c r="BM6" i="3"/>
  <c r="BL6" i="3"/>
  <c r="BK6" i="3"/>
  <c r="BJ6" i="3"/>
  <c r="BI6" i="3"/>
  <c r="BH6" i="3"/>
  <c r="BG6" i="3"/>
  <c r="BF6" i="3"/>
  <c r="BD6" i="3"/>
  <c r="BC6" i="3"/>
  <c r="BB6" i="3"/>
  <c r="BA6" i="3"/>
  <c r="AZ6" i="3"/>
  <c r="AY6" i="3"/>
  <c r="AX6" i="3"/>
  <c r="AW6" i="3"/>
  <c r="AV6" i="3"/>
  <c r="AU6" i="3"/>
  <c r="BO5" i="3"/>
  <c r="BN5" i="3"/>
  <c r="BM5" i="3"/>
  <c r="BL5" i="3"/>
  <c r="BK5" i="3"/>
  <c r="BJ5" i="3"/>
  <c r="BI5" i="3"/>
  <c r="BH5" i="3"/>
  <c r="BG5" i="3"/>
  <c r="BF5" i="3"/>
  <c r="BD5" i="3"/>
  <c r="BC5" i="3"/>
  <c r="BB5" i="3"/>
  <c r="BA5" i="3"/>
  <c r="AZ5" i="3"/>
  <c r="AY5" i="3"/>
  <c r="AX5" i="3"/>
  <c r="AW5" i="3"/>
  <c r="AV5" i="3"/>
  <c r="AU5" i="3"/>
  <c r="BO4" i="3"/>
  <c r="BN4" i="3"/>
  <c r="BM4" i="3"/>
  <c r="BL4" i="3"/>
  <c r="BK4" i="3"/>
  <c r="BJ4" i="3"/>
  <c r="BI4" i="3"/>
  <c r="BH4" i="3"/>
  <c r="BG4" i="3"/>
  <c r="BF4" i="3"/>
  <c r="BD4" i="3"/>
  <c r="BC4" i="3"/>
  <c r="BB4" i="3"/>
  <c r="BA4" i="3"/>
  <c r="AZ4" i="3"/>
  <c r="AY4" i="3"/>
  <c r="AX4" i="3"/>
  <c r="AW4" i="3"/>
  <c r="AV4" i="3"/>
  <c r="AU4" i="3"/>
  <c r="BO3" i="3"/>
  <c r="BN3" i="3"/>
  <c r="BM3" i="3"/>
  <c r="BL3" i="3"/>
  <c r="BK3" i="3"/>
  <c r="BJ3" i="3"/>
  <c r="BI3" i="3"/>
  <c r="BH3" i="3"/>
  <c r="BG3" i="3"/>
  <c r="BF3" i="3"/>
  <c r="BD3" i="3"/>
  <c r="BC3" i="3"/>
  <c r="BB3" i="3"/>
  <c r="BA3" i="3"/>
  <c r="AZ3" i="3"/>
  <c r="AY3" i="3"/>
  <c r="AX3" i="3"/>
  <c r="AW3" i="3"/>
  <c r="AV3" i="3"/>
  <c r="AU3" i="3"/>
  <c r="BO2" i="3"/>
  <c r="BN2" i="3"/>
  <c r="BM2" i="3"/>
  <c r="BL2" i="3"/>
  <c r="BK2" i="3"/>
  <c r="BJ2" i="3"/>
  <c r="BI2" i="3"/>
  <c r="BH2" i="3"/>
  <c r="BG2" i="3"/>
  <c r="BF2" i="3"/>
  <c r="BD2" i="3"/>
  <c r="BC2" i="3"/>
  <c r="BB2" i="3"/>
  <c r="BA2" i="3"/>
  <c r="AZ2" i="3"/>
  <c r="AY2" i="3"/>
  <c r="AX2" i="3"/>
  <c r="AW2" i="3"/>
  <c r="AV2" i="3"/>
  <c r="AU2" i="3"/>
  <c r="AB107" i="10" l="1"/>
  <c r="R107" i="10"/>
  <c r="O107" i="5"/>
  <c r="Y107" i="6"/>
  <c r="O107" i="6"/>
  <c r="AC107" i="10" l="1"/>
  <c r="S107" i="10"/>
  <c r="P107" i="6"/>
  <c r="Z107" i="6"/>
  <c r="P107" i="5"/>
  <c r="Z107" i="5"/>
  <c r="AD107" i="10" l="1"/>
  <c r="T107" i="10"/>
  <c r="Q107" i="5"/>
  <c r="AA107" i="5"/>
  <c r="AA107" i="6"/>
  <c r="Q107" i="6"/>
  <c r="AE107" i="10" l="1"/>
  <c r="U107" i="10"/>
  <c r="R107" i="6"/>
  <c r="AB107" i="6"/>
  <c r="AB107" i="5"/>
  <c r="R107" i="5"/>
  <c r="AF107" i="10" l="1"/>
  <c r="V107" i="10"/>
  <c r="AG107" i="10" s="1"/>
  <c r="AC107" i="5"/>
  <c r="S107" i="5"/>
  <c r="AC107" i="6"/>
  <c r="S107" i="6"/>
  <c r="T107" i="5" l="1"/>
  <c r="AD107" i="5"/>
  <c r="T107" i="6"/>
  <c r="AD107" i="6"/>
  <c r="U107" i="6" l="1"/>
  <c r="AE107" i="6"/>
  <c r="AE107" i="5"/>
  <c r="U107" i="5"/>
  <c r="V107" i="5" l="1"/>
  <c r="AG107" i="5" s="1"/>
  <c r="AF107" i="5"/>
  <c r="AF107" i="6"/>
  <c r="V107" i="6"/>
  <c r="AG107" i="6" s="1"/>
</calcChain>
</file>

<file path=xl/sharedStrings.xml><?xml version="1.0" encoding="utf-8"?>
<sst xmlns="http://schemas.openxmlformats.org/spreadsheetml/2006/main" count="1906" uniqueCount="399">
  <si>
    <t>Alphabetical1</t>
  </si>
  <si>
    <t>Alphabetical2</t>
  </si>
  <si>
    <t>NEUSorder</t>
  </si>
  <si>
    <t>orderWithSpaces</t>
  </si>
  <si>
    <t>MODIFIED VALUES 20180730</t>
  </si>
  <si>
    <t>SORTonColAtoPasteData</t>
  </si>
  <si>
    <t>THENsortOnColDtoFormat</t>
  </si>
  <si>
    <t>CodeWhenSortedOnColA</t>
  </si>
  <si>
    <t>ANC</t>
  </si>
  <si>
    <t>BFT</t>
  </si>
  <si>
    <t>BIL</t>
  </si>
  <si>
    <t>BLF</t>
  </si>
  <si>
    <t>BLS</t>
  </si>
  <si>
    <t>BPF</t>
  </si>
  <si>
    <t>BSB</t>
  </si>
  <si>
    <t>BUT</t>
  </si>
  <si>
    <t>BWH</t>
  </si>
  <si>
    <t>COD</t>
  </si>
  <si>
    <t>DOG</t>
  </si>
  <si>
    <t>DRM</t>
  </si>
  <si>
    <t>DSH</t>
  </si>
  <si>
    <t>FDE</t>
  </si>
  <si>
    <t>FDF</t>
  </si>
  <si>
    <t>FLA</t>
  </si>
  <si>
    <t>FOU</t>
  </si>
  <si>
    <t>GOO</t>
  </si>
  <si>
    <t>HAD</t>
  </si>
  <si>
    <t>HAL</t>
  </si>
  <si>
    <t>HER</t>
  </si>
  <si>
    <t>INV</t>
  </si>
  <si>
    <t>LSK</t>
  </si>
  <si>
    <t>MAK</t>
  </si>
  <si>
    <t>MEN</t>
  </si>
  <si>
    <t>MPF</t>
  </si>
  <si>
    <t>OHK</t>
  </si>
  <si>
    <t>OPT</t>
  </si>
  <si>
    <t>PIN</t>
  </si>
  <si>
    <t>PLA</t>
  </si>
  <si>
    <t>POL</t>
  </si>
  <si>
    <t>POR</t>
  </si>
  <si>
    <t>PSH</t>
  </si>
  <si>
    <t>RED</t>
  </si>
  <si>
    <t>REP</t>
  </si>
  <si>
    <t>RHK</t>
  </si>
  <si>
    <t>RWH</t>
  </si>
  <si>
    <t>SAL</t>
  </si>
  <si>
    <t>SB</t>
  </si>
  <si>
    <t>SCU</t>
  </si>
  <si>
    <t>SDF</t>
  </si>
  <si>
    <t>SHK</t>
  </si>
  <si>
    <t>SK</t>
  </si>
  <si>
    <t>SMO</t>
  </si>
  <si>
    <t>SSH</t>
  </si>
  <si>
    <t>STB</t>
  </si>
  <si>
    <t>SUF</t>
  </si>
  <si>
    <t>SWH</t>
  </si>
  <si>
    <t>TAU</t>
  </si>
  <si>
    <t>TUN</t>
  </si>
  <si>
    <t>TWH</t>
  </si>
  <si>
    <t>TYL</t>
  </si>
  <si>
    <t>WHK</t>
  </si>
  <si>
    <t>WIF</t>
  </si>
  <si>
    <t>WOL</t>
  </si>
  <si>
    <t>WPF</t>
  </si>
  <si>
    <t>WSK</t>
  </si>
  <si>
    <t>WTF</t>
  </si>
  <si>
    <t>YTF</t>
  </si>
  <si>
    <t>mum_MAK</t>
  </si>
  <si>
    <t>x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</si>
  <si>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</si>
  <si>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</si>
  <si>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</si>
  <si>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</si>
  <si>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</si>
  <si>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</si>
  <si>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</si>
  <si>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</si>
  <si>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</si>
  <si>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</si>
  <si>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</si>
  <si>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</si>
  <si>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</si>
  <si>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</si>
  <si>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</si>
  <si>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</si>
  <si>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</si>
  <si>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</si>
  <si>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</si>
  <si>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</si>
  <si>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</si>
  <si>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</si>
  <si>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</si>
  <si>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</si>
  <si>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</si>
  <si>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</si>
  <si>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</si>
  <si>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</si>
  <si>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</si>
  <si>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</si>
  <si>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</si>
  <si>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</si>
  <si>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</si>
  <si>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</si>
  <si>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</si>
  <si>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</si>
  <si>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</si>
  <si>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</si>
  <si>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</si>
  <si>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</si>
  <si>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</si>
  <si>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</si>
  <si>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</si>
  <si>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</si>
  <si>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</si>
  <si>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</si>
  <si>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</si>
  <si>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</si>
  <si>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</si>
  <si>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</si>
  <si>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</si>
  <si>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</si>
  <si>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</si>
  <si>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</si>
  <si>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</si>
  <si>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</si>
  <si>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</si>
  <si>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</si>
  <si>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edited 20180831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</si>
  <si>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</si>
  <si>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</si>
  <si>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</si>
  <si>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</si>
  <si>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</si>
  <si>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</si>
  <si>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</si>
  <si>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</si>
  <si>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</si>
  <si>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</si>
  <si>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</si>
  <si>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</si>
  <si>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</si>
  <si>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</si>
  <si>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</si>
  <si>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</si>
  <si>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</si>
  <si>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</si>
  <si>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</si>
  <si>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</si>
  <si>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</si>
  <si>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</si>
  <si>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</si>
  <si>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</si>
  <si>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</si>
  <si>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</si>
  <si>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</si>
  <si>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</si>
  <si>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</si>
  <si>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</si>
  <si>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</si>
  <si>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</si>
  <si>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</si>
  <si>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</si>
  <si>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</si>
  <si>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</si>
  <si>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</si>
  <si>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</si>
  <si>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</si>
  <si>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</si>
  <si>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</si>
  <si>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</si>
  <si>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</si>
  <si>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</si>
  <si>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</si>
  <si>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</si>
  <si>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</si>
  <si>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</si>
  <si>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</si>
  <si>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</si>
  <si>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</si>
  <si>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</si>
  <si>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</si>
  <si>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</si>
  <si>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</si>
  <si>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</si>
  <si>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</si>
  <si>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</si>
  <si>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</si>
  <si>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</si>
  <si>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</si>
  <si>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</si>
  <si>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</si>
  <si>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</si>
  <si>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</si>
  <si>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</si>
  <si>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</si>
  <si>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</si>
  <si>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</si>
  <si>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</si>
  <si>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Sum(RN_SN)</t>
  </si>
  <si>
    <t>MUM + REQ GROWTH</t>
  </si>
  <si>
    <t>MUM-req</t>
  </si>
  <si>
    <t>Anchovies</t>
  </si>
  <si>
    <t>#</t>
  </si>
  <si>
    <t>Atlantic bluefin tuna</t>
  </si>
  <si>
    <t>Atlantic</t>
  </si>
  <si>
    <t>bluefin</t>
  </si>
  <si>
    <t>tuna</t>
  </si>
  <si>
    <t>Billfish</t>
  </si>
  <si>
    <t>Bluefish</t>
  </si>
  <si>
    <t>Blue shark</t>
  </si>
  <si>
    <t>Blue</t>
  </si>
  <si>
    <t>shark</t>
  </si>
  <si>
    <t>Other benthopelagic fish</t>
  </si>
  <si>
    <t>Other</t>
  </si>
  <si>
    <t>benthopelagic</t>
  </si>
  <si>
    <t>fish</t>
  </si>
  <si>
    <t>Black sea bass</t>
  </si>
  <si>
    <t>Black</t>
  </si>
  <si>
    <t>sea</t>
  </si>
  <si>
    <t>bass</t>
  </si>
  <si>
    <t>Butterfish</t>
  </si>
  <si>
    <t>Baleen whales</t>
  </si>
  <si>
    <t>Baleen</t>
  </si>
  <si>
    <t>whales</t>
  </si>
  <si>
    <t>Atlantic cod</t>
  </si>
  <si>
    <t>cod</t>
  </si>
  <si>
    <t>Spiny dogfish</t>
  </si>
  <si>
    <t>Spiny</t>
  </si>
  <si>
    <t>dogfish</t>
  </si>
  <si>
    <t>Drums and croakers</t>
  </si>
  <si>
    <t>Drums</t>
  </si>
  <si>
    <t>and</t>
  </si>
  <si>
    <t>croakers</t>
  </si>
  <si>
    <t>Other demersal sharks</t>
  </si>
  <si>
    <t>demersal</t>
  </si>
  <si>
    <t>sharks</t>
  </si>
  <si>
    <t>Shallow demersal fish</t>
  </si>
  <si>
    <t>Shallow</t>
  </si>
  <si>
    <t>Miscellaneous demersal fish</t>
  </si>
  <si>
    <t>Miscellaneous</t>
  </si>
  <si>
    <t>Other flatfish</t>
  </si>
  <si>
    <t>flatfish</t>
  </si>
  <si>
    <t>Fourspot Flounder</t>
  </si>
  <si>
    <t>Fourspot</t>
  </si>
  <si>
    <t>flounder</t>
  </si>
  <si>
    <t>Monkfish</t>
  </si>
  <si>
    <t>Haddock</t>
  </si>
  <si>
    <t>Atlantic halibut</t>
  </si>
  <si>
    <t>halibut</t>
  </si>
  <si>
    <t>Atlantic herring</t>
  </si>
  <si>
    <t>herring</t>
  </si>
  <si>
    <t>Invasive vertebrate species</t>
  </si>
  <si>
    <t>Invasive</t>
  </si>
  <si>
    <t>vertebrate</t>
  </si>
  <si>
    <t>Little skate</t>
  </si>
  <si>
    <t>Little</t>
  </si>
  <si>
    <t>skate</t>
  </si>
  <si>
    <t>Mackerel</t>
  </si>
  <si>
    <t>mackerel</t>
  </si>
  <si>
    <t>Atlantic menhaden</t>
  </si>
  <si>
    <t>menhaden</t>
  </si>
  <si>
    <t xml:space="preserve">Migratory mesopelagic fish </t>
  </si>
  <si>
    <t>Migratory</t>
  </si>
  <si>
    <t>mesopelagic</t>
  </si>
  <si>
    <t>Offshore hake</t>
  </si>
  <si>
    <t>Offshore</t>
  </si>
  <si>
    <t>hake</t>
  </si>
  <si>
    <t>Ocean pout</t>
  </si>
  <si>
    <t>Ocean</t>
  </si>
  <si>
    <t>pout</t>
  </si>
  <si>
    <t>Pinnipeds</t>
  </si>
  <si>
    <t>American plaice</t>
  </si>
  <si>
    <t>American</t>
  </si>
  <si>
    <t>plaice</t>
  </si>
  <si>
    <t>Pollock</t>
  </si>
  <si>
    <t>Porbeagle shark</t>
  </si>
  <si>
    <t>Porbeagle</t>
  </si>
  <si>
    <t>Other pelagic sharks</t>
  </si>
  <si>
    <t>pelagic</t>
  </si>
  <si>
    <t>Acadian redfish</t>
  </si>
  <si>
    <t>Acadian</t>
  </si>
  <si>
    <t>redfish</t>
  </si>
  <si>
    <t>Marine turtles</t>
  </si>
  <si>
    <t>Marine</t>
  </si>
  <si>
    <t>turtles</t>
  </si>
  <si>
    <t>Red hake</t>
  </si>
  <si>
    <t>Red</t>
  </si>
  <si>
    <t>Right whales</t>
  </si>
  <si>
    <t>Right</t>
  </si>
  <si>
    <t>Atlantic salmon</t>
  </si>
  <si>
    <t>salmon</t>
  </si>
  <si>
    <t>Seabirds</t>
  </si>
  <si>
    <t>Scup</t>
  </si>
  <si>
    <t>Atlantic states demersal fish</t>
  </si>
  <si>
    <t>states</t>
  </si>
  <si>
    <t>Silver hake</t>
  </si>
  <si>
    <t>Silver</t>
  </si>
  <si>
    <t>Northeast skate complex</t>
  </si>
  <si>
    <t>Northeast</t>
  </si>
  <si>
    <t>complex</t>
  </si>
  <si>
    <t>Smooth dogfish</t>
  </si>
  <si>
    <t>Smooth</t>
  </si>
  <si>
    <t>Sandbar shark</t>
  </si>
  <si>
    <t>Sandbar</t>
  </si>
  <si>
    <t>Striped Bass</t>
  </si>
  <si>
    <t>Striped</t>
  </si>
  <si>
    <t>Summer flounder</t>
  </si>
  <si>
    <t>Summer</t>
  </si>
  <si>
    <t>Small toothed whales</t>
  </si>
  <si>
    <t>Small</t>
  </si>
  <si>
    <t>toothed</t>
  </si>
  <si>
    <t>Tautog</t>
  </si>
  <si>
    <t>Other tunas</t>
  </si>
  <si>
    <t>tunas</t>
  </si>
  <si>
    <t xml:space="preserve">Toothed whales </t>
  </si>
  <si>
    <t>Toothed</t>
  </si>
  <si>
    <t>Tilefish</t>
  </si>
  <si>
    <t>White hake</t>
  </si>
  <si>
    <t>White</t>
  </si>
  <si>
    <t>Winter flounder</t>
  </si>
  <si>
    <t>Winter</t>
  </si>
  <si>
    <t>Wolffish</t>
  </si>
  <si>
    <t>Windowpane flounder</t>
  </si>
  <si>
    <t>Windowpane</t>
  </si>
  <si>
    <t>Winter skate</t>
  </si>
  <si>
    <t>Witch flounder</t>
  </si>
  <si>
    <t>Witch</t>
  </si>
  <si>
    <t>Yellowtail flounder</t>
  </si>
  <si>
    <t>Yellowtail</t>
  </si>
  <si>
    <t>Code</t>
  </si>
  <si>
    <t>20180831 edits reduce mum for large verts (gold), increase mum across all cohorts for (blue) and decrease for others (column L is new pctMassConsumed)</t>
  </si>
  <si>
    <t>changePctConsumed</t>
  </si>
  <si>
    <t>20180904 edits to above based on run from 9/3</t>
  </si>
  <si>
    <t>.</t>
  </si>
  <si>
    <t>edited to run from 0905 and 0912</t>
  </si>
  <si>
    <t>mum is sum(RN+SN)*percent consumption per day /365</t>
  </si>
  <si>
    <t>Clearance is mum/10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</si>
  <si>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</si>
  <si>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</si>
  <si>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</si>
  <si>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</si>
  <si>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</si>
  <si>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</si>
  <si>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</si>
  <si>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</si>
  <si>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</si>
  <si>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</si>
  <si>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</si>
  <si>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</si>
  <si>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</si>
  <si>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</si>
  <si>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</si>
  <si>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</si>
  <si>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</si>
  <si>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</si>
  <si>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</si>
  <si>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</si>
  <si>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</si>
  <si>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</si>
  <si>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</si>
  <si>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</si>
  <si>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</si>
  <si>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</si>
  <si>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</si>
  <si>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</si>
  <si>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</si>
  <si>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</si>
  <si>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</si>
  <si>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</si>
  <si>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</si>
  <si>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</si>
  <si>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</si>
  <si>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</si>
  <si>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</si>
  <si>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</si>
  <si>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</si>
  <si>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</si>
  <si>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</si>
  <si>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</si>
  <si>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</si>
  <si>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</si>
  <si>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</si>
  <si>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</si>
  <si>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</si>
  <si>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</si>
  <si>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</si>
  <si>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</si>
  <si>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</si>
  <si>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</si>
  <si>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</si>
  <si>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</si>
  <si>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</si>
  <si>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</si>
  <si>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</si>
  <si>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multiply ALL vals by</t>
  </si>
  <si>
    <t>(if not)</t>
  </si>
  <si>
    <t>check</t>
  </si>
  <si>
    <t>edited 20180925</t>
  </si>
  <si>
    <t>copy vals from 20180925dta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</si>
</sst>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11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64" fontId="0" fillId="0" borderId="0" xfId="0" applyNumberFormat="1"/>
    <xf numFmtId="0" fontId="4" fillId="0" borderId="0" xfId="0" applyFon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1" fontId="0" fillId="2" borderId="0" xfId="0" applyNumberFormat="1" applyFill="1"/>
    <xf numFmtId="0" fontId="4" fillId="0" borderId="0" xfId="0" applyFont="1" applyAlignment="1">
      <alignment horizontal="center"/>
    </xf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0" borderId="0" xfId="0" applyFont="1"/>
    <xf numFmtId="2" fontId="0" fillId="0" borderId="0" xfId="0" applyNumberFormat="1"/>
    <xf numFmtId="14" fontId="0" fillId="0" borderId="0" xfId="0" applyNumberFormat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000000"/>
      </font>
      <fill>
        <patternFill>
          <bgColor rgb="FF9DC3E6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zoomScaleNormal="100" workbookViewId="0">
      <selection activeCell="G1" sqref="G1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</row>
    <row r="2" spans="1:15" x14ac:dyDescent="0.25">
      <c r="A2" s="4">
        <v>1</v>
      </c>
      <c r="B2" s="4">
        <v>1</v>
      </c>
      <c r="C2" s="4">
        <v>18</v>
      </c>
      <c r="D2" s="4">
        <v>53</v>
      </c>
      <c r="E2" s="5">
        <v>1.7739866513361801E-2</v>
      </c>
      <c r="F2" s="5">
        <v>2.58919037728641E-2</v>
      </c>
      <c r="G2" s="5">
        <v>2.16146328050782E-2</v>
      </c>
      <c r="H2" s="5">
        <v>3.0965685553707101E-2</v>
      </c>
      <c r="I2" s="5">
        <v>4.0271990432780298E-2</v>
      </c>
      <c r="J2" s="5">
        <v>4.9056052252156201E-2</v>
      </c>
      <c r="K2" s="5">
        <v>5.7047878522022699E-2</v>
      </c>
      <c r="L2" s="5">
        <v>6.4128716973684399E-2</v>
      </c>
      <c r="M2" s="5">
        <v>7.0280428120162997E-2</v>
      </c>
      <c r="N2" s="5">
        <v>7.5546213478296195E-2</v>
      </c>
      <c r="O2" s="6" t="s">
        <v>8</v>
      </c>
    </row>
    <row r="3" spans="1:15" x14ac:dyDescent="0.25">
      <c r="A3" s="4">
        <v>2</v>
      </c>
      <c r="B3" s="4">
        <v>2</v>
      </c>
      <c r="C3" s="4">
        <v>13</v>
      </c>
      <c r="D3" s="4">
        <v>38</v>
      </c>
      <c r="E3" s="5">
        <v>700.49216834947003</v>
      </c>
      <c r="F3" s="5">
        <v>1277.4339773273</v>
      </c>
      <c r="G3" s="5">
        <v>1067.11598214628</v>
      </c>
      <c r="H3" s="5">
        <v>1390.28659216405</v>
      </c>
      <c r="I3" s="5">
        <v>1607.05932952526</v>
      </c>
      <c r="J3" s="5">
        <v>1744.0463095026</v>
      </c>
      <c r="K3" s="5">
        <v>1827.86311489799</v>
      </c>
      <c r="L3" s="5">
        <v>1878.2275958579501</v>
      </c>
      <c r="M3" s="5">
        <v>1908.17977734281</v>
      </c>
      <c r="N3" s="5">
        <v>1925.8865759407299</v>
      </c>
      <c r="O3" s="6" t="s">
        <v>9</v>
      </c>
    </row>
    <row r="4" spans="1:15" x14ac:dyDescent="0.25">
      <c r="A4" s="4">
        <v>3</v>
      </c>
      <c r="B4" s="4">
        <v>3</v>
      </c>
      <c r="C4" s="4">
        <v>15</v>
      </c>
      <c r="D4" s="4">
        <v>44</v>
      </c>
      <c r="E4" s="5">
        <v>802.32006982446296</v>
      </c>
      <c r="F4" s="5">
        <v>1432.7837226311899</v>
      </c>
      <c r="G4" s="5">
        <v>1120.2232483016501</v>
      </c>
      <c r="H4" s="5">
        <v>1409.5811076211501</v>
      </c>
      <c r="I4" s="5">
        <v>1596.6774942710999</v>
      </c>
      <c r="J4" s="5">
        <v>1711.51134516807</v>
      </c>
      <c r="K4" s="5">
        <v>1780.0473117936201</v>
      </c>
      <c r="L4" s="5">
        <v>1820.32215288882</v>
      </c>
      <c r="M4" s="5">
        <v>1843.7836802951299</v>
      </c>
      <c r="N4" s="5">
        <v>1857.3831508058699</v>
      </c>
      <c r="O4" s="6" t="s">
        <v>10</v>
      </c>
    </row>
    <row r="5" spans="1:15" x14ac:dyDescent="0.25">
      <c r="A5" s="4">
        <v>4</v>
      </c>
      <c r="B5" s="4">
        <v>4</v>
      </c>
      <c r="C5" s="4">
        <v>4</v>
      </c>
      <c r="D5" s="4">
        <v>11</v>
      </c>
      <c r="E5" s="5">
        <v>1.1278536066215099</v>
      </c>
      <c r="F5" s="5">
        <v>2.6156252824447002</v>
      </c>
      <c r="G5" s="5">
        <v>2.53449818676556</v>
      </c>
      <c r="H5" s="5">
        <v>3.7975202587708998</v>
      </c>
      <c r="I5" s="5">
        <v>4.9468186000675098</v>
      </c>
      <c r="J5" s="5">
        <v>5.9204122712715099</v>
      </c>
      <c r="K5" s="5">
        <v>6.7089646234152296</v>
      </c>
      <c r="L5" s="5">
        <v>7.3290337563121701</v>
      </c>
      <c r="M5" s="5">
        <v>7.8069047634101896</v>
      </c>
      <c r="N5" s="5">
        <v>8.1700697304920595</v>
      </c>
      <c r="O5" s="6" t="s">
        <v>11</v>
      </c>
    </row>
    <row r="6" spans="1:15" x14ac:dyDescent="0.25">
      <c r="A6" s="4">
        <v>5</v>
      </c>
      <c r="B6" s="4">
        <v>5</v>
      </c>
      <c r="C6" s="4">
        <v>46</v>
      </c>
      <c r="D6" s="4">
        <v>137</v>
      </c>
      <c r="E6" s="5">
        <v>517.51436112173803</v>
      </c>
      <c r="F6" s="5">
        <v>350.28387180072201</v>
      </c>
      <c r="G6" s="5">
        <v>175.15909510951801</v>
      </c>
      <c r="H6" s="5">
        <v>175.159206197571</v>
      </c>
      <c r="I6" s="5">
        <v>175.15920691672699</v>
      </c>
      <c r="J6" s="5">
        <v>175.159206921383</v>
      </c>
      <c r="K6" s="5">
        <v>175.15920692141299</v>
      </c>
      <c r="L6" s="5">
        <v>175.15920692141299</v>
      </c>
      <c r="M6" s="5">
        <v>175.15920692141299</v>
      </c>
      <c r="N6" s="5">
        <v>175.15920692141299</v>
      </c>
      <c r="O6" s="6" t="s">
        <v>12</v>
      </c>
    </row>
    <row r="7" spans="1:15" x14ac:dyDescent="0.25">
      <c r="A7" s="4">
        <v>6</v>
      </c>
      <c r="B7" s="4">
        <v>6</v>
      </c>
      <c r="C7" s="4">
        <v>19</v>
      </c>
      <c r="D7" s="4">
        <v>56</v>
      </c>
      <c r="E7" s="5">
        <v>0.45764424947322402</v>
      </c>
      <c r="F7" s="5">
        <v>0.82993979256211003</v>
      </c>
      <c r="G7" s="5">
        <v>0.57107344796950699</v>
      </c>
      <c r="H7" s="5">
        <v>0.64234018369630097</v>
      </c>
      <c r="I7" s="5">
        <v>0.67212007327305501</v>
      </c>
      <c r="J7" s="5">
        <v>0.684161192972501</v>
      </c>
      <c r="K7" s="5">
        <v>0.68896833952882996</v>
      </c>
      <c r="L7" s="5">
        <v>0.69087793612558601</v>
      </c>
      <c r="M7" s="5">
        <v>0.69163501547946304</v>
      </c>
      <c r="N7" s="5">
        <v>0.69193493403582496</v>
      </c>
      <c r="O7" s="6" t="s">
        <v>13</v>
      </c>
    </row>
    <row r="8" spans="1:15" x14ac:dyDescent="0.25">
      <c r="A8" s="4">
        <v>7</v>
      </c>
      <c r="B8" s="4">
        <v>7</v>
      </c>
      <c r="C8" s="4">
        <v>28</v>
      </c>
      <c r="D8" s="4">
        <v>83</v>
      </c>
      <c r="E8" s="5">
        <v>2.13790859224319</v>
      </c>
      <c r="F8" s="5">
        <v>5.50837206448647</v>
      </c>
      <c r="G8" s="5">
        <v>4.61207114966827</v>
      </c>
      <c r="H8" s="5">
        <v>5.8358826626140798</v>
      </c>
      <c r="I8" s="5">
        <v>6.5456010447028499</v>
      </c>
      <c r="J8" s="5">
        <v>6.9339766135975598</v>
      </c>
      <c r="K8" s="5">
        <v>7.1405969044795903</v>
      </c>
      <c r="L8" s="5">
        <v>7.2489795865891198</v>
      </c>
      <c r="M8" s="5">
        <v>7.3054247200753402</v>
      </c>
      <c r="N8" s="5">
        <v>7.3347129765145196</v>
      </c>
      <c r="O8" s="6" t="s">
        <v>14</v>
      </c>
    </row>
    <row r="9" spans="1:15" x14ac:dyDescent="0.25">
      <c r="A9" s="4">
        <v>8</v>
      </c>
      <c r="B9" s="4">
        <v>8</v>
      </c>
      <c r="C9" s="4">
        <v>17</v>
      </c>
      <c r="D9" s="4">
        <v>50</v>
      </c>
      <c r="E9" s="5">
        <v>0.30610598240152098</v>
      </c>
      <c r="F9" s="5">
        <v>0.53872926317585701</v>
      </c>
      <c r="G9" s="5">
        <v>0.37538702124769302</v>
      </c>
      <c r="H9" s="5">
        <v>0.42754076766721699</v>
      </c>
      <c r="I9" s="5">
        <v>0.45098999228369002</v>
      </c>
      <c r="J9" s="5">
        <v>0.46116552484190698</v>
      </c>
      <c r="K9" s="5">
        <v>0.46551710396357798</v>
      </c>
      <c r="L9" s="5">
        <v>0.46736673932768202</v>
      </c>
      <c r="M9" s="5">
        <v>0.46815090784199498</v>
      </c>
      <c r="N9" s="5">
        <v>0.46848300216716998</v>
      </c>
      <c r="O9" s="6" t="s">
        <v>15</v>
      </c>
    </row>
    <row r="10" spans="1:15" x14ac:dyDescent="0.25">
      <c r="A10" s="4">
        <v>9</v>
      </c>
      <c r="B10" s="4">
        <v>9</v>
      </c>
      <c r="C10" s="4">
        <v>56</v>
      </c>
      <c r="D10" s="4">
        <v>167</v>
      </c>
      <c r="E10" s="5">
        <v>399111.031812431</v>
      </c>
      <c r="F10" s="5">
        <v>266074.021343339</v>
      </c>
      <c r="G10" s="5">
        <v>133037.01067166901</v>
      </c>
      <c r="H10" s="5">
        <v>133037.01067166901</v>
      </c>
      <c r="I10" s="5">
        <v>133037.01067166901</v>
      </c>
      <c r="J10" s="5">
        <v>133037.01067166901</v>
      </c>
      <c r="K10" s="5">
        <v>133037.01067166901</v>
      </c>
      <c r="L10" s="5">
        <v>133037.01067166901</v>
      </c>
      <c r="M10" s="5">
        <v>133037.01067166901</v>
      </c>
      <c r="N10" s="5">
        <v>133037.01067166901</v>
      </c>
      <c r="O10" s="6" t="s">
        <v>16</v>
      </c>
    </row>
    <row r="11" spans="1:15" x14ac:dyDescent="0.25">
      <c r="A11" s="4">
        <v>10</v>
      </c>
      <c r="B11" s="4">
        <v>10</v>
      </c>
      <c r="C11" s="4">
        <v>23</v>
      </c>
      <c r="D11" s="4">
        <v>68</v>
      </c>
      <c r="E11" s="5">
        <v>5.9020268925919597</v>
      </c>
      <c r="F11" s="5">
        <v>21.347758265046402</v>
      </c>
      <c r="G11" s="5">
        <v>23.984136743830501</v>
      </c>
      <c r="H11" s="5">
        <v>38.417013982231197</v>
      </c>
      <c r="I11" s="5">
        <v>51.760174574377501</v>
      </c>
      <c r="J11" s="5">
        <v>63.054779798605203</v>
      </c>
      <c r="K11" s="5">
        <v>72.116930257871303</v>
      </c>
      <c r="L11" s="5">
        <v>79.142146030678902</v>
      </c>
      <c r="M11" s="5">
        <v>84.465087140907102</v>
      </c>
      <c r="N11" s="5">
        <v>88.435848484875294</v>
      </c>
      <c r="O11" s="6" t="s">
        <v>17</v>
      </c>
    </row>
    <row r="12" spans="1:15" x14ac:dyDescent="0.25">
      <c r="A12" s="4">
        <v>11</v>
      </c>
      <c r="B12" s="4">
        <v>11</v>
      </c>
      <c r="C12" s="4">
        <v>42</v>
      </c>
      <c r="D12" s="4">
        <v>125</v>
      </c>
      <c r="E12" s="5">
        <v>41.790969161900499</v>
      </c>
      <c r="F12" s="5">
        <v>60.049834577348498</v>
      </c>
      <c r="G12" s="5">
        <v>36.146587577157</v>
      </c>
      <c r="H12" s="5">
        <v>38.008314066815302</v>
      </c>
      <c r="I12" s="5">
        <v>38.543126576313099</v>
      </c>
      <c r="J12" s="5">
        <v>38.694381834860501</v>
      </c>
      <c r="K12" s="5">
        <v>38.7369738824679</v>
      </c>
      <c r="L12" s="5">
        <v>38.748952759677003</v>
      </c>
      <c r="M12" s="5">
        <v>38.752320624721598</v>
      </c>
      <c r="N12" s="5">
        <v>38.753267409705202</v>
      </c>
      <c r="O12" s="6" t="s">
        <v>18</v>
      </c>
    </row>
    <row r="13" spans="1:15" x14ac:dyDescent="0.25">
      <c r="A13" s="4">
        <v>12</v>
      </c>
      <c r="B13" s="4">
        <v>12</v>
      </c>
      <c r="C13" s="4">
        <v>34</v>
      </c>
      <c r="D13" s="4">
        <v>101</v>
      </c>
      <c r="E13" s="5">
        <v>4.5321488167523398</v>
      </c>
      <c r="F13" s="5">
        <v>6.0555262865742501</v>
      </c>
      <c r="G13" s="5">
        <v>3.5446931382806</v>
      </c>
      <c r="H13" s="5">
        <v>3.6885544260026002</v>
      </c>
      <c r="I13" s="5">
        <v>3.7267028950874002</v>
      </c>
      <c r="J13" s="5">
        <v>3.7366950900244702</v>
      </c>
      <c r="K13" s="5">
        <v>3.73930399147573</v>
      </c>
      <c r="L13" s="5">
        <v>3.73998459354836</v>
      </c>
      <c r="M13" s="5">
        <v>3.7401621084028198</v>
      </c>
      <c r="N13" s="5">
        <v>3.74020840526742</v>
      </c>
      <c r="O13" s="6" t="s">
        <v>19</v>
      </c>
    </row>
    <row r="14" spans="1:15" x14ac:dyDescent="0.25">
      <c r="A14" s="4">
        <v>13</v>
      </c>
      <c r="B14" s="4">
        <v>13</v>
      </c>
      <c r="C14" s="4">
        <v>45</v>
      </c>
      <c r="D14" s="4">
        <v>134</v>
      </c>
      <c r="E14" s="5">
        <v>2226.50658816142</v>
      </c>
      <c r="F14" s="5">
        <v>1616.7257535511601</v>
      </c>
      <c r="G14" s="5">
        <v>810.72766416430704</v>
      </c>
      <c r="H14" s="5">
        <v>810.80972673468204</v>
      </c>
      <c r="I14" s="5">
        <v>810.81257160649</v>
      </c>
      <c r="J14" s="5">
        <v>810.81267022653697</v>
      </c>
      <c r="K14" s="5">
        <v>810.81267364528503</v>
      </c>
      <c r="L14" s="5">
        <v>810.81267376380003</v>
      </c>
      <c r="M14" s="5">
        <v>810.81267376790697</v>
      </c>
      <c r="N14" s="5">
        <v>810.81267376804897</v>
      </c>
      <c r="O14" s="6" t="s">
        <v>20</v>
      </c>
    </row>
    <row r="15" spans="1:15" x14ac:dyDescent="0.25">
      <c r="A15" s="4">
        <v>14</v>
      </c>
      <c r="B15" s="4">
        <v>14</v>
      </c>
      <c r="C15" s="4">
        <v>22</v>
      </c>
      <c r="D15" s="4">
        <v>65</v>
      </c>
      <c r="E15" s="5">
        <v>0.82366668774545804</v>
      </c>
      <c r="F15" s="5">
        <v>2.2632014336093</v>
      </c>
      <c r="G15" s="5">
        <v>2.0231033519906698</v>
      </c>
      <c r="H15" s="5">
        <v>2.6846062709399301</v>
      </c>
      <c r="I15" s="5">
        <v>3.11062660927074</v>
      </c>
      <c r="J15" s="5">
        <v>3.3668455580541101</v>
      </c>
      <c r="K15" s="5">
        <v>3.5155888418438401</v>
      </c>
      <c r="L15" s="5">
        <v>3.6003219211132098</v>
      </c>
      <c r="M15" s="5">
        <v>3.6480965743525502</v>
      </c>
      <c r="N15" s="5">
        <v>3.6748810496724902</v>
      </c>
      <c r="O15" s="6" t="s">
        <v>21</v>
      </c>
    </row>
    <row r="16" spans="1:15" x14ac:dyDescent="0.25">
      <c r="A16" s="4">
        <v>15</v>
      </c>
      <c r="B16" s="4">
        <v>15</v>
      </c>
      <c r="C16" s="4">
        <v>39</v>
      </c>
      <c r="D16" s="4">
        <v>116</v>
      </c>
      <c r="E16" s="5">
        <v>0.14392245016895799</v>
      </c>
      <c r="F16" s="5">
        <v>0.59193196971787898</v>
      </c>
      <c r="G16" s="5">
        <v>0.75820502227388997</v>
      </c>
      <c r="H16" s="5">
        <v>1.36555506268822</v>
      </c>
      <c r="I16" s="5">
        <v>2.0389082647925498</v>
      </c>
      <c r="J16" s="5">
        <v>2.7155815515432402</v>
      </c>
      <c r="K16" s="5">
        <v>3.3542626017460799</v>
      </c>
      <c r="L16" s="5">
        <v>3.9319598729578402</v>
      </c>
      <c r="M16" s="5">
        <v>4.4389852253373201</v>
      </c>
      <c r="N16" s="5">
        <v>4.87431666165691</v>
      </c>
      <c r="O16" s="6" t="s">
        <v>22</v>
      </c>
    </row>
    <row r="17" spans="1:15" x14ac:dyDescent="0.25">
      <c r="A17" s="4">
        <v>16</v>
      </c>
      <c r="B17" s="4">
        <v>16</v>
      </c>
      <c r="C17" s="4">
        <v>12</v>
      </c>
      <c r="D17" s="4">
        <v>35</v>
      </c>
      <c r="E17" s="5">
        <v>1.3870046531816499E-2</v>
      </c>
      <c r="F17" s="5">
        <v>4.0640956201080401E-2</v>
      </c>
      <c r="G17" s="5">
        <v>4.7604155812297801E-2</v>
      </c>
      <c r="H17" s="5">
        <v>8.3552976244132604E-2</v>
      </c>
      <c r="I17" s="5">
        <v>0.124472031788504</v>
      </c>
      <c r="J17" s="5">
        <v>0.16708288880376099</v>
      </c>
      <c r="K17" s="5">
        <v>0.20891835708640399</v>
      </c>
      <c r="L17" s="5">
        <v>0.248336125523343</v>
      </c>
      <c r="M17" s="5">
        <v>0.28438184183312598</v>
      </c>
      <c r="N17" s="5">
        <v>0.31661611056608502</v>
      </c>
      <c r="O17" s="6" t="s">
        <v>23</v>
      </c>
    </row>
    <row r="18" spans="1:15" x14ac:dyDescent="0.25">
      <c r="A18" s="4">
        <v>17</v>
      </c>
      <c r="B18" s="4">
        <v>17</v>
      </c>
      <c r="C18" s="4">
        <v>11</v>
      </c>
      <c r="D18" s="4">
        <v>32</v>
      </c>
      <c r="E18" s="5">
        <v>0.33060228614230902</v>
      </c>
      <c r="F18" s="5">
        <v>0.88260281001116203</v>
      </c>
      <c r="G18" s="5">
        <v>0.80362351437032098</v>
      </c>
      <c r="H18" s="5">
        <v>1.09454953862346</v>
      </c>
      <c r="I18" s="5">
        <v>1.2987891154472999</v>
      </c>
      <c r="J18" s="5">
        <v>1.43275170144474</v>
      </c>
      <c r="K18" s="5">
        <v>1.5174204959557001</v>
      </c>
      <c r="L18" s="5">
        <v>1.5698182795292099</v>
      </c>
      <c r="M18" s="5">
        <v>1.60185020388891</v>
      </c>
      <c r="N18" s="5">
        <v>1.6212912491662499</v>
      </c>
      <c r="O18" s="6" t="s">
        <v>24</v>
      </c>
    </row>
    <row r="19" spans="1:15" x14ac:dyDescent="0.25">
      <c r="A19" s="4">
        <v>18</v>
      </c>
      <c r="B19" s="4">
        <v>18</v>
      </c>
      <c r="C19" s="4">
        <v>20</v>
      </c>
      <c r="D19" s="4">
        <v>59</v>
      </c>
      <c r="E19" s="5">
        <v>0.192681429786772</v>
      </c>
      <c r="F19" s="5">
        <v>1.03180232543098</v>
      </c>
      <c r="G19" s="5">
        <v>1.58860602960465</v>
      </c>
      <c r="H19" s="5">
        <v>3.3630629238781902</v>
      </c>
      <c r="I19" s="5">
        <v>5.8251915253458098</v>
      </c>
      <c r="J19" s="5">
        <v>8.9059183670674305</v>
      </c>
      <c r="K19" s="5">
        <v>12.5079341522442</v>
      </c>
      <c r="L19" s="5">
        <v>16.5232311921893</v>
      </c>
      <c r="M19" s="5">
        <v>20.844192326942501</v>
      </c>
      <c r="N19" s="5">
        <v>25.370225970370999</v>
      </c>
      <c r="O19" s="6" t="s">
        <v>25</v>
      </c>
    </row>
    <row r="20" spans="1:15" x14ac:dyDescent="0.25">
      <c r="A20" s="4">
        <v>19</v>
      </c>
      <c r="B20" s="4">
        <v>19</v>
      </c>
      <c r="C20" s="4">
        <v>40</v>
      </c>
      <c r="D20" s="4">
        <v>119</v>
      </c>
      <c r="E20" s="5">
        <v>5.6486413114787197</v>
      </c>
      <c r="F20" s="5">
        <v>8.5175230865588993</v>
      </c>
      <c r="G20" s="5">
        <v>5.2483092566202503</v>
      </c>
      <c r="H20" s="5">
        <v>5.5743207544244102</v>
      </c>
      <c r="I20" s="5">
        <v>5.6751362736116997</v>
      </c>
      <c r="J20" s="5">
        <v>5.7057416034302699</v>
      </c>
      <c r="K20" s="5">
        <v>5.7149816134712097</v>
      </c>
      <c r="L20" s="5">
        <v>5.7177666360308201</v>
      </c>
      <c r="M20" s="5">
        <v>5.7186056488304899</v>
      </c>
      <c r="N20" s="5">
        <v>5.7188583709713203</v>
      </c>
      <c r="O20" s="6" t="s">
        <v>26</v>
      </c>
    </row>
    <row r="21" spans="1:15" x14ac:dyDescent="0.25">
      <c r="A21" s="4">
        <v>20</v>
      </c>
      <c r="B21" s="4">
        <v>20</v>
      </c>
      <c r="C21" s="4">
        <v>9</v>
      </c>
      <c r="D21" s="4">
        <v>26</v>
      </c>
      <c r="E21" s="5">
        <v>17.0386416415326</v>
      </c>
      <c r="F21" s="5">
        <v>83.008160454667404</v>
      </c>
      <c r="G21" s="5">
        <v>113.62240648625701</v>
      </c>
      <c r="H21" s="5">
        <v>213.06250736318199</v>
      </c>
      <c r="I21" s="5">
        <v>327.53582453783002</v>
      </c>
      <c r="J21" s="5">
        <v>446.34272276511803</v>
      </c>
      <c r="K21" s="5">
        <v>561.76904896897304</v>
      </c>
      <c r="L21" s="5">
        <v>668.98719768451201</v>
      </c>
      <c r="M21" s="5">
        <v>765.45345555530696</v>
      </c>
      <c r="N21" s="5">
        <v>850.23982535739697</v>
      </c>
      <c r="O21" s="6" t="s">
        <v>27</v>
      </c>
    </row>
    <row r="22" spans="1:15" x14ac:dyDescent="0.25">
      <c r="A22" s="4">
        <v>21</v>
      </c>
      <c r="B22" s="4">
        <v>21</v>
      </c>
      <c r="C22" s="4">
        <v>2</v>
      </c>
      <c r="D22" s="4">
        <v>5</v>
      </c>
      <c r="E22" s="5">
        <v>8.3201014069466308E-3</v>
      </c>
      <c r="F22" s="5">
        <v>0.117647800687738</v>
      </c>
      <c r="G22" s="5">
        <v>0.18450932729192601</v>
      </c>
      <c r="H22" s="5">
        <v>0.34341864561608498</v>
      </c>
      <c r="I22" s="5">
        <v>0.50322007693472104</v>
      </c>
      <c r="J22" s="5">
        <v>0.64602380291301897</v>
      </c>
      <c r="K22" s="5">
        <v>0.76511471469097803</v>
      </c>
      <c r="L22" s="5">
        <v>0.86020039818427396</v>
      </c>
      <c r="M22" s="5">
        <v>0.93397356951152899</v>
      </c>
      <c r="N22" s="5">
        <v>0.990108233514984</v>
      </c>
      <c r="O22" s="6" t="s">
        <v>28</v>
      </c>
    </row>
    <row r="23" spans="1:15" x14ac:dyDescent="0.25">
      <c r="A23" s="4">
        <v>22</v>
      </c>
      <c r="B23" s="4">
        <v>22</v>
      </c>
      <c r="C23" s="4">
        <v>59</v>
      </c>
      <c r="D23" s="4">
        <v>176</v>
      </c>
      <c r="E23" s="5">
        <v>3.96180099521915</v>
      </c>
      <c r="F23" s="5">
        <v>5.29967429474332</v>
      </c>
      <c r="G23" s="5">
        <v>3.0745415006464398</v>
      </c>
      <c r="H23" s="5">
        <v>3.18480814339466</v>
      </c>
      <c r="I23" s="5">
        <v>3.2121299736478899</v>
      </c>
      <c r="J23" s="5">
        <v>3.21882444470641</v>
      </c>
      <c r="K23" s="5">
        <v>3.2204602890491798</v>
      </c>
      <c r="L23" s="5">
        <v>3.2208597549719999</v>
      </c>
      <c r="M23" s="5">
        <v>3.22095728699145</v>
      </c>
      <c r="N23" s="5">
        <v>3.2209810990827399</v>
      </c>
      <c r="O23" s="6" t="s">
        <v>29</v>
      </c>
    </row>
    <row r="24" spans="1:15" x14ac:dyDescent="0.25">
      <c r="A24" s="4">
        <v>23</v>
      </c>
      <c r="B24" s="4">
        <v>23</v>
      </c>
      <c r="C24" s="4">
        <v>50</v>
      </c>
      <c r="D24" s="4">
        <v>149</v>
      </c>
      <c r="E24" s="5">
        <v>14.2331664212536</v>
      </c>
      <c r="F24" s="5">
        <v>12.7700840820061</v>
      </c>
      <c r="G24" s="5">
        <v>6.6090946453067696</v>
      </c>
      <c r="H24" s="5">
        <v>6.6368919855701698</v>
      </c>
      <c r="I24" s="5">
        <v>6.6403013818968804</v>
      </c>
      <c r="J24" s="5">
        <v>6.6407189659153403</v>
      </c>
      <c r="K24" s="5">
        <v>6.6407701029852904</v>
      </c>
      <c r="L24" s="5">
        <v>6.6407763650665803</v>
      </c>
      <c r="M24" s="5">
        <v>6.6407771318989299</v>
      </c>
      <c r="N24" s="5">
        <v>6.6407772258024904</v>
      </c>
      <c r="O24" s="6" t="s">
        <v>30</v>
      </c>
    </row>
    <row r="25" spans="1:15" x14ac:dyDescent="0.25">
      <c r="A25" s="4">
        <v>24</v>
      </c>
      <c r="B25" s="4">
        <v>24</v>
      </c>
      <c r="C25" s="4">
        <v>1</v>
      </c>
      <c r="D25" s="4">
        <v>2</v>
      </c>
      <c r="E25" s="5">
        <v>0.96680142007932302</v>
      </c>
      <c r="F25" s="5">
        <v>1.20104350744735</v>
      </c>
      <c r="G25" s="5">
        <v>0.89774563250195605</v>
      </c>
      <c r="H25" s="5">
        <v>1.1816881389145699</v>
      </c>
      <c r="I25" s="5">
        <v>1.43510050216203</v>
      </c>
      <c r="J25" s="5">
        <v>1.6514357468372201</v>
      </c>
      <c r="K25" s="5">
        <v>1.83059797321578</v>
      </c>
      <c r="L25" s="5">
        <v>1.97583782056221</v>
      </c>
      <c r="M25" s="5">
        <v>2.0917824822982398</v>
      </c>
      <c r="N25" s="5">
        <v>2.1833078305831202</v>
      </c>
      <c r="O25" s="6" t="s">
        <v>31</v>
      </c>
    </row>
    <row r="26" spans="1:15" x14ac:dyDescent="0.25">
      <c r="A26" s="4">
        <v>25</v>
      </c>
      <c r="B26" s="4">
        <v>25</v>
      </c>
      <c r="C26" s="4">
        <v>21</v>
      </c>
      <c r="D26" s="4">
        <v>62</v>
      </c>
      <c r="E26" s="5">
        <v>3.1121166090307E-2</v>
      </c>
      <c r="F26" s="5">
        <v>0.111366630156316</v>
      </c>
      <c r="G26" s="5">
        <v>0.13160294723076199</v>
      </c>
      <c r="H26" s="5">
        <v>0.22410373335838199</v>
      </c>
      <c r="I26" s="5">
        <v>0.32078631849800499</v>
      </c>
      <c r="J26" s="5">
        <v>0.41332202025231801</v>
      </c>
      <c r="K26" s="5">
        <v>0.497082721379277</v>
      </c>
      <c r="L26" s="5">
        <v>0.57010414891385497</v>
      </c>
      <c r="M26" s="5">
        <v>0.63210661194343298</v>
      </c>
      <c r="N26" s="5">
        <v>0.68376025343997304</v>
      </c>
      <c r="O26" s="6" t="s">
        <v>32</v>
      </c>
    </row>
    <row r="27" spans="1:15" x14ac:dyDescent="0.25">
      <c r="A27" s="4">
        <v>26</v>
      </c>
      <c r="B27" s="4">
        <v>26</v>
      </c>
      <c r="C27" s="4">
        <v>16</v>
      </c>
      <c r="D27" s="4">
        <v>47</v>
      </c>
      <c r="E27" s="5">
        <v>5.6078187551461102E-3</v>
      </c>
      <c r="F27" s="5">
        <v>8.7209498979159503E-3</v>
      </c>
      <c r="G27" s="5">
        <v>7.1416963167402498E-3</v>
      </c>
      <c r="H27" s="5">
        <v>9.7715828222615098E-3</v>
      </c>
      <c r="I27" s="5">
        <v>1.20405259248175E-2</v>
      </c>
      <c r="J27" s="5">
        <v>1.3891898846938399E-2</v>
      </c>
      <c r="K27" s="5">
        <v>1.53492223317401E-2</v>
      </c>
      <c r="L27" s="5">
        <v>1.6469120562279699E-2</v>
      </c>
      <c r="M27" s="5">
        <v>1.7315655283270899E-2</v>
      </c>
      <c r="N27" s="5">
        <v>1.7948244857899899E-2</v>
      </c>
      <c r="O27" s="6" t="s">
        <v>33</v>
      </c>
    </row>
    <row r="28" spans="1:15" x14ac:dyDescent="0.25">
      <c r="A28" s="4">
        <v>27</v>
      </c>
      <c r="B28" s="4">
        <v>27</v>
      </c>
      <c r="C28" s="4">
        <v>25</v>
      </c>
      <c r="D28" s="4">
        <v>74</v>
      </c>
      <c r="E28" s="5">
        <v>1.77397332459396</v>
      </c>
      <c r="F28" s="5">
        <v>2.14496379703552</v>
      </c>
      <c r="G28" s="5">
        <v>1.2143964751729299</v>
      </c>
      <c r="H28" s="5">
        <v>1.24969524242951</v>
      </c>
      <c r="I28" s="5">
        <v>1.25815396259191</v>
      </c>
      <c r="J28" s="5">
        <v>1.2601634458134601</v>
      </c>
      <c r="K28" s="5">
        <v>1.26063985029084</v>
      </c>
      <c r="L28" s="5">
        <v>1.26075274069875</v>
      </c>
      <c r="M28" s="5">
        <v>1.26077948852233</v>
      </c>
      <c r="N28" s="5">
        <v>1.2607858258776701</v>
      </c>
      <c r="O28" s="6" t="s">
        <v>34</v>
      </c>
    </row>
    <row r="29" spans="1:15" x14ac:dyDescent="0.25">
      <c r="A29" s="4">
        <v>28</v>
      </c>
      <c r="B29" s="4">
        <v>28</v>
      </c>
      <c r="C29" s="4">
        <v>32</v>
      </c>
      <c r="D29" s="4">
        <v>95</v>
      </c>
      <c r="E29" s="5">
        <v>0.96257964687492303</v>
      </c>
      <c r="F29" s="5">
        <v>3.4811434375095001</v>
      </c>
      <c r="G29" s="5">
        <v>3.972605334756</v>
      </c>
      <c r="H29" s="5">
        <v>6.4553786829084698</v>
      </c>
      <c r="I29" s="5">
        <v>8.8011388101374006</v>
      </c>
      <c r="J29" s="5">
        <v>10.8243748011647</v>
      </c>
      <c r="K29" s="5">
        <v>12.4747500064839</v>
      </c>
      <c r="L29" s="5">
        <v>13.7732659564392</v>
      </c>
      <c r="M29" s="5">
        <v>14.770525382504101</v>
      </c>
      <c r="N29" s="5">
        <v>15.5238121828722</v>
      </c>
      <c r="O29" s="6" t="s">
        <v>35</v>
      </c>
    </row>
    <row r="30" spans="1:15" x14ac:dyDescent="0.25">
      <c r="A30" s="4">
        <v>29</v>
      </c>
      <c r="B30" s="4">
        <v>29</v>
      </c>
      <c r="C30" s="4">
        <v>53</v>
      </c>
      <c r="D30" s="4">
        <v>158</v>
      </c>
      <c r="E30" s="5">
        <v>1154.8297809517201</v>
      </c>
      <c r="F30" s="5">
        <v>886.38061620251005</v>
      </c>
      <c r="G30" s="5">
        <v>446.23185082393201</v>
      </c>
      <c r="H30" s="5">
        <v>446.383636625696</v>
      </c>
      <c r="I30" s="5">
        <v>446.39119447963799</v>
      </c>
      <c r="J30" s="5">
        <v>446.391570765219</v>
      </c>
      <c r="K30" s="5">
        <v>446.39158949938098</v>
      </c>
      <c r="L30" s="5">
        <v>446.39159043209901</v>
      </c>
      <c r="M30" s="5">
        <v>446.39159047853701</v>
      </c>
      <c r="N30" s="5">
        <v>446.391590480849</v>
      </c>
      <c r="O30" s="6" t="s">
        <v>36</v>
      </c>
    </row>
    <row r="31" spans="1:15" x14ac:dyDescent="0.25">
      <c r="A31" s="4">
        <v>30</v>
      </c>
      <c r="B31" s="4">
        <v>30</v>
      </c>
      <c r="C31" s="4">
        <v>10</v>
      </c>
      <c r="D31" s="4">
        <v>29</v>
      </c>
      <c r="E31" s="5">
        <v>0.83032476311174797</v>
      </c>
      <c r="F31" s="5">
        <v>2.5949721069802698</v>
      </c>
      <c r="G31" s="5">
        <v>2.5291901580587801</v>
      </c>
      <c r="H31" s="5">
        <v>3.5678121139276202</v>
      </c>
      <c r="I31" s="5">
        <v>4.3166120317950103</v>
      </c>
      <c r="J31" s="5">
        <v>4.8152252057156204</v>
      </c>
      <c r="K31" s="5">
        <v>5.1331413064745197</v>
      </c>
      <c r="L31" s="5">
        <v>5.3309045977424701</v>
      </c>
      <c r="M31" s="5">
        <v>5.4521730373688202</v>
      </c>
      <c r="N31" s="5">
        <v>5.5259089072411198</v>
      </c>
      <c r="O31" s="6" t="s">
        <v>37</v>
      </c>
    </row>
    <row r="32" spans="1:15" x14ac:dyDescent="0.25">
      <c r="A32" s="4">
        <v>31</v>
      </c>
      <c r="B32" s="4">
        <v>31</v>
      </c>
      <c r="C32" s="4">
        <v>26</v>
      </c>
      <c r="D32" s="4">
        <v>77</v>
      </c>
      <c r="E32" s="5">
        <v>8.2129118854527494</v>
      </c>
      <c r="F32" s="5">
        <v>22.4475703201926</v>
      </c>
      <c r="G32" s="5">
        <v>20.647564377427798</v>
      </c>
      <c r="H32" s="5">
        <v>28.270005939489899</v>
      </c>
      <c r="I32" s="5">
        <v>33.642518075197003</v>
      </c>
      <c r="J32" s="5">
        <v>37.1743486837482</v>
      </c>
      <c r="K32" s="5">
        <v>39.4095075849323</v>
      </c>
      <c r="L32" s="5">
        <v>40.793816052405802</v>
      </c>
      <c r="M32" s="5">
        <v>41.640461965227402</v>
      </c>
      <c r="N32" s="5">
        <v>42.154454697358602</v>
      </c>
      <c r="O32" s="6" t="s">
        <v>38</v>
      </c>
    </row>
    <row r="33" spans="1:15" x14ac:dyDescent="0.25">
      <c r="A33" s="4">
        <v>32</v>
      </c>
      <c r="B33" s="4">
        <v>32</v>
      </c>
      <c r="C33" s="4">
        <v>47</v>
      </c>
      <c r="D33" s="4">
        <v>140</v>
      </c>
      <c r="E33" s="5">
        <v>758.86132144120597</v>
      </c>
      <c r="F33" s="5">
        <v>567.19447396690396</v>
      </c>
      <c r="G33" s="5">
        <v>284.835245315093</v>
      </c>
      <c r="H33" s="5">
        <v>284.88341677889002</v>
      </c>
      <c r="I33" s="5">
        <v>284.885288438195</v>
      </c>
      <c r="J33" s="5">
        <v>284.88536115575602</v>
      </c>
      <c r="K33" s="5">
        <v>284.88536398096699</v>
      </c>
      <c r="L33" s="5">
        <v>284.88536409073203</v>
      </c>
      <c r="M33" s="5">
        <v>284.88536409499699</v>
      </c>
      <c r="N33" s="5">
        <v>284.885364095162</v>
      </c>
      <c r="O33" s="6" t="s">
        <v>39</v>
      </c>
    </row>
    <row r="34" spans="1:15" x14ac:dyDescent="0.25">
      <c r="A34" s="4">
        <v>33</v>
      </c>
      <c r="B34" s="4">
        <v>33</v>
      </c>
      <c r="C34" s="4">
        <v>48</v>
      </c>
      <c r="D34" s="4">
        <v>143</v>
      </c>
      <c r="E34" s="5">
        <v>2339.68126603562</v>
      </c>
      <c r="F34" s="5">
        <v>1668.99524474179</v>
      </c>
      <c r="G34" s="5">
        <v>835.89775699426298</v>
      </c>
      <c r="H34" s="5">
        <v>835.93284674963797</v>
      </c>
      <c r="I34" s="5">
        <v>835.93372565670199</v>
      </c>
      <c r="J34" s="5">
        <v>835.933747670721</v>
      </c>
      <c r="K34" s="5">
        <v>835.93374822210706</v>
      </c>
      <c r="L34" s="5">
        <v>835.93374823591796</v>
      </c>
      <c r="M34" s="5">
        <v>835.933748236263</v>
      </c>
      <c r="N34" s="5">
        <v>835.93374823627096</v>
      </c>
      <c r="O34" s="6" t="s">
        <v>40</v>
      </c>
    </row>
    <row r="35" spans="1:15" x14ac:dyDescent="0.25">
      <c r="A35" s="4">
        <v>34</v>
      </c>
      <c r="B35" s="4">
        <v>34</v>
      </c>
      <c r="C35" s="4">
        <v>31</v>
      </c>
      <c r="D35" s="4">
        <v>92</v>
      </c>
      <c r="E35" s="5">
        <v>0.24050228593520101</v>
      </c>
      <c r="F35" s="5">
        <v>0.46562001982451001</v>
      </c>
      <c r="G35" s="5">
        <v>0.37334900455011799</v>
      </c>
      <c r="H35" s="5">
        <v>0.47383236038544702</v>
      </c>
      <c r="I35" s="5">
        <v>0.53804832096383604</v>
      </c>
      <c r="J35" s="5">
        <v>0.57685001031216199</v>
      </c>
      <c r="K35" s="5">
        <v>0.59961062970057799</v>
      </c>
      <c r="L35" s="5">
        <v>0.61274774845968205</v>
      </c>
      <c r="M35" s="5">
        <v>0.620262735810584</v>
      </c>
      <c r="N35" s="5">
        <v>0.62454016486070096</v>
      </c>
      <c r="O35" s="6" t="s">
        <v>41</v>
      </c>
    </row>
    <row r="36" spans="1:15" x14ac:dyDescent="0.25">
      <c r="A36" s="4">
        <v>35</v>
      </c>
      <c r="B36" s="4">
        <v>35</v>
      </c>
      <c r="C36" s="4">
        <v>54</v>
      </c>
      <c r="D36" s="4">
        <v>161</v>
      </c>
      <c r="E36" s="5">
        <v>1384.05553429271</v>
      </c>
      <c r="F36" s="5">
        <v>925.86705311550702</v>
      </c>
      <c r="G36" s="5">
        <v>462.93522111464898</v>
      </c>
      <c r="H36" s="5">
        <v>462.93522292800299</v>
      </c>
      <c r="I36" s="5">
        <v>462.935222929943</v>
      </c>
      <c r="J36" s="5">
        <v>462.93522292994498</v>
      </c>
      <c r="K36" s="5">
        <v>462.93522292994498</v>
      </c>
      <c r="L36" s="5">
        <v>462.93522292994498</v>
      </c>
      <c r="M36" s="5">
        <v>462.93522292994498</v>
      </c>
      <c r="N36" s="5">
        <v>462.93522292994498</v>
      </c>
      <c r="O36" s="6" t="s">
        <v>42</v>
      </c>
    </row>
    <row r="37" spans="1:15" x14ac:dyDescent="0.25">
      <c r="A37" s="4">
        <v>36</v>
      </c>
      <c r="B37" s="4">
        <v>36</v>
      </c>
      <c r="C37" s="4">
        <v>27</v>
      </c>
      <c r="D37" s="4">
        <v>80</v>
      </c>
      <c r="E37" s="5">
        <v>1.6770631840038801</v>
      </c>
      <c r="F37" s="5">
        <v>4.28981489715094</v>
      </c>
      <c r="G37" s="5">
        <v>3.7462805555121399</v>
      </c>
      <c r="H37" s="5">
        <v>4.9311896707743301</v>
      </c>
      <c r="I37" s="5">
        <v>5.7003709897624404</v>
      </c>
      <c r="J37" s="5">
        <v>6.1688175338931499</v>
      </c>
      <c r="K37" s="5">
        <v>6.4447548436470399</v>
      </c>
      <c r="L37" s="5">
        <v>6.6043862155128803</v>
      </c>
      <c r="M37" s="5">
        <v>6.6958177926557498</v>
      </c>
      <c r="N37" s="5">
        <v>6.7478962678250101</v>
      </c>
      <c r="O37" s="6" t="s">
        <v>43</v>
      </c>
    </row>
    <row r="38" spans="1:15" x14ac:dyDescent="0.25">
      <c r="A38" s="4">
        <v>37</v>
      </c>
      <c r="B38" s="4">
        <v>37</v>
      </c>
      <c r="C38" s="4">
        <v>55</v>
      </c>
      <c r="D38" s="4">
        <v>164</v>
      </c>
      <c r="E38" s="5">
        <v>487989.44905185001</v>
      </c>
      <c r="F38" s="5">
        <v>325338.99438105797</v>
      </c>
      <c r="G38" s="5">
        <v>162669.49727309399</v>
      </c>
      <c r="H38" s="5">
        <v>162669.49727309501</v>
      </c>
      <c r="I38" s="5">
        <v>162669.49727309501</v>
      </c>
      <c r="J38" s="5">
        <v>162669.49727309501</v>
      </c>
      <c r="K38" s="5">
        <v>162669.49727309501</v>
      </c>
      <c r="L38" s="5">
        <v>162669.49727309501</v>
      </c>
      <c r="M38" s="5">
        <v>162669.49727309501</v>
      </c>
      <c r="N38" s="5">
        <v>162669.49727309501</v>
      </c>
      <c r="O38" s="6" t="s">
        <v>44</v>
      </c>
    </row>
    <row r="39" spans="1:15" x14ac:dyDescent="0.25">
      <c r="A39" s="4">
        <v>38</v>
      </c>
      <c r="B39" s="4">
        <v>38</v>
      </c>
      <c r="C39" s="4">
        <v>33</v>
      </c>
      <c r="D39" s="4">
        <v>98</v>
      </c>
      <c r="E39" s="5">
        <v>16.657657804004</v>
      </c>
      <c r="F39" s="5">
        <v>41.2589798412344</v>
      </c>
      <c r="G39" s="5">
        <v>35.157014265191002</v>
      </c>
      <c r="H39" s="5">
        <v>45.448008562819197</v>
      </c>
      <c r="I39" s="5">
        <v>51.865888118930997</v>
      </c>
      <c r="J39" s="5">
        <v>55.631911379072299</v>
      </c>
      <c r="K39" s="5">
        <v>57.774148242342797</v>
      </c>
      <c r="L39" s="5">
        <v>58.972867197788197</v>
      </c>
      <c r="M39" s="5">
        <v>59.637729596273402</v>
      </c>
      <c r="N39" s="5">
        <v>60.004728480442701</v>
      </c>
      <c r="O39" s="6" t="s">
        <v>45</v>
      </c>
    </row>
    <row r="40" spans="1:15" x14ac:dyDescent="0.25">
      <c r="A40" s="4">
        <v>39</v>
      </c>
      <c r="B40" s="4">
        <v>39</v>
      </c>
      <c r="C40" s="4">
        <v>52</v>
      </c>
      <c r="D40" s="4">
        <v>155</v>
      </c>
      <c r="E40" s="5">
        <v>4.4102246805535401</v>
      </c>
      <c r="F40" s="5">
        <v>3.9712472128695699</v>
      </c>
      <c r="G40" s="5">
        <v>2.0460923719923501</v>
      </c>
      <c r="H40" s="5">
        <v>2.0525363222147002</v>
      </c>
      <c r="I40" s="5">
        <v>2.0532162966591199</v>
      </c>
      <c r="J40" s="5">
        <v>2.0532879741854502</v>
      </c>
      <c r="K40" s="5">
        <v>2.0532955290383201</v>
      </c>
      <c r="L40" s="5">
        <v>2.05329632531503</v>
      </c>
      <c r="M40" s="5">
        <v>2.0532964092419901</v>
      </c>
      <c r="N40" s="5">
        <v>2.0532964180878301</v>
      </c>
      <c r="O40" s="6" t="s">
        <v>46</v>
      </c>
    </row>
    <row r="41" spans="1:15" x14ac:dyDescent="0.25">
      <c r="A41" s="4">
        <v>40</v>
      </c>
      <c r="B41" s="4">
        <v>40</v>
      </c>
      <c r="C41" s="4">
        <v>29</v>
      </c>
      <c r="D41" s="4">
        <v>86</v>
      </c>
      <c r="E41" s="5">
        <v>0.69753480417744096</v>
      </c>
      <c r="F41" s="5">
        <v>1.9983129703212199</v>
      </c>
      <c r="G41" s="5">
        <v>1.87580336895281</v>
      </c>
      <c r="H41" s="5">
        <v>2.5953321784013399</v>
      </c>
      <c r="I41" s="5">
        <v>3.1065210390510098</v>
      </c>
      <c r="J41" s="5">
        <v>3.4440887601452599</v>
      </c>
      <c r="K41" s="5">
        <v>3.6582824232119999</v>
      </c>
      <c r="L41" s="5">
        <v>3.7911444541966302</v>
      </c>
      <c r="M41" s="5">
        <v>3.8724775791660302</v>
      </c>
      <c r="N41" s="5">
        <v>3.92188131305342</v>
      </c>
      <c r="O41" s="6" t="s">
        <v>47</v>
      </c>
    </row>
    <row r="42" spans="1:15" x14ac:dyDescent="0.25">
      <c r="A42" s="4">
        <v>41</v>
      </c>
      <c r="B42" s="4">
        <v>41</v>
      </c>
      <c r="C42" s="4">
        <v>38</v>
      </c>
      <c r="D42" s="4">
        <v>113</v>
      </c>
      <c r="E42" s="5">
        <v>10.1971026510297</v>
      </c>
      <c r="F42" s="5">
        <v>23.934327720090401</v>
      </c>
      <c r="G42" s="5">
        <v>24.863557902762299</v>
      </c>
      <c r="H42" s="5">
        <v>40.185686660655101</v>
      </c>
      <c r="I42" s="5">
        <v>56.217508836622201</v>
      </c>
      <c r="J42" s="5">
        <v>71.738804394750204</v>
      </c>
      <c r="K42" s="5">
        <v>86.015232469122495</v>
      </c>
      <c r="L42" s="5">
        <v>98.687849711618099</v>
      </c>
      <c r="M42" s="5">
        <v>109.653018366103</v>
      </c>
      <c r="N42" s="5">
        <v>118.963877020894</v>
      </c>
      <c r="O42" s="6" t="s">
        <v>48</v>
      </c>
    </row>
    <row r="43" spans="1:15" x14ac:dyDescent="0.25">
      <c r="A43" s="4">
        <v>42</v>
      </c>
      <c r="B43" s="4">
        <v>42</v>
      </c>
      <c r="C43" s="4">
        <v>24</v>
      </c>
      <c r="D43" s="4">
        <v>71</v>
      </c>
      <c r="E43" s="5">
        <v>7.2852855955448201E-2</v>
      </c>
      <c r="F43" s="5">
        <v>0.265898180798671</v>
      </c>
      <c r="G43" s="5">
        <v>0.32770132097306598</v>
      </c>
      <c r="H43" s="5">
        <v>0.58516597987757502</v>
      </c>
      <c r="I43" s="5">
        <v>0.87861501846284396</v>
      </c>
      <c r="J43" s="5">
        <v>1.18530837087125</v>
      </c>
      <c r="K43" s="5">
        <v>1.48835742828752</v>
      </c>
      <c r="L43" s="5">
        <v>1.7764261868200599</v>
      </c>
      <c r="M43" s="5">
        <v>2.0427026383311802</v>
      </c>
      <c r="N43" s="5">
        <v>2.28375814519771</v>
      </c>
      <c r="O43" s="6" t="s">
        <v>49</v>
      </c>
    </row>
    <row r="44" spans="1:15" x14ac:dyDescent="0.25">
      <c r="A44" s="4">
        <v>43</v>
      </c>
      <c r="B44" s="4">
        <v>43</v>
      </c>
      <c r="C44" s="4">
        <v>51</v>
      </c>
      <c r="D44" s="4">
        <v>152</v>
      </c>
      <c r="E44" s="5">
        <v>51.754250065190902</v>
      </c>
      <c r="F44" s="5">
        <v>80.337612957951194</v>
      </c>
      <c r="G44" s="5">
        <v>53.747106789365802</v>
      </c>
      <c r="H44" s="5">
        <v>60.155234895451002</v>
      </c>
      <c r="I44" s="5">
        <v>62.944205284882202</v>
      </c>
      <c r="J44" s="5">
        <v>64.1203354143436</v>
      </c>
      <c r="K44" s="5">
        <v>64.610049472929902</v>
      </c>
      <c r="L44" s="5">
        <v>64.812897822385196</v>
      </c>
      <c r="M44" s="5">
        <v>64.896741825849006</v>
      </c>
      <c r="N44" s="5">
        <v>64.931366843291002</v>
      </c>
      <c r="O44" s="6" t="s">
        <v>50</v>
      </c>
    </row>
    <row r="45" spans="1:15" x14ac:dyDescent="0.25">
      <c r="A45" s="4">
        <v>44</v>
      </c>
      <c r="B45" s="4">
        <v>44</v>
      </c>
      <c r="C45" s="4">
        <v>43</v>
      </c>
      <c r="D45" s="4">
        <v>128</v>
      </c>
      <c r="E45" s="5">
        <v>15.9453557653747</v>
      </c>
      <c r="F45" s="5">
        <v>26.223036683600299</v>
      </c>
      <c r="G45" s="5">
        <v>19.451681836879501</v>
      </c>
      <c r="H45" s="5">
        <v>23.603313252159399</v>
      </c>
      <c r="I45" s="5">
        <v>26.075672898795101</v>
      </c>
      <c r="J45" s="5">
        <v>27.481486382746301</v>
      </c>
      <c r="K45" s="5">
        <v>28.262145440401898</v>
      </c>
      <c r="L45" s="5">
        <v>28.690292433371798</v>
      </c>
      <c r="M45" s="5">
        <v>28.923556620150698</v>
      </c>
      <c r="N45" s="5">
        <v>29.050193703116999</v>
      </c>
      <c r="O45" s="6" t="s">
        <v>51</v>
      </c>
    </row>
    <row r="46" spans="1:15" x14ac:dyDescent="0.25">
      <c r="A46" s="4">
        <v>45</v>
      </c>
      <c r="B46" s="4">
        <v>45</v>
      </c>
      <c r="C46" s="4">
        <v>44</v>
      </c>
      <c r="D46" s="4">
        <v>131</v>
      </c>
      <c r="E46" s="5">
        <v>79.823808334387607</v>
      </c>
      <c r="F46" s="5">
        <v>118.40410423949299</v>
      </c>
      <c r="G46" s="5">
        <v>82.745857862840793</v>
      </c>
      <c r="H46" s="5">
        <v>96.641377820742505</v>
      </c>
      <c r="I46" s="5">
        <v>104.171182229895</v>
      </c>
      <c r="J46" s="5">
        <v>108.093337743372</v>
      </c>
      <c r="K46" s="5">
        <v>110.09773781280499</v>
      </c>
      <c r="L46" s="5">
        <v>111.112512076017</v>
      </c>
      <c r="M46" s="5">
        <v>111.62387622097999</v>
      </c>
      <c r="N46" s="5">
        <v>111.880963543665</v>
      </c>
      <c r="O46" s="6" t="s">
        <v>52</v>
      </c>
    </row>
    <row r="47" spans="1:15" x14ac:dyDescent="0.25">
      <c r="A47" s="4">
        <v>46</v>
      </c>
      <c r="B47" s="4">
        <v>46</v>
      </c>
      <c r="C47" s="4">
        <v>35</v>
      </c>
      <c r="D47" s="4">
        <v>104</v>
      </c>
      <c r="E47" s="5">
        <v>12.7443347970652</v>
      </c>
      <c r="F47" s="5">
        <v>15.9033398719611</v>
      </c>
      <c r="G47" s="5">
        <v>11.0748000840359</v>
      </c>
      <c r="H47" s="5">
        <v>13.3737006518749</v>
      </c>
      <c r="I47" s="5">
        <v>14.9512911658104</v>
      </c>
      <c r="J47" s="5">
        <v>15.992296133597</v>
      </c>
      <c r="K47" s="5">
        <v>16.663692236940701</v>
      </c>
      <c r="L47" s="5">
        <v>17.090820219148601</v>
      </c>
      <c r="M47" s="5">
        <v>17.360297747526499</v>
      </c>
      <c r="N47" s="5">
        <v>17.529446872099999</v>
      </c>
      <c r="O47" s="6" t="s">
        <v>53</v>
      </c>
    </row>
    <row r="48" spans="1:15" x14ac:dyDescent="0.25">
      <c r="A48" s="4">
        <v>47</v>
      </c>
      <c r="B48" s="4">
        <v>47</v>
      </c>
      <c r="C48" s="4">
        <v>6</v>
      </c>
      <c r="D48" s="4">
        <v>17</v>
      </c>
      <c r="E48" s="5">
        <v>7.0899007288519602</v>
      </c>
      <c r="F48" s="5">
        <v>17.109163393992901</v>
      </c>
      <c r="G48" s="5">
        <v>14.1922408934572</v>
      </c>
      <c r="H48" s="5">
        <v>17.959164505037101</v>
      </c>
      <c r="I48" s="5">
        <v>20.180265139355001</v>
      </c>
      <c r="J48" s="5">
        <v>21.416155121058601</v>
      </c>
      <c r="K48" s="5">
        <v>22.084465797677701</v>
      </c>
      <c r="L48" s="5">
        <v>22.440644046576399</v>
      </c>
      <c r="M48" s="5">
        <v>22.6290522650574</v>
      </c>
      <c r="N48" s="5">
        <v>22.728326888379801</v>
      </c>
      <c r="O48" s="6" t="s">
        <v>54</v>
      </c>
    </row>
    <row r="49" spans="1:15" x14ac:dyDescent="0.25">
      <c r="A49" s="4">
        <v>48</v>
      </c>
      <c r="B49" s="4">
        <v>48</v>
      </c>
      <c r="C49" s="4">
        <v>57</v>
      </c>
      <c r="D49" s="4">
        <v>170</v>
      </c>
      <c r="E49" s="5">
        <v>2165.1035043936199</v>
      </c>
      <c r="F49" s="5">
        <v>1447.35457572679</v>
      </c>
      <c r="G49" s="5">
        <v>723.67909149554305</v>
      </c>
      <c r="H49" s="5">
        <v>723.67909314024405</v>
      </c>
      <c r="I49" s="5">
        <v>723.67909314174199</v>
      </c>
      <c r="J49" s="5">
        <v>723.67909314174506</v>
      </c>
      <c r="K49" s="5">
        <v>723.67909314174506</v>
      </c>
      <c r="L49" s="5">
        <v>723.67909314174506</v>
      </c>
      <c r="M49" s="5">
        <v>723.67909314174506</v>
      </c>
      <c r="N49" s="5">
        <v>723.67909314174506</v>
      </c>
      <c r="O49" s="6" t="s">
        <v>55</v>
      </c>
    </row>
    <row r="50" spans="1:15" x14ac:dyDescent="0.25">
      <c r="A50" s="4">
        <v>49</v>
      </c>
      <c r="B50" s="4">
        <v>49</v>
      </c>
      <c r="C50" s="4">
        <v>36</v>
      </c>
      <c r="D50" s="4">
        <v>107</v>
      </c>
      <c r="E50" s="5">
        <v>0.73851860767778299</v>
      </c>
      <c r="F50" s="5">
        <v>2.5973498703004099</v>
      </c>
      <c r="G50" s="5">
        <v>2.9548539954281599</v>
      </c>
      <c r="H50" s="5">
        <v>4.8249883267021101</v>
      </c>
      <c r="I50" s="5">
        <v>6.6293594937709104</v>
      </c>
      <c r="J50" s="5">
        <v>8.2228006646792906</v>
      </c>
      <c r="K50" s="5">
        <v>9.55504758357743</v>
      </c>
      <c r="L50" s="5">
        <v>10.6297398351234</v>
      </c>
      <c r="M50" s="5">
        <v>11.4758456609093</v>
      </c>
      <c r="N50" s="5">
        <v>12.130804285072401</v>
      </c>
      <c r="O50" s="6" t="s">
        <v>56</v>
      </c>
    </row>
    <row r="51" spans="1:15" x14ac:dyDescent="0.25">
      <c r="A51" s="4">
        <v>50</v>
      </c>
      <c r="B51" s="4">
        <v>50</v>
      </c>
      <c r="C51" s="4">
        <v>14</v>
      </c>
      <c r="D51" s="4">
        <v>41</v>
      </c>
      <c r="E51" s="5">
        <v>177.8520384924</v>
      </c>
      <c r="F51" s="5">
        <v>181.10298672092401</v>
      </c>
      <c r="G51" s="5">
        <v>98.760356097527094</v>
      </c>
      <c r="H51" s="5">
        <v>100.65679434593601</v>
      </c>
      <c r="I51" s="5">
        <v>101.083211032549</v>
      </c>
      <c r="J51" s="5">
        <v>101.17852039160501</v>
      </c>
      <c r="K51" s="5">
        <v>101.19979490095299</v>
      </c>
      <c r="L51" s="5">
        <v>101.20454228979401</v>
      </c>
      <c r="M51" s="5">
        <v>101.205601595549</v>
      </c>
      <c r="N51" s="5">
        <v>101.205837959614</v>
      </c>
      <c r="O51" s="6" t="s">
        <v>57</v>
      </c>
    </row>
    <row r="52" spans="1:15" x14ac:dyDescent="0.25">
      <c r="A52" s="4">
        <v>51</v>
      </c>
      <c r="B52" s="4">
        <v>51</v>
      </c>
      <c r="C52" s="4">
        <v>58</v>
      </c>
      <c r="D52" s="4">
        <v>173</v>
      </c>
      <c r="E52" s="5">
        <v>128685.20059702201</v>
      </c>
      <c r="F52" s="5">
        <v>86025.039234595097</v>
      </c>
      <c r="G52" s="5">
        <v>43012.626818068202</v>
      </c>
      <c r="H52" s="5">
        <v>43012.626915822701</v>
      </c>
      <c r="I52" s="5">
        <v>43012.626915911802</v>
      </c>
      <c r="J52" s="5">
        <v>43012.6269159121</v>
      </c>
      <c r="K52" s="5">
        <v>43012.6269159121</v>
      </c>
      <c r="L52" s="5">
        <v>43012.6269159121</v>
      </c>
      <c r="M52" s="5">
        <v>43012.6269159121</v>
      </c>
      <c r="N52" s="5">
        <v>43012.6269159121</v>
      </c>
      <c r="O52" s="6" t="s">
        <v>58</v>
      </c>
    </row>
    <row r="53" spans="1:15" x14ac:dyDescent="0.25">
      <c r="A53" s="4">
        <v>52</v>
      </c>
      <c r="B53" s="4">
        <v>52</v>
      </c>
      <c r="C53" s="4">
        <v>30</v>
      </c>
      <c r="D53" s="4">
        <v>89</v>
      </c>
      <c r="E53" s="5">
        <v>3.7149389805575002</v>
      </c>
      <c r="F53" s="5">
        <v>13.834787118335701</v>
      </c>
      <c r="G53" s="5">
        <v>15.1721928030742</v>
      </c>
      <c r="H53" s="5">
        <v>23.496718143761498</v>
      </c>
      <c r="I53" s="5">
        <v>30.613490947968799</v>
      </c>
      <c r="J53" s="5">
        <v>36.181877036766302</v>
      </c>
      <c r="K53" s="5">
        <v>40.318032366852897</v>
      </c>
      <c r="L53" s="5">
        <v>43.293185767388202</v>
      </c>
      <c r="M53" s="5">
        <v>45.389798573898901</v>
      </c>
      <c r="N53" s="5">
        <v>46.847707872265801</v>
      </c>
      <c r="O53" s="6" t="s">
        <v>59</v>
      </c>
    </row>
    <row r="54" spans="1:15" x14ac:dyDescent="0.25">
      <c r="A54" s="4">
        <v>53</v>
      </c>
      <c r="B54" s="4">
        <v>53</v>
      </c>
      <c r="C54" s="4">
        <v>3</v>
      </c>
      <c r="D54" s="4">
        <v>8</v>
      </c>
      <c r="E54" s="5">
        <v>0.18148037214188101</v>
      </c>
      <c r="F54" s="5">
        <v>0.78401857407604902</v>
      </c>
      <c r="G54" s="5">
        <v>1.10562877203492</v>
      </c>
      <c r="H54" s="5">
        <v>2.2213896603110701</v>
      </c>
      <c r="I54" s="5">
        <v>3.7102056228076998</v>
      </c>
      <c r="J54" s="5">
        <v>5.5181596422777499</v>
      </c>
      <c r="K54" s="5">
        <v>7.5812611665161702</v>
      </c>
      <c r="L54" s="5">
        <v>9.8343091477414504</v>
      </c>
      <c r="M54" s="5">
        <v>12.2159892794154</v>
      </c>
      <c r="N54" s="5">
        <v>14.671554530056699</v>
      </c>
      <c r="O54" s="6" t="s">
        <v>60</v>
      </c>
    </row>
    <row r="55" spans="1:15" x14ac:dyDescent="0.25">
      <c r="A55" s="4">
        <v>54</v>
      </c>
      <c r="B55" s="4">
        <v>54</v>
      </c>
      <c r="C55" s="4">
        <v>7</v>
      </c>
      <c r="D55" s="4">
        <v>20</v>
      </c>
      <c r="E55" s="5">
        <v>5.5544808783454798</v>
      </c>
      <c r="F55" s="5">
        <v>9.8300002046216992</v>
      </c>
      <c r="G55" s="5">
        <v>6.7146654774584098</v>
      </c>
      <c r="H55" s="5">
        <v>7.53071393976093</v>
      </c>
      <c r="I55" s="5">
        <v>7.8700469163645801</v>
      </c>
      <c r="J55" s="5">
        <v>8.0066869473408993</v>
      </c>
      <c r="K55" s="5">
        <v>8.0610308898134502</v>
      </c>
      <c r="L55" s="5">
        <v>8.0825399609509905</v>
      </c>
      <c r="M55" s="5">
        <v>8.0910369597691503</v>
      </c>
      <c r="N55" s="5">
        <v>8.0943911198278098</v>
      </c>
      <c r="O55" s="6" t="s">
        <v>61</v>
      </c>
    </row>
    <row r="56" spans="1:15" x14ac:dyDescent="0.25">
      <c r="A56" s="4">
        <v>55</v>
      </c>
      <c r="B56" s="4">
        <v>55</v>
      </c>
      <c r="C56" s="4">
        <v>37</v>
      </c>
      <c r="D56" s="4">
        <v>110</v>
      </c>
      <c r="E56" s="5">
        <v>0.44223887459314398</v>
      </c>
      <c r="F56" s="5">
        <v>1.8132490294919901</v>
      </c>
      <c r="G56" s="5">
        <v>2.44469228288053</v>
      </c>
      <c r="H56" s="5">
        <v>4.7143632131962496</v>
      </c>
      <c r="I56" s="5">
        <v>7.5789768523413397</v>
      </c>
      <c r="J56" s="5">
        <v>10.875220359919499</v>
      </c>
      <c r="K56" s="5">
        <v>14.444877583849699</v>
      </c>
      <c r="L56" s="5">
        <v>18.149536255285199</v>
      </c>
      <c r="M56" s="5">
        <v>21.8758719981513</v>
      </c>
      <c r="N56" s="5">
        <v>25.535885657529999</v>
      </c>
      <c r="O56" s="6" t="s">
        <v>62</v>
      </c>
    </row>
    <row r="57" spans="1:15" x14ac:dyDescent="0.25">
      <c r="A57" s="4">
        <v>56</v>
      </c>
      <c r="B57" s="4">
        <v>56</v>
      </c>
      <c r="C57" s="4">
        <v>5</v>
      </c>
      <c r="D57" s="4">
        <v>14</v>
      </c>
      <c r="E57" s="5">
        <v>0.65380229072993601</v>
      </c>
      <c r="F57" s="5">
        <v>1.5500693429528101</v>
      </c>
      <c r="G57" s="5">
        <v>1.29755918653282</v>
      </c>
      <c r="H57" s="5">
        <v>1.6630805607127499</v>
      </c>
      <c r="I57" s="5">
        <v>1.8895918886446601</v>
      </c>
      <c r="J57" s="5">
        <v>2.0220665264508799</v>
      </c>
      <c r="K57" s="5">
        <v>2.0972877690673699</v>
      </c>
      <c r="L57" s="5">
        <v>2.13933810248303</v>
      </c>
      <c r="M57" s="5">
        <v>2.1626487534346199</v>
      </c>
      <c r="N57" s="5">
        <v>2.1755123355683601</v>
      </c>
      <c r="O57" s="6" t="s">
        <v>63</v>
      </c>
    </row>
    <row r="58" spans="1:15" x14ac:dyDescent="0.25">
      <c r="A58" s="4">
        <v>57</v>
      </c>
      <c r="B58" s="4">
        <v>57</v>
      </c>
      <c r="C58" s="4">
        <v>49</v>
      </c>
      <c r="D58" s="4">
        <v>146</v>
      </c>
      <c r="E58" s="5">
        <v>18.477438278491501</v>
      </c>
      <c r="F58" s="5">
        <v>47.813019348042801</v>
      </c>
      <c r="G58" s="5">
        <v>41.472204309784402</v>
      </c>
      <c r="H58" s="5">
        <v>54.072538024427097</v>
      </c>
      <c r="I58" s="5">
        <v>61.980624466178398</v>
      </c>
      <c r="J58" s="5">
        <v>66.6366029087458</v>
      </c>
      <c r="K58" s="5">
        <v>69.2898154325608</v>
      </c>
      <c r="L58" s="5">
        <v>70.7758976150282</v>
      </c>
      <c r="M58" s="5">
        <v>71.600579881195102</v>
      </c>
      <c r="N58" s="5">
        <v>72.055929600690703</v>
      </c>
      <c r="O58" s="6" t="s">
        <v>64</v>
      </c>
    </row>
    <row r="59" spans="1:15" x14ac:dyDescent="0.25">
      <c r="A59" s="4">
        <v>58</v>
      </c>
      <c r="B59" s="4">
        <v>58</v>
      </c>
      <c r="C59" s="4">
        <v>8</v>
      </c>
      <c r="D59" s="4">
        <v>23</v>
      </c>
      <c r="E59" s="5">
        <v>0.325047728457589</v>
      </c>
      <c r="F59" s="5">
        <v>1.1475746240400799</v>
      </c>
      <c r="G59" s="5">
        <v>1.30997763519011</v>
      </c>
      <c r="H59" s="5">
        <v>2.1454684316683599</v>
      </c>
      <c r="I59" s="5">
        <v>2.9554707509514002</v>
      </c>
      <c r="J59" s="5">
        <v>3.6740737209310099</v>
      </c>
      <c r="K59" s="5">
        <v>4.2775156786359201</v>
      </c>
      <c r="L59" s="5">
        <v>4.7663314889436199</v>
      </c>
      <c r="M59" s="5">
        <v>5.1527138911156696</v>
      </c>
      <c r="N59" s="5">
        <v>5.4529536944704704</v>
      </c>
      <c r="O59" s="6" t="s">
        <v>65</v>
      </c>
    </row>
    <row r="60" spans="1:15" x14ac:dyDescent="0.25">
      <c r="A60" s="4">
        <v>59</v>
      </c>
      <c r="B60" s="4">
        <v>59</v>
      </c>
      <c r="C60" s="4">
        <v>41</v>
      </c>
      <c r="D60" s="4">
        <v>122</v>
      </c>
      <c r="E60" s="5">
        <v>0.16111566652593901</v>
      </c>
      <c r="F60" s="5">
        <v>0.49194069840448701</v>
      </c>
      <c r="G60" s="5">
        <v>0.51358601778473401</v>
      </c>
      <c r="H60" s="5">
        <v>0.78882875939442698</v>
      </c>
      <c r="I60" s="5">
        <v>1.0346625161015599</v>
      </c>
      <c r="J60" s="5">
        <v>1.23772505193283</v>
      </c>
      <c r="K60" s="5">
        <v>1.3976861819244699</v>
      </c>
      <c r="L60" s="5">
        <v>1.51991862316014</v>
      </c>
      <c r="M60" s="5">
        <v>1.61145335224453</v>
      </c>
      <c r="N60" s="5">
        <v>1.67906563093556</v>
      </c>
      <c r="O60" s="6" t="s">
        <v>66</v>
      </c>
    </row>
    <row r="61" spans="1:15" x14ac:dyDescent="0.25">
      <c r="A61" s="4"/>
      <c r="B61" s="4">
        <v>24</v>
      </c>
      <c r="C61" s="4">
        <v>1</v>
      </c>
      <c r="D61" s="4">
        <v>1</v>
      </c>
      <c r="E61" t="s">
        <v>67</v>
      </c>
      <c r="F61">
        <v>10</v>
      </c>
      <c r="O61" s="6" t="s">
        <v>68</v>
      </c>
    </row>
    <row r="62" spans="1:15" x14ac:dyDescent="0.25">
      <c r="A62" s="4"/>
      <c r="B62" s="4"/>
      <c r="C62" s="4"/>
      <c r="D62" s="4">
        <v>3</v>
      </c>
      <c r="O62" s="6" t="s">
        <v>68</v>
      </c>
    </row>
    <row r="63" spans="1:15" x14ac:dyDescent="0.25">
      <c r="A63" s="4"/>
      <c r="B63" s="4">
        <v>21</v>
      </c>
      <c r="C63" s="4">
        <v>2</v>
      </c>
      <c r="D63" s="4">
        <v>4</v>
      </c>
      <c r="E63" t="s">
        <v>69</v>
      </c>
      <c r="F63">
        <v>10</v>
      </c>
      <c r="O63" s="6" t="s">
        <v>68</v>
      </c>
    </row>
    <row r="64" spans="1:15" x14ac:dyDescent="0.25">
      <c r="A64" s="4"/>
      <c r="B64" s="4"/>
      <c r="C64" s="4"/>
      <c r="D64" s="4">
        <v>6</v>
      </c>
      <c r="O64" s="6" t="s">
        <v>68</v>
      </c>
    </row>
    <row r="65" spans="1:15" x14ac:dyDescent="0.25">
      <c r="A65" s="4"/>
      <c r="B65" s="4">
        <v>53</v>
      </c>
      <c r="C65" s="4">
        <v>3</v>
      </c>
      <c r="D65" s="4">
        <v>7</v>
      </c>
      <c r="E65" t="s">
        <v>70</v>
      </c>
      <c r="F65">
        <v>10</v>
      </c>
      <c r="O65" s="6" t="s">
        <v>68</v>
      </c>
    </row>
    <row r="66" spans="1:15" x14ac:dyDescent="0.25">
      <c r="A66" s="4"/>
      <c r="B66" s="4"/>
      <c r="C66" s="4"/>
      <c r="D66" s="4">
        <v>9</v>
      </c>
      <c r="O66" s="6" t="s">
        <v>68</v>
      </c>
    </row>
    <row r="67" spans="1:15" x14ac:dyDescent="0.25">
      <c r="A67" s="4"/>
      <c r="B67" s="4">
        <v>4</v>
      </c>
      <c r="C67" s="4">
        <v>4</v>
      </c>
      <c r="D67" s="4">
        <v>10</v>
      </c>
      <c r="E67" t="s">
        <v>71</v>
      </c>
      <c r="F67">
        <v>10</v>
      </c>
      <c r="O67" s="6" t="s">
        <v>68</v>
      </c>
    </row>
    <row r="68" spans="1:15" x14ac:dyDescent="0.25">
      <c r="A68" s="4"/>
      <c r="B68" s="4"/>
      <c r="C68" s="4"/>
      <c r="D68" s="4">
        <v>12</v>
      </c>
      <c r="O68" s="6" t="s">
        <v>68</v>
      </c>
    </row>
    <row r="69" spans="1:15" x14ac:dyDescent="0.25">
      <c r="A69" s="4"/>
      <c r="B69" s="4">
        <v>56</v>
      </c>
      <c r="C69" s="4">
        <v>5</v>
      </c>
      <c r="D69" s="4">
        <v>13</v>
      </c>
      <c r="E69" t="s">
        <v>72</v>
      </c>
      <c r="F69">
        <v>10</v>
      </c>
      <c r="O69" s="6" t="s">
        <v>68</v>
      </c>
    </row>
    <row r="70" spans="1:15" x14ac:dyDescent="0.25">
      <c r="A70" s="4"/>
      <c r="B70" s="4"/>
      <c r="C70" s="4"/>
      <c r="D70" s="4">
        <v>15</v>
      </c>
      <c r="O70" s="6" t="s">
        <v>68</v>
      </c>
    </row>
    <row r="71" spans="1:15" x14ac:dyDescent="0.25">
      <c r="A71" s="4"/>
      <c r="B71" s="4">
        <v>47</v>
      </c>
      <c r="C71" s="4">
        <v>6</v>
      </c>
      <c r="D71" s="4">
        <v>16</v>
      </c>
      <c r="E71" t="s">
        <v>73</v>
      </c>
      <c r="F71">
        <v>10</v>
      </c>
      <c r="O71" s="6" t="s">
        <v>68</v>
      </c>
    </row>
    <row r="72" spans="1:15" x14ac:dyDescent="0.25">
      <c r="A72" s="4"/>
      <c r="B72" s="4"/>
      <c r="C72" s="4"/>
      <c r="D72" s="4">
        <v>18</v>
      </c>
      <c r="O72" s="6" t="s">
        <v>68</v>
      </c>
    </row>
    <row r="73" spans="1:15" x14ac:dyDescent="0.25">
      <c r="A73" s="4"/>
      <c r="B73" s="4">
        <v>54</v>
      </c>
      <c r="C73" s="4">
        <v>7</v>
      </c>
      <c r="D73" s="4">
        <v>19</v>
      </c>
      <c r="E73" t="s">
        <v>74</v>
      </c>
      <c r="F73">
        <v>10</v>
      </c>
      <c r="O73" s="6" t="s">
        <v>68</v>
      </c>
    </row>
    <row r="74" spans="1:15" x14ac:dyDescent="0.25">
      <c r="A74" s="4"/>
      <c r="B74" s="4"/>
      <c r="C74" s="4"/>
      <c r="D74" s="4">
        <v>21</v>
      </c>
      <c r="O74" s="6" t="s">
        <v>68</v>
      </c>
    </row>
    <row r="75" spans="1:15" x14ac:dyDescent="0.25">
      <c r="A75" s="4"/>
      <c r="B75" s="4">
        <v>58</v>
      </c>
      <c r="C75" s="4">
        <v>8</v>
      </c>
      <c r="D75" s="4">
        <v>22</v>
      </c>
      <c r="E75" t="s">
        <v>75</v>
      </c>
      <c r="F75">
        <v>10</v>
      </c>
      <c r="O75" s="6" t="s">
        <v>68</v>
      </c>
    </row>
    <row r="76" spans="1:15" x14ac:dyDescent="0.25">
      <c r="A76" s="4"/>
      <c r="B76" s="4"/>
      <c r="C76" s="4"/>
      <c r="D76" s="4">
        <v>24</v>
      </c>
      <c r="O76" s="6" t="s">
        <v>68</v>
      </c>
    </row>
    <row r="77" spans="1:15" x14ac:dyDescent="0.25">
      <c r="A77" s="4"/>
      <c r="B77" s="4">
        <v>20</v>
      </c>
      <c r="C77" s="4">
        <v>9</v>
      </c>
      <c r="D77" s="4">
        <v>25</v>
      </c>
      <c r="E77" t="s">
        <v>76</v>
      </c>
      <c r="F77">
        <v>10</v>
      </c>
      <c r="O77" s="6" t="s">
        <v>68</v>
      </c>
    </row>
    <row r="78" spans="1:15" x14ac:dyDescent="0.25">
      <c r="A78" s="4"/>
      <c r="B78" s="4"/>
      <c r="C78" s="4"/>
      <c r="D78" s="4">
        <v>27</v>
      </c>
      <c r="O78" s="6" t="s">
        <v>68</v>
      </c>
    </row>
    <row r="79" spans="1:15" x14ac:dyDescent="0.25">
      <c r="A79" s="4"/>
      <c r="B79" s="4">
        <v>30</v>
      </c>
      <c r="C79" s="4">
        <v>10</v>
      </c>
      <c r="D79" s="4">
        <v>28</v>
      </c>
      <c r="E79" t="s">
        <v>77</v>
      </c>
      <c r="F79">
        <v>10</v>
      </c>
      <c r="O79" s="6" t="s">
        <v>68</v>
      </c>
    </row>
    <row r="80" spans="1:15" x14ac:dyDescent="0.25">
      <c r="A80" s="4"/>
      <c r="B80" s="4"/>
      <c r="C80" s="4"/>
      <c r="D80" s="4">
        <v>30</v>
      </c>
      <c r="O80" s="6" t="s">
        <v>68</v>
      </c>
    </row>
    <row r="81" spans="1:15" x14ac:dyDescent="0.25">
      <c r="A81" s="4"/>
      <c r="B81" s="4">
        <v>17</v>
      </c>
      <c r="C81" s="4">
        <v>11</v>
      </c>
      <c r="D81" s="4">
        <v>31</v>
      </c>
      <c r="E81" t="s">
        <v>78</v>
      </c>
      <c r="F81">
        <v>10</v>
      </c>
      <c r="O81" s="6" t="s">
        <v>68</v>
      </c>
    </row>
    <row r="82" spans="1:15" x14ac:dyDescent="0.25">
      <c r="A82" s="4"/>
      <c r="B82" s="4"/>
      <c r="C82" s="4"/>
      <c r="D82" s="4">
        <v>33</v>
      </c>
      <c r="O82" s="6" t="s">
        <v>68</v>
      </c>
    </row>
    <row r="83" spans="1:15" x14ac:dyDescent="0.25">
      <c r="A83" s="4"/>
      <c r="B83" s="4">
        <v>16</v>
      </c>
      <c r="C83" s="4">
        <v>12</v>
      </c>
      <c r="D83" s="4">
        <v>34</v>
      </c>
      <c r="E83" t="s">
        <v>79</v>
      </c>
      <c r="F83">
        <v>10</v>
      </c>
      <c r="O83" s="6" t="s">
        <v>68</v>
      </c>
    </row>
    <row r="84" spans="1:15" x14ac:dyDescent="0.25">
      <c r="A84" s="4"/>
      <c r="B84" s="4"/>
      <c r="C84" s="4"/>
      <c r="D84" s="4">
        <v>36</v>
      </c>
      <c r="O84" s="6" t="s">
        <v>68</v>
      </c>
    </row>
    <row r="85" spans="1:15" x14ac:dyDescent="0.25">
      <c r="A85" s="4"/>
      <c r="B85" s="4">
        <v>2</v>
      </c>
      <c r="C85" s="4">
        <v>13</v>
      </c>
      <c r="D85" s="4">
        <v>37</v>
      </c>
      <c r="E85" t="s">
        <v>80</v>
      </c>
      <c r="F85">
        <v>10</v>
      </c>
      <c r="O85" s="6" t="s">
        <v>68</v>
      </c>
    </row>
    <row r="86" spans="1:15" x14ac:dyDescent="0.25">
      <c r="A86" s="4"/>
      <c r="B86" s="4"/>
      <c r="C86" s="4"/>
      <c r="D86" s="4">
        <v>39</v>
      </c>
      <c r="O86" s="6" t="s">
        <v>68</v>
      </c>
    </row>
    <row r="87" spans="1:15" x14ac:dyDescent="0.25">
      <c r="A87" s="4"/>
      <c r="B87" s="4">
        <v>50</v>
      </c>
      <c r="C87" s="4">
        <v>14</v>
      </c>
      <c r="D87" s="4">
        <v>40</v>
      </c>
      <c r="E87" t="s">
        <v>81</v>
      </c>
      <c r="F87">
        <v>10</v>
      </c>
      <c r="O87" s="6" t="s">
        <v>68</v>
      </c>
    </row>
    <row r="88" spans="1:15" x14ac:dyDescent="0.25">
      <c r="A88" s="4"/>
      <c r="B88" s="4"/>
      <c r="C88" s="4"/>
      <c r="D88" s="4">
        <v>42</v>
      </c>
      <c r="O88" s="6" t="s">
        <v>68</v>
      </c>
    </row>
    <row r="89" spans="1:15" x14ac:dyDescent="0.25">
      <c r="A89" s="4"/>
      <c r="B89" s="4">
        <v>3</v>
      </c>
      <c r="C89" s="4">
        <v>15</v>
      </c>
      <c r="D89" s="4">
        <v>43</v>
      </c>
      <c r="E89" t="s">
        <v>82</v>
      </c>
      <c r="F89">
        <v>10</v>
      </c>
      <c r="O89" s="6" t="s">
        <v>68</v>
      </c>
    </row>
    <row r="90" spans="1:15" x14ac:dyDescent="0.25">
      <c r="A90" s="4"/>
      <c r="B90" s="4"/>
      <c r="C90" s="4"/>
      <c r="D90" s="4">
        <v>45</v>
      </c>
      <c r="O90" s="6" t="s">
        <v>68</v>
      </c>
    </row>
    <row r="91" spans="1:15" x14ac:dyDescent="0.25">
      <c r="A91" s="4"/>
      <c r="B91" s="4">
        <v>26</v>
      </c>
      <c r="C91" s="4">
        <v>16</v>
      </c>
      <c r="D91" s="4">
        <v>46</v>
      </c>
      <c r="E91" t="s">
        <v>83</v>
      </c>
      <c r="F91">
        <v>10</v>
      </c>
      <c r="O91" s="6" t="s">
        <v>68</v>
      </c>
    </row>
    <row r="92" spans="1:15" x14ac:dyDescent="0.25">
      <c r="A92" s="4"/>
      <c r="B92" s="4"/>
      <c r="C92" s="4"/>
      <c r="D92" s="4">
        <v>48</v>
      </c>
      <c r="O92" s="6" t="s">
        <v>68</v>
      </c>
    </row>
    <row r="93" spans="1:15" x14ac:dyDescent="0.25">
      <c r="A93" s="4"/>
      <c r="B93" s="4">
        <v>8</v>
      </c>
      <c r="C93" s="4">
        <v>17</v>
      </c>
      <c r="D93" s="4">
        <v>49</v>
      </c>
      <c r="E93" t="s">
        <v>84</v>
      </c>
      <c r="F93">
        <v>10</v>
      </c>
      <c r="O93" s="6" t="s">
        <v>68</v>
      </c>
    </row>
    <row r="94" spans="1:15" x14ac:dyDescent="0.25">
      <c r="A94" s="4"/>
      <c r="B94" s="4"/>
      <c r="C94" s="4"/>
      <c r="D94" s="4">
        <v>51</v>
      </c>
      <c r="O94" s="6" t="s">
        <v>68</v>
      </c>
    </row>
    <row r="95" spans="1:15" x14ac:dyDescent="0.25">
      <c r="A95" s="4"/>
      <c r="B95" s="4">
        <v>1</v>
      </c>
      <c r="C95" s="4">
        <v>18</v>
      </c>
      <c r="D95" s="4">
        <v>52</v>
      </c>
      <c r="E95" t="s">
        <v>85</v>
      </c>
      <c r="F95">
        <v>10</v>
      </c>
      <c r="O95" s="6" t="s">
        <v>68</v>
      </c>
    </row>
    <row r="96" spans="1:15" x14ac:dyDescent="0.25">
      <c r="A96" s="4"/>
      <c r="B96" s="4"/>
      <c r="C96" s="4"/>
      <c r="D96" s="4">
        <v>54</v>
      </c>
      <c r="O96" s="6" t="s">
        <v>68</v>
      </c>
    </row>
    <row r="97" spans="1:15" x14ac:dyDescent="0.25">
      <c r="A97" s="4"/>
      <c r="B97" s="4">
        <v>6</v>
      </c>
      <c r="C97" s="4">
        <v>19</v>
      </c>
      <c r="D97" s="4">
        <v>55</v>
      </c>
      <c r="E97" t="s">
        <v>86</v>
      </c>
      <c r="F97">
        <v>10</v>
      </c>
      <c r="O97" s="6" t="s">
        <v>68</v>
      </c>
    </row>
    <row r="98" spans="1:15" x14ac:dyDescent="0.25">
      <c r="A98" s="4"/>
      <c r="B98" s="4"/>
      <c r="C98" s="4"/>
      <c r="D98" s="4">
        <v>57</v>
      </c>
      <c r="O98" s="6" t="s">
        <v>68</v>
      </c>
    </row>
    <row r="99" spans="1:15" x14ac:dyDescent="0.25">
      <c r="A99" s="4"/>
      <c r="B99" s="4">
        <v>18</v>
      </c>
      <c r="C99" s="4">
        <v>20</v>
      </c>
      <c r="D99" s="4">
        <v>58</v>
      </c>
      <c r="E99" t="s">
        <v>87</v>
      </c>
      <c r="F99">
        <v>10</v>
      </c>
      <c r="O99" s="6" t="s">
        <v>68</v>
      </c>
    </row>
    <row r="100" spans="1:15" x14ac:dyDescent="0.25">
      <c r="A100" s="4"/>
      <c r="B100" s="4"/>
      <c r="C100" s="4"/>
      <c r="D100" s="4">
        <v>60</v>
      </c>
      <c r="O100" s="6" t="s">
        <v>68</v>
      </c>
    </row>
    <row r="101" spans="1:15" x14ac:dyDescent="0.25">
      <c r="A101" s="4"/>
      <c r="B101" s="4">
        <v>25</v>
      </c>
      <c r="C101" s="4">
        <v>21</v>
      </c>
      <c r="D101" s="4">
        <v>61</v>
      </c>
      <c r="E101" t="s">
        <v>88</v>
      </c>
      <c r="F101">
        <v>10</v>
      </c>
      <c r="O101" s="6" t="s">
        <v>68</v>
      </c>
    </row>
    <row r="102" spans="1:15" x14ac:dyDescent="0.25">
      <c r="A102" s="4"/>
      <c r="B102" s="4"/>
      <c r="C102" s="4"/>
      <c r="D102" s="4">
        <v>63</v>
      </c>
      <c r="O102" s="6" t="s">
        <v>68</v>
      </c>
    </row>
    <row r="103" spans="1:15" x14ac:dyDescent="0.25">
      <c r="A103" s="4"/>
      <c r="B103" s="4">
        <v>14</v>
      </c>
      <c r="C103" s="4">
        <v>22</v>
      </c>
      <c r="D103" s="4">
        <v>64</v>
      </c>
      <c r="E103" t="s">
        <v>89</v>
      </c>
      <c r="F103">
        <v>10</v>
      </c>
      <c r="O103" s="6" t="s">
        <v>68</v>
      </c>
    </row>
    <row r="104" spans="1:15" x14ac:dyDescent="0.25">
      <c r="A104" s="4"/>
      <c r="B104" s="4"/>
      <c r="C104" s="4"/>
      <c r="D104" s="4">
        <v>66</v>
      </c>
      <c r="O104" s="6" t="s">
        <v>68</v>
      </c>
    </row>
    <row r="105" spans="1:15" x14ac:dyDescent="0.25">
      <c r="A105" s="4"/>
      <c r="B105" s="4">
        <v>10</v>
      </c>
      <c r="C105" s="4">
        <v>23</v>
      </c>
      <c r="D105" s="4">
        <v>67</v>
      </c>
      <c r="E105" t="s">
        <v>90</v>
      </c>
      <c r="F105">
        <v>10</v>
      </c>
      <c r="O105" s="6" t="s">
        <v>68</v>
      </c>
    </row>
    <row r="106" spans="1:15" x14ac:dyDescent="0.25">
      <c r="A106" s="4"/>
      <c r="B106" s="4"/>
      <c r="C106" s="4"/>
      <c r="D106" s="4">
        <v>69</v>
      </c>
      <c r="O106" s="6" t="s">
        <v>68</v>
      </c>
    </row>
    <row r="107" spans="1:15" x14ac:dyDescent="0.25">
      <c r="A107" s="4"/>
      <c r="B107" s="4">
        <v>42</v>
      </c>
      <c r="C107" s="4">
        <v>24</v>
      </c>
      <c r="D107" s="4">
        <v>70</v>
      </c>
      <c r="E107" t="s">
        <v>91</v>
      </c>
      <c r="F107">
        <v>10</v>
      </c>
      <c r="O107" s="6" t="s">
        <v>68</v>
      </c>
    </row>
    <row r="108" spans="1:15" x14ac:dyDescent="0.25">
      <c r="A108" s="4"/>
      <c r="B108" s="4"/>
      <c r="C108" s="4"/>
      <c r="D108" s="4">
        <v>72</v>
      </c>
      <c r="O108" s="6" t="s">
        <v>68</v>
      </c>
    </row>
    <row r="109" spans="1:15" x14ac:dyDescent="0.25">
      <c r="A109" s="4"/>
      <c r="B109" s="4">
        <v>27</v>
      </c>
      <c r="C109" s="4">
        <v>25</v>
      </c>
      <c r="D109" s="4">
        <v>73</v>
      </c>
      <c r="E109" t="s">
        <v>92</v>
      </c>
      <c r="F109">
        <v>10</v>
      </c>
      <c r="O109" s="6" t="s">
        <v>68</v>
      </c>
    </row>
    <row r="110" spans="1:15" x14ac:dyDescent="0.25">
      <c r="A110" s="4"/>
      <c r="B110" s="4"/>
      <c r="C110" s="4"/>
      <c r="D110" s="4">
        <v>75</v>
      </c>
      <c r="O110" s="6" t="s">
        <v>68</v>
      </c>
    </row>
    <row r="111" spans="1:15" x14ac:dyDescent="0.25">
      <c r="A111" s="4"/>
      <c r="B111" s="4">
        <v>31</v>
      </c>
      <c r="C111" s="4">
        <v>26</v>
      </c>
      <c r="D111" s="4">
        <v>76</v>
      </c>
      <c r="E111" t="s">
        <v>93</v>
      </c>
      <c r="F111">
        <v>10</v>
      </c>
      <c r="O111" s="6" t="s">
        <v>68</v>
      </c>
    </row>
    <row r="112" spans="1:15" x14ac:dyDescent="0.25">
      <c r="A112" s="4"/>
      <c r="B112" s="4"/>
      <c r="C112" s="4"/>
      <c r="D112" s="4">
        <v>78</v>
      </c>
      <c r="O112" s="6" t="s">
        <v>68</v>
      </c>
    </row>
    <row r="113" spans="1:15" x14ac:dyDescent="0.25">
      <c r="A113" s="4"/>
      <c r="B113" s="4">
        <v>36</v>
      </c>
      <c r="C113" s="4">
        <v>27</v>
      </c>
      <c r="D113" s="4">
        <v>79</v>
      </c>
      <c r="E113" t="s">
        <v>94</v>
      </c>
      <c r="F113">
        <v>10</v>
      </c>
      <c r="O113" s="6" t="s">
        <v>68</v>
      </c>
    </row>
    <row r="114" spans="1:15" x14ac:dyDescent="0.25">
      <c r="A114" s="4"/>
      <c r="B114" s="4"/>
      <c r="C114" s="4"/>
      <c r="D114" s="4">
        <v>81</v>
      </c>
      <c r="O114" s="6" t="s">
        <v>68</v>
      </c>
    </row>
    <row r="115" spans="1:15" x14ac:dyDescent="0.25">
      <c r="A115" s="4"/>
      <c r="B115" s="4">
        <v>7</v>
      </c>
      <c r="C115" s="4">
        <v>28</v>
      </c>
      <c r="D115" s="4">
        <v>82</v>
      </c>
      <c r="E115" t="s">
        <v>95</v>
      </c>
      <c r="F115">
        <v>10</v>
      </c>
      <c r="O115" s="6" t="s">
        <v>68</v>
      </c>
    </row>
    <row r="116" spans="1:15" x14ac:dyDescent="0.25">
      <c r="A116" s="4"/>
      <c r="B116" s="4"/>
      <c r="C116" s="4"/>
      <c r="D116" s="4">
        <v>84</v>
      </c>
      <c r="O116" s="6" t="s">
        <v>68</v>
      </c>
    </row>
    <row r="117" spans="1:15" x14ac:dyDescent="0.25">
      <c r="A117" s="4"/>
      <c r="B117" s="4">
        <v>40</v>
      </c>
      <c r="C117" s="4">
        <v>29</v>
      </c>
      <c r="D117" s="4">
        <v>85</v>
      </c>
      <c r="E117" t="s">
        <v>96</v>
      </c>
      <c r="F117">
        <v>10</v>
      </c>
      <c r="O117" s="6" t="s">
        <v>68</v>
      </c>
    </row>
    <row r="118" spans="1:15" x14ac:dyDescent="0.25">
      <c r="A118" s="4"/>
      <c r="B118" s="4"/>
      <c r="C118" s="4"/>
      <c r="D118" s="4">
        <v>87</v>
      </c>
      <c r="O118" s="6" t="s">
        <v>68</v>
      </c>
    </row>
    <row r="119" spans="1:15" x14ac:dyDescent="0.25">
      <c r="A119" s="4"/>
      <c r="B119" s="4">
        <v>52</v>
      </c>
      <c r="C119" s="4">
        <v>30</v>
      </c>
      <c r="D119" s="4">
        <v>88</v>
      </c>
      <c r="E119" t="s">
        <v>97</v>
      </c>
      <c r="F119">
        <v>10</v>
      </c>
      <c r="O119" s="6" t="s">
        <v>68</v>
      </c>
    </row>
    <row r="120" spans="1:15" x14ac:dyDescent="0.25">
      <c r="A120" s="4"/>
      <c r="B120" s="4"/>
      <c r="C120" s="4"/>
      <c r="D120" s="4">
        <v>90</v>
      </c>
      <c r="O120" s="6" t="s">
        <v>68</v>
      </c>
    </row>
    <row r="121" spans="1:15" x14ac:dyDescent="0.25">
      <c r="A121" s="4"/>
      <c r="B121" s="4">
        <v>34</v>
      </c>
      <c r="C121" s="4">
        <v>31</v>
      </c>
      <c r="D121" s="4">
        <v>91</v>
      </c>
      <c r="E121" t="s">
        <v>98</v>
      </c>
      <c r="F121">
        <v>10</v>
      </c>
      <c r="O121" s="6" t="s">
        <v>68</v>
      </c>
    </row>
    <row r="122" spans="1:15" x14ac:dyDescent="0.25">
      <c r="A122" s="4"/>
      <c r="B122" s="4"/>
      <c r="C122" s="4"/>
      <c r="D122" s="4">
        <v>93</v>
      </c>
      <c r="O122" s="6" t="s">
        <v>68</v>
      </c>
    </row>
    <row r="123" spans="1:15" x14ac:dyDescent="0.25">
      <c r="A123" s="4"/>
      <c r="B123" s="4">
        <v>28</v>
      </c>
      <c r="C123" s="4">
        <v>32</v>
      </c>
      <c r="D123" s="4">
        <v>94</v>
      </c>
      <c r="E123" t="s">
        <v>99</v>
      </c>
      <c r="F123">
        <v>10</v>
      </c>
      <c r="O123" s="6" t="s">
        <v>68</v>
      </c>
    </row>
    <row r="124" spans="1:15" x14ac:dyDescent="0.25">
      <c r="A124" s="4"/>
      <c r="B124" s="4"/>
      <c r="C124" s="4"/>
      <c r="D124" s="4">
        <v>96</v>
      </c>
      <c r="O124" s="6" t="s">
        <v>68</v>
      </c>
    </row>
    <row r="125" spans="1:15" x14ac:dyDescent="0.25">
      <c r="A125" s="4"/>
      <c r="B125" s="4">
        <v>38</v>
      </c>
      <c r="C125" s="4">
        <v>33</v>
      </c>
      <c r="D125" s="4">
        <v>97</v>
      </c>
      <c r="E125" t="s">
        <v>100</v>
      </c>
      <c r="F125">
        <v>10</v>
      </c>
      <c r="O125" s="6" t="s">
        <v>68</v>
      </c>
    </row>
    <row r="126" spans="1:15" x14ac:dyDescent="0.25">
      <c r="A126" s="4"/>
      <c r="B126" s="4"/>
      <c r="C126" s="4"/>
      <c r="D126" s="4">
        <v>99</v>
      </c>
      <c r="O126" s="6" t="s">
        <v>68</v>
      </c>
    </row>
    <row r="127" spans="1:15" x14ac:dyDescent="0.25">
      <c r="A127" s="4"/>
      <c r="B127" s="4">
        <v>12</v>
      </c>
      <c r="C127" s="4">
        <v>34</v>
      </c>
      <c r="D127" s="4">
        <v>100</v>
      </c>
      <c r="E127" t="s">
        <v>101</v>
      </c>
      <c r="F127">
        <v>10</v>
      </c>
      <c r="O127" s="6" t="s">
        <v>68</v>
      </c>
    </row>
    <row r="128" spans="1:15" x14ac:dyDescent="0.25">
      <c r="A128" s="4"/>
      <c r="B128" s="4"/>
      <c r="C128" s="4"/>
      <c r="D128" s="4">
        <v>102</v>
      </c>
      <c r="O128" s="6" t="s">
        <v>68</v>
      </c>
    </row>
    <row r="129" spans="1:15" x14ac:dyDescent="0.25">
      <c r="A129" s="4"/>
      <c r="B129" s="4">
        <v>46</v>
      </c>
      <c r="C129" s="4">
        <v>35</v>
      </c>
      <c r="D129" s="4">
        <v>103</v>
      </c>
      <c r="E129" t="s">
        <v>102</v>
      </c>
      <c r="F129">
        <v>10</v>
      </c>
      <c r="O129" s="6" t="s">
        <v>68</v>
      </c>
    </row>
    <row r="130" spans="1:15" x14ac:dyDescent="0.25">
      <c r="A130" s="4"/>
      <c r="B130" s="4"/>
      <c r="C130" s="4"/>
      <c r="D130" s="4">
        <v>105</v>
      </c>
      <c r="O130" s="6" t="s">
        <v>68</v>
      </c>
    </row>
    <row r="131" spans="1:15" x14ac:dyDescent="0.25">
      <c r="A131" s="4"/>
      <c r="B131" s="4">
        <v>49</v>
      </c>
      <c r="C131" s="4">
        <v>36</v>
      </c>
      <c r="D131" s="4">
        <v>106</v>
      </c>
      <c r="E131" t="s">
        <v>103</v>
      </c>
      <c r="F131">
        <v>10</v>
      </c>
      <c r="O131" s="6" t="s">
        <v>68</v>
      </c>
    </row>
    <row r="132" spans="1:15" x14ac:dyDescent="0.25">
      <c r="A132" s="4"/>
      <c r="B132" s="4"/>
      <c r="C132" s="4"/>
      <c r="D132" s="4">
        <v>108</v>
      </c>
      <c r="O132" s="6" t="s">
        <v>68</v>
      </c>
    </row>
    <row r="133" spans="1:15" x14ac:dyDescent="0.25">
      <c r="A133" s="4"/>
      <c r="B133" s="4">
        <v>55</v>
      </c>
      <c r="C133" s="4">
        <v>37</v>
      </c>
      <c r="D133" s="4">
        <v>109</v>
      </c>
      <c r="E133" t="s">
        <v>104</v>
      </c>
      <c r="F133">
        <v>10</v>
      </c>
      <c r="O133" s="6" t="s">
        <v>68</v>
      </c>
    </row>
    <row r="134" spans="1:15" x14ac:dyDescent="0.25">
      <c r="A134" s="4"/>
      <c r="B134" s="4"/>
      <c r="C134" s="4"/>
      <c r="D134" s="4">
        <v>111</v>
      </c>
      <c r="O134" s="6" t="s">
        <v>68</v>
      </c>
    </row>
    <row r="135" spans="1:15" x14ac:dyDescent="0.25">
      <c r="A135" s="4"/>
      <c r="B135" s="4">
        <v>41</v>
      </c>
      <c r="C135" s="4">
        <v>38</v>
      </c>
      <c r="D135" s="4">
        <v>112</v>
      </c>
      <c r="E135" t="s">
        <v>105</v>
      </c>
      <c r="F135">
        <v>10</v>
      </c>
      <c r="O135" s="6" t="s">
        <v>68</v>
      </c>
    </row>
    <row r="136" spans="1:15" x14ac:dyDescent="0.25">
      <c r="A136" s="4"/>
      <c r="B136" s="4"/>
      <c r="C136" s="4"/>
      <c r="D136" s="4">
        <v>114</v>
      </c>
      <c r="O136" s="6" t="s">
        <v>68</v>
      </c>
    </row>
    <row r="137" spans="1:15" x14ac:dyDescent="0.25">
      <c r="A137" s="4"/>
      <c r="B137" s="4">
        <v>15</v>
      </c>
      <c r="C137" s="4">
        <v>39</v>
      </c>
      <c r="D137" s="4">
        <v>115</v>
      </c>
      <c r="E137" t="s">
        <v>106</v>
      </c>
      <c r="F137">
        <v>10</v>
      </c>
      <c r="O137" s="6" t="s">
        <v>68</v>
      </c>
    </row>
    <row r="138" spans="1:15" x14ac:dyDescent="0.25">
      <c r="A138" s="4"/>
      <c r="B138" s="4"/>
      <c r="C138" s="4"/>
      <c r="D138" s="4">
        <v>117</v>
      </c>
      <c r="O138" s="6" t="s">
        <v>68</v>
      </c>
    </row>
    <row r="139" spans="1:15" x14ac:dyDescent="0.25">
      <c r="A139" s="4"/>
      <c r="B139" s="4">
        <v>19</v>
      </c>
      <c r="C139" s="4">
        <v>40</v>
      </c>
      <c r="D139" s="4">
        <v>118</v>
      </c>
      <c r="E139" t="s">
        <v>107</v>
      </c>
      <c r="F139">
        <v>10</v>
      </c>
      <c r="O139" s="6" t="s">
        <v>68</v>
      </c>
    </row>
    <row r="140" spans="1:15" x14ac:dyDescent="0.25">
      <c r="A140" s="4"/>
      <c r="B140" s="4"/>
      <c r="C140" s="4"/>
      <c r="D140" s="4">
        <v>120</v>
      </c>
      <c r="O140" s="6" t="s">
        <v>68</v>
      </c>
    </row>
    <row r="141" spans="1:15" x14ac:dyDescent="0.25">
      <c r="A141" s="4"/>
      <c r="B141" s="4">
        <v>59</v>
      </c>
      <c r="C141" s="4">
        <v>41</v>
      </c>
      <c r="D141" s="4">
        <v>121</v>
      </c>
      <c r="E141" t="s">
        <v>108</v>
      </c>
      <c r="F141">
        <v>10</v>
      </c>
      <c r="O141" s="6" t="s">
        <v>68</v>
      </c>
    </row>
    <row r="142" spans="1:15" x14ac:dyDescent="0.25">
      <c r="A142" s="4"/>
      <c r="B142" s="4"/>
      <c r="C142" s="4"/>
      <c r="D142" s="4">
        <v>123</v>
      </c>
      <c r="O142" s="6" t="s">
        <v>68</v>
      </c>
    </row>
    <row r="143" spans="1:15" x14ac:dyDescent="0.25">
      <c r="A143" s="4"/>
      <c r="B143" s="4">
        <v>11</v>
      </c>
      <c r="C143" s="4">
        <v>42</v>
      </c>
      <c r="D143" s="4">
        <v>124</v>
      </c>
      <c r="E143" t="s">
        <v>109</v>
      </c>
      <c r="F143">
        <v>10</v>
      </c>
      <c r="O143" s="6" t="s">
        <v>68</v>
      </c>
    </row>
    <row r="144" spans="1:15" x14ac:dyDescent="0.25">
      <c r="A144" s="4"/>
      <c r="B144" s="4"/>
      <c r="C144" s="4"/>
      <c r="D144" s="4">
        <v>126</v>
      </c>
      <c r="O144" s="6" t="s">
        <v>68</v>
      </c>
    </row>
    <row r="145" spans="1:15" x14ac:dyDescent="0.25">
      <c r="A145" s="4"/>
      <c r="B145" s="4">
        <v>44</v>
      </c>
      <c r="C145" s="4">
        <v>43</v>
      </c>
      <c r="D145" s="4">
        <v>127</v>
      </c>
      <c r="E145" t="s">
        <v>110</v>
      </c>
      <c r="F145">
        <v>10</v>
      </c>
      <c r="O145" s="6" t="s">
        <v>68</v>
      </c>
    </row>
    <row r="146" spans="1:15" x14ac:dyDescent="0.25">
      <c r="A146" s="4"/>
      <c r="B146" s="4"/>
      <c r="C146" s="4"/>
      <c r="D146" s="4">
        <v>129</v>
      </c>
      <c r="O146" s="6" t="s">
        <v>68</v>
      </c>
    </row>
    <row r="147" spans="1:15" x14ac:dyDescent="0.25">
      <c r="A147" s="4"/>
      <c r="B147" s="4">
        <v>45</v>
      </c>
      <c r="C147" s="4">
        <v>44</v>
      </c>
      <c r="D147" s="4">
        <v>130</v>
      </c>
      <c r="E147" t="s">
        <v>111</v>
      </c>
      <c r="F147">
        <v>10</v>
      </c>
      <c r="O147" s="6" t="s">
        <v>68</v>
      </c>
    </row>
    <row r="148" spans="1:15" x14ac:dyDescent="0.25">
      <c r="A148" s="4"/>
      <c r="B148" s="4"/>
      <c r="C148" s="4"/>
      <c r="D148" s="4">
        <v>132</v>
      </c>
      <c r="O148" s="6" t="s">
        <v>68</v>
      </c>
    </row>
    <row r="149" spans="1:15" x14ac:dyDescent="0.25">
      <c r="A149" s="4"/>
      <c r="B149" s="4">
        <v>13</v>
      </c>
      <c r="C149" s="4">
        <v>45</v>
      </c>
      <c r="D149" s="4">
        <v>133</v>
      </c>
      <c r="E149" t="s">
        <v>112</v>
      </c>
      <c r="F149">
        <v>10</v>
      </c>
      <c r="O149" s="6" t="s">
        <v>68</v>
      </c>
    </row>
    <row r="150" spans="1:15" x14ac:dyDescent="0.25">
      <c r="A150" s="4"/>
      <c r="B150" s="4"/>
      <c r="C150" s="4"/>
      <c r="D150" s="4">
        <v>135</v>
      </c>
      <c r="O150" s="6" t="s">
        <v>68</v>
      </c>
    </row>
    <row r="151" spans="1:15" x14ac:dyDescent="0.25">
      <c r="A151" s="4"/>
      <c r="B151" s="4">
        <v>5</v>
      </c>
      <c r="C151" s="4">
        <v>46</v>
      </c>
      <c r="D151" s="4">
        <v>136</v>
      </c>
      <c r="E151" t="s">
        <v>113</v>
      </c>
      <c r="F151">
        <v>10</v>
      </c>
      <c r="O151" s="6" t="s">
        <v>68</v>
      </c>
    </row>
    <row r="152" spans="1:15" x14ac:dyDescent="0.25">
      <c r="A152" s="4"/>
      <c r="B152" s="4"/>
      <c r="C152" s="4"/>
      <c r="D152" s="4">
        <v>138</v>
      </c>
      <c r="O152" s="6" t="s">
        <v>68</v>
      </c>
    </row>
    <row r="153" spans="1:15" x14ac:dyDescent="0.25">
      <c r="A153" s="4"/>
      <c r="B153" s="4">
        <v>32</v>
      </c>
      <c r="C153" s="4">
        <v>47</v>
      </c>
      <c r="D153" s="4">
        <v>139</v>
      </c>
      <c r="E153" t="s">
        <v>114</v>
      </c>
      <c r="F153">
        <v>10</v>
      </c>
      <c r="O153" s="6" t="s">
        <v>68</v>
      </c>
    </row>
    <row r="154" spans="1:15" x14ac:dyDescent="0.25">
      <c r="A154" s="4"/>
      <c r="B154" s="4"/>
      <c r="C154" s="4"/>
      <c r="D154" s="4">
        <v>141</v>
      </c>
      <c r="O154" s="6" t="s">
        <v>68</v>
      </c>
    </row>
    <row r="155" spans="1:15" x14ac:dyDescent="0.25">
      <c r="A155" s="4"/>
      <c r="B155" s="4">
        <v>33</v>
      </c>
      <c r="C155" s="4">
        <v>48</v>
      </c>
      <c r="D155" s="4">
        <v>142</v>
      </c>
      <c r="E155" t="s">
        <v>115</v>
      </c>
      <c r="F155">
        <v>10</v>
      </c>
      <c r="O155" s="6" t="s">
        <v>68</v>
      </c>
    </row>
    <row r="156" spans="1:15" x14ac:dyDescent="0.25">
      <c r="A156" s="4"/>
      <c r="B156" s="4"/>
      <c r="C156" s="4"/>
      <c r="D156" s="4">
        <v>144</v>
      </c>
      <c r="O156" s="6" t="s">
        <v>68</v>
      </c>
    </row>
    <row r="157" spans="1:15" x14ac:dyDescent="0.25">
      <c r="A157" s="4"/>
      <c r="B157" s="4">
        <v>57</v>
      </c>
      <c r="C157" s="4">
        <v>49</v>
      </c>
      <c r="D157" s="4">
        <v>145</v>
      </c>
      <c r="E157" t="s">
        <v>116</v>
      </c>
      <c r="F157">
        <v>10</v>
      </c>
      <c r="O157" s="6" t="s">
        <v>68</v>
      </c>
    </row>
    <row r="158" spans="1:15" x14ac:dyDescent="0.25">
      <c r="A158" s="4"/>
      <c r="B158" s="4"/>
      <c r="C158" s="4"/>
      <c r="D158" s="4">
        <v>147</v>
      </c>
      <c r="O158" s="6" t="s">
        <v>68</v>
      </c>
    </row>
    <row r="159" spans="1:15" x14ac:dyDescent="0.25">
      <c r="A159" s="4"/>
      <c r="B159" s="4">
        <v>23</v>
      </c>
      <c r="C159" s="4">
        <v>50</v>
      </c>
      <c r="D159" s="4">
        <v>148</v>
      </c>
      <c r="E159" t="s">
        <v>117</v>
      </c>
      <c r="F159">
        <v>10</v>
      </c>
      <c r="O159" s="6" t="s">
        <v>68</v>
      </c>
    </row>
    <row r="160" spans="1:15" x14ac:dyDescent="0.25">
      <c r="A160" s="4"/>
      <c r="B160" s="4"/>
      <c r="C160" s="4"/>
      <c r="D160" s="4">
        <v>150</v>
      </c>
      <c r="O160" s="6" t="s">
        <v>68</v>
      </c>
    </row>
    <row r="161" spans="1:15" x14ac:dyDescent="0.25">
      <c r="A161" s="4"/>
      <c r="B161" s="4">
        <v>43</v>
      </c>
      <c r="C161" s="4">
        <v>51</v>
      </c>
      <c r="D161" s="4">
        <v>151</v>
      </c>
      <c r="E161" t="s">
        <v>118</v>
      </c>
      <c r="F161">
        <v>10</v>
      </c>
      <c r="O161" s="6" t="s">
        <v>68</v>
      </c>
    </row>
    <row r="162" spans="1:15" x14ac:dyDescent="0.25">
      <c r="A162" s="4"/>
      <c r="B162" s="4"/>
      <c r="C162" s="4"/>
      <c r="D162" s="4">
        <v>153</v>
      </c>
      <c r="O162" s="6" t="s">
        <v>68</v>
      </c>
    </row>
    <row r="163" spans="1:15" x14ac:dyDescent="0.25">
      <c r="A163" s="4"/>
      <c r="B163" s="4">
        <v>39</v>
      </c>
      <c r="C163" s="4">
        <v>52</v>
      </c>
      <c r="D163" s="4">
        <v>154</v>
      </c>
      <c r="E163" t="s">
        <v>119</v>
      </c>
      <c r="F163">
        <v>10</v>
      </c>
      <c r="O163" s="6" t="s">
        <v>68</v>
      </c>
    </row>
    <row r="164" spans="1:15" x14ac:dyDescent="0.25">
      <c r="A164" s="4"/>
      <c r="B164" s="4"/>
      <c r="C164" s="4"/>
      <c r="D164" s="4">
        <v>156</v>
      </c>
      <c r="O164" s="6" t="s">
        <v>68</v>
      </c>
    </row>
    <row r="165" spans="1:15" x14ac:dyDescent="0.25">
      <c r="A165" s="4"/>
      <c r="B165" s="4">
        <v>29</v>
      </c>
      <c r="C165" s="4">
        <v>53</v>
      </c>
      <c r="D165" s="4">
        <v>157</v>
      </c>
      <c r="E165" t="s">
        <v>120</v>
      </c>
      <c r="F165">
        <v>10</v>
      </c>
      <c r="O165" s="6" t="s">
        <v>68</v>
      </c>
    </row>
    <row r="166" spans="1:15" x14ac:dyDescent="0.25">
      <c r="A166" s="4"/>
      <c r="B166" s="4"/>
      <c r="C166" s="4"/>
      <c r="D166" s="4">
        <v>159</v>
      </c>
      <c r="O166" s="6" t="s">
        <v>68</v>
      </c>
    </row>
    <row r="167" spans="1:15" x14ac:dyDescent="0.25">
      <c r="A167" s="4"/>
      <c r="B167" s="4">
        <v>35</v>
      </c>
      <c r="C167" s="4">
        <v>54</v>
      </c>
      <c r="D167" s="4">
        <v>160</v>
      </c>
      <c r="E167" t="s">
        <v>121</v>
      </c>
      <c r="F167">
        <v>10</v>
      </c>
      <c r="O167" s="6" t="s">
        <v>68</v>
      </c>
    </row>
    <row r="168" spans="1:15" x14ac:dyDescent="0.25">
      <c r="A168" s="4"/>
      <c r="B168" s="4"/>
      <c r="C168" s="4"/>
      <c r="D168" s="4">
        <v>162</v>
      </c>
      <c r="O168" s="6" t="s">
        <v>68</v>
      </c>
    </row>
    <row r="169" spans="1:15" x14ac:dyDescent="0.25">
      <c r="A169" s="4"/>
      <c r="B169" s="4">
        <v>37</v>
      </c>
      <c r="C169" s="4">
        <v>55</v>
      </c>
      <c r="D169" s="4">
        <v>163</v>
      </c>
      <c r="E169" t="s">
        <v>122</v>
      </c>
      <c r="F169">
        <v>10</v>
      </c>
      <c r="O169" s="6" t="s">
        <v>68</v>
      </c>
    </row>
    <row r="170" spans="1:15" x14ac:dyDescent="0.25">
      <c r="A170" s="4"/>
      <c r="B170" s="4"/>
      <c r="C170" s="4"/>
      <c r="D170" s="4">
        <v>165</v>
      </c>
      <c r="O170" s="6" t="s">
        <v>68</v>
      </c>
    </row>
    <row r="171" spans="1:15" x14ac:dyDescent="0.25">
      <c r="A171" s="4"/>
      <c r="B171" s="4">
        <v>9</v>
      </c>
      <c r="C171" s="4">
        <v>56</v>
      </c>
      <c r="D171" s="4">
        <v>166</v>
      </c>
      <c r="E171" t="s">
        <v>123</v>
      </c>
      <c r="F171">
        <v>10</v>
      </c>
      <c r="O171" s="6" t="s">
        <v>68</v>
      </c>
    </row>
    <row r="172" spans="1:15" x14ac:dyDescent="0.25">
      <c r="A172" s="4"/>
      <c r="B172" s="4"/>
      <c r="C172" s="4"/>
      <c r="D172" s="4">
        <v>168</v>
      </c>
      <c r="O172" s="6" t="s">
        <v>68</v>
      </c>
    </row>
    <row r="173" spans="1:15" x14ac:dyDescent="0.25">
      <c r="A173" s="4"/>
      <c r="B173" s="4">
        <v>48</v>
      </c>
      <c r="C173" s="4">
        <v>57</v>
      </c>
      <c r="D173" s="4">
        <v>169</v>
      </c>
      <c r="E173" t="s">
        <v>124</v>
      </c>
      <c r="F173">
        <v>10</v>
      </c>
      <c r="O173" s="6" t="s">
        <v>68</v>
      </c>
    </row>
    <row r="174" spans="1:15" x14ac:dyDescent="0.25">
      <c r="A174" s="4"/>
      <c r="B174" s="4"/>
      <c r="C174" s="4"/>
      <c r="D174" s="4">
        <v>171</v>
      </c>
      <c r="O174" s="6" t="s">
        <v>68</v>
      </c>
    </row>
    <row r="175" spans="1:15" x14ac:dyDescent="0.25">
      <c r="A175" s="4"/>
      <c r="B175" s="4">
        <v>51</v>
      </c>
      <c r="C175" s="4">
        <v>58</v>
      </c>
      <c r="D175" s="4">
        <v>172</v>
      </c>
      <c r="E175" t="s">
        <v>125</v>
      </c>
      <c r="F175">
        <v>10</v>
      </c>
      <c r="O175" s="6" t="s">
        <v>68</v>
      </c>
    </row>
    <row r="176" spans="1:15" x14ac:dyDescent="0.25">
      <c r="A176" s="4"/>
      <c r="B176" s="4"/>
      <c r="C176" s="4"/>
      <c r="D176" s="4">
        <v>174</v>
      </c>
      <c r="O176" s="6" t="s">
        <v>68</v>
      </c>
    </row>
    <row r="177" spans="1:15" x14ac:dyDescent="0.25">
      <c r="A177" s="4"/>
      <c r="B177" s="4">
        <v>22</v>
      </c>
      <c r="C177" s="4">
        <v>59</v>
      </c>
      <c r="D177" s="4">
        <v>175</v>
      </c>
      <c r="E177" t="s">
        <v>126</v>
      </c>
      <c r="F177">
        <v>10</v>
      </c>
      <c r="O177" s="6" t="s">
        <v>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zoomScaleNormal="100" workbookViewId="0">
      <selection activeCell="B29" sqref="B29"/>
    </sheetView>
  </sheetViews>
  <sheetFormatPr defaultRowHeight="15" x14ac:dyDescent="0.25"/>
  <cols>
    <col min="1" max="1" width="14.7109375"/>
    <col min="2" max="1025" width="8.5703125"/>
  </cols>
  <sheetData>
    <row r="1" spans="1:2" x14ac:dyDescent="0.25">
      <c r="A1" t="s">
        <v>337</v>
      </c>
      <c r="B1">
        <v>1.4549999999999999E-3</v>
      </c>
    </row>
    <row r="2" spans="1:2" x14ac:dyDescent="0.25">
      <c r="A2" t="s">
        <v>338</v>
      </c>
      <c r="B2">
        <v>1E-3</v>
      </c>
    </row>
    <row r="3" spans="1:2" x14ac:dyDescent="0.25">
      <c r="A3" t="s">
        <v>339</v>
      </c>
      <c r="B3">
        <v>1.4549999999999999E-3</v>
      </c>
    </row>
    <row r="4" spans="1:2" x14ac:dyDescent="0.25">
      <c r="A4" t="s">
        <v>340</v>
      </c>
      <c r="B4">
        <v>1E-3</v>
      </c>
    </row>
    <row r="5" spans="1:2" x14ac:dyDescent="0.25">
      <c r="A5" t="s">
        <v>341</v>
      </c>
      <c r="B5">
        <v>8.0000000000000002E-3</v>
      </c>
    </row>
    <row r="6" spans="1:2" x14ac:dyDescent="0.25">
      <c r="A6" t="s">
        <v>342</v>
      </c>
      <c r="B6">
        <v>8.0000000000000002E-3</v>
      </c>
    </row>
    <row r="7" spans="1:2" x14ac:dyDescent="0.25">
      <c r="A7" t="s">
        <v>343</v>
      </c>
      <c r="B7">
        <v>8.0000000000000002E-3</v>
      </c>
    </row>
    <row r="8" spans="1:2" x14ac:dyDescent="0.25">
      <c r="A8" t="s">
        <v>344</v>
      </c>
      <c r="B8" s="8">
        <v>7.0000000000000001E-3</v>
      </c>
    </row>
    <row r="9" spans="1:2" x14ac:dyDescent="0.25">
      <c r="A9" t="s">
        <v>345</v>
      </c>
      <c r="B9" s="8">
        <v>5.0000000000000001E-3</v>
      </c>
    </row>
    <row r="10" spans="1:2" x14ac:dyDescent="0.25">
      <c r="A10" t="s">
        <v>346</v>
      </c>
      <c r="B10" s="8">
        <v>6.4999999999999997E-4</v>
      </c>
    </row>
    <row r="11" spans="1:2" x14ac:dyDescent="0.25">
      <c r="A11" t="s">
        <v>347</v>
      </c>
      <c r="B11" s="8">
        <v>5.0000000000000001E-3</v>
      </c>
    </row>
    <row r="12" spans="1:2" x14ac:dyDescent="0.25">
      <c r="A12" t="s">
        <v>348</v>
      </c>
      <c r="B12" s="8">
        <v>5.0000000000000001E-3</v>
      </c>
    </row>
    <row r="13" spans="1:2" x14ac:dyDescent="0.25">
      <c r="A13" t="s">
        <v>349</v>
      </c>
      <c r="B13">
        <v>1.4999999999999999E-4</v>
      </c>
    </row>
    <row r="14" spans="1:2" x14ac:dyDescent="0.25">
      <c r="A14" t="s">
        <v>350</v>
      </c>
      <c r="B14">
        <v>1E-4</v>
      </c>
    </row>
    <row r="15" spans="1:2" x14ac:dyDescent="0.25">
      <c r="A15" t="s">
        <v>351</v>
      </c>
      <c r="B15">
        <v>1.4999999999999999E-4</v>
      </c>
    </row>
    <row r="16" spans="1:2" x14ac:dyDescent="0.25">
      <c r="A16" t="s">
        <v>352</v>
      </c>
      <c r="B16">
        <v>1E-4</v>
      </c>
    </row>
    <row r="17" spans="1:2" x14ac:dyDescent="0.25">
      <c r="A17" t="s">
        <v>353</v>
      </c>
      <c r="B17">
        <v>5.0000000000000001E-3</v>
      </c>
    </row>
    <row r="18" spans="1:2" x14ac:dyDescent="0.25">
      <c r="A18" t="s">
        <v>354</v>
      </c>
      <c r="B18" s="8">
        <v>5.0000000000000001E-4</v>
      </c>
    </row>
    <row r="19" spans="1:2" x14ac:dyDescent="0.25">
      <c r="A19" t="s">
        <v>355</v>
      </c>
      <c r="B19">
        <v>0.03</v>
      </c>
    </row>
    <row r="20" spans="1:2" x14ac:dyDescent="0.25">
      <c r="A20" t="s">
        <v>356</v>
      </c>
      <c r="B20">
        <v>1E-4</v>
      </c>
    </row>
    <row r="21" spans="1:2" x14ac:dyDescent="0.25">
      <c r="A21" t="s">
        <v>357</v>
      </c>
      <c r="B21">
        <v>5.0000000000000001E-3</v>
      </c>
    </row>
    <row r="22" spans="1:2" x14ac:dyDescent="0.25">
      <c r="A22" t="s">
        <v>358</v>
      </c>
      <c r="B22">
        <v>1.5E-3</v>
      </c>
    </row>
    <row r="23" spans="1:2" x14ac:dyDescent="0.25">
      <c r="A23" t="s">
        <v>359</v>
      </c>
      <c r="B23">
        <v>0</v>
      </c>
    </row>
    <row r="24" spans="1:2" x14ac:dyDescent="0.25">
      <c r="A24" t="s">
        <v>360</v>
      </c>
      <c r="B24">
        <v>0</v>
      </c>
    </row>
    <row r="25" spans="1:2" x14ac:dyDescent="0.25">
      <c r="A25" t="s">
        <v>361</v>
      </c>
      <c r="B25">
        <v>1E-4</v>
      </c>
    </row>
    <row r="26" spans="1:2" x14ac:dyDescent="0.25">
      <c r="A26" t="s">
        <v>362</v>
      </c>
      <c r="B26">
        <v>6.0000000000000001E-3</v>
      </c>
    </row>
    <row r="29" spans="1:2" x14ac:dyDescent="0.25">
      <c r="A29" t="s">
        <v>363</v>
      </c>
      <c r="B29">
        <v>4.3999999999999997E-2</v>
      </c>
    </row>
    <row r="30" spans="1:2" x14ac:dyDescent="0.25">
      <c r="A30" t="s">
        <v>364</v>
      </c>
      <c r="B30">
        <v>0.04</v>
      </c>
    </row>
    <row r="31" spans="1:2" x14ac:dyDescent="0.25">
      <c r="A31" t="s">
        <v>365</v>
      </c>
      <c r="B31">
        <v>4.4400000000000002E-2</v>
      </c>
    </row>
    <row r="32" spans="1:2" x14ac:dyDescent="0.25">
      <c r="A32" t="s">
        <v>366</v>
      </c>
      <c r="B32">
        <v>0.04</v>
      </c>
    </row>
    <row r="33" spans="1:2" x14ac:dyDescent="0.25">
      <c r="A33" t="s">
        <v>367</v>
      </c>
      <c r="B33">
        <v>0.05</v>
      </c>
    </row>
    <row r="34" spans="1:2" x14ac:dyDescent="0.25">
      <c r="A34" t="s">
        <v>368</v>
      </c>
      <c r="B34">
        <v>0.05</v>
      </c>
    </row>
    <row r="35" spans="1:2" x14ac:dyDescent="0.25">
      <c r="A35" t="s">
        <v>369</v>
      </c>
      <c r="B35">
        <v>0.05</v>
      </c>
    </row>
    <row r="36" spans="1:2" x14ac:dyDescent="0.25">
      <c r="A36" t="s">
        <v>370</v>
      </c>
      <c r="B36">
        <v>3.5000000000000003E-2</v>
      </c>
    </row>
    <row r="37" spans="1:2" x14ac:dyDescent="0.25">
      <c r="A37" t="s">
        <v>371</v>
      </c>
      <c r="B37">
        <v>0.02</v>
      </c>
    </row>
    <row r="38" spans="1:2" x14ac:dyDescent="0.25">
      <c r="A38" t="s">
        <v>372</v>
      </c>
      <c r="B38">
        <v>1.2E-2</v>
      </c>
    </row>
    <row r="39" spans="1:2" x14ac:dyDescent="0.25">
      <c r="A39" t="s">
        <v>373</v>
      </c>
      <c r="B39">
        <v>0.01</v>
      </c>
    </row>
    <row r="40" spans="1:2" x14ac:dyDescent="0.25">
      <c r="A40" t="s">
        <v>374</v>
      </c>
      <c r="B40">
        <v>0.01</v>
      </c>
    </row>
    <row r="41" spans="1:2" x14ac:dyDescent="0.25">
      <c r="A41" t="s">
        <v>375</v>
      </c>
      <c r="B41">
        <v>3.0429999999999999E-2</v>
      </c>
    </row>
    <row r="42" spans="1:2" x14ac:dyDescent="0.25">
      <c r="A42" t="s">
        <v>376</v>
      </c>
      <c r="B42">
        <v>0.03</v>
      </c>
    </row>
    <row r="43" spans="1:2" x14ac:dyDescent="0.25">
      <c r="A43" t="s">
        <v>377</v>
      </c>
      <c r="B43">
        <v>3.0429999999999999E-2</v>
      </c>
    </row>
    <row r="44" spans="1:2" x14ac:dyDescent="0.25">
      <c r="A44" t="s">
        <v>378</v>
      </c>
      <c r="B44">
        <v>0.03</v>
      </c>
    </row>
    <row r="45" spans="1:2" x14ac:dyDescent="0.25">
      <c r="A45" t="s">
        <v>379</v>
      </c>
      <c r="B45">
        <v>0.05</v>
      </c>
    </row>
    <row r="46" spans="1:2" x14ac:dyDescent="0.25">
      <c r="A46" t="s">
        <v>380</v>
      </c>
      <c r="B46">
        <v>1.4E-2</v>
      </c>
    </row>
    <row r="47" spans="1:2" x14ac:dyDescent="0.25">
      <c r="A47" t="s">
        <v>381</v>
      </c>
      <c r="B47">
        <v>1E-3</v>
      </c>
    </row>
    <row r="48" spans="1:2" x14ac:dyDescent="0.25">
      <c r="A48" t="s">
        <v>382</v>
      </c>
      <c r="B48">
        <v>1.7999999999999999E-2</v>
      </c>
    </row>
    <row r="49" spans="1:2" x14ac:dyDescent="0.25">
      <c r="A49" t="s">
        <v>383</v>
      </c>
      <c r="B49">
        <v>7.0000000000000007E-2</v>
      </c>
    </row>
    <row r="50" spans="1:2" x14ac:dyDescent="0.25">
      <c r="A50" t="s">
        <v>384</v>
      </c>
      <c r="B50">
        <v>0.08</v>
      </c>
    </row>
    <row r="51" spans="1:2" x14ac:dyDescent="0.25">
      <c r="A51" t="s">
        <v>385</v>
      </c>
      <c r="B51">
        <v>2.5000000000000001E-2</v>
      </c>
    </row>
    <row r="52" spans="1:2" x14ac:dyDescent="0.25">
      <c r="A52" t="s">
        <v>386</v>
      </c>
      <c r="B52">
        <v>0.05</v>
      </c>
    </row>
    <row r="53" spans="1:2" x14ac:dyDescent="0.25">
      <c r="A53" t="s">
        <v>387</v>
      </c>
      <c r="B53">
        <v>1E-3</v>
      </c>
    </row>
    <row r="54" spans="1:2" x14ac:dyDescent="0.25">
      <c r="A54" t="s">
        <v>388</v>
      </c>
      <c r="B54">
        <v>0.01</v>
      </c>
    </row>
    <row r="55" spans="1:2" x14ac:dyDescent="0.25">
      <c r="A55" t="s">
        <v>389</v>
      </c>
      <c r="B55">
        <v>1.7999999999999999E-2</v>
      </c>
    </row>
    <row r="56" spans="1:2" x14ac:dyDescent="0.25">
      <c r="A56" t="s">
        <v>390</v>
      </c>
      <c r="B56">
        <v>5.5E-2</v>
      </c>
    </row>
    <row r="57" spans="1:2" x14ac:dyDescent="0.25">
      <c r="A57" t="s">
        <v>391</v>
      </c>
      <c r="B57">
        <v>0.05</v>
      </c>
    </row>
    <row r="58" spans="1:2" x14ac:dyDescent="0.25">
      <c r="A58" t="s">
        <v>392</v>
      </c>
      <c r="B58">
        <v>0.02</v>
      </c>
    </row>
    <row r="59" spans="1:2" x14ac:dyDescent="0.25">
      <c r="A59" t="s">
        <v>393</v>
      </c>
      <c r="B59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60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O1" s="2" t="s">
        <v>7</v>
      </c>
      <c r="R1" t="s">
        <v>127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128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 s="7">
        <v>0.16113357001322054</v>
      </c>
      <c r="F3" s="7">
        <v>0.300260876861837</v>
      </c>
      <c r="G3" s="7">
        <v>0.44887281625097808</v>
      </c>
      <c r="H3" s="7">
        <v>0.59084406945728363</v>
      </c>
      <c r="I3" s="7">
        <v>0.71755025108101633</v>
      </c>
      <c r="J3" s="7">
        <v>0.82571787341861103</v>
      </c>
      <c r="K3" s="7">
        <v>0.91529898660789044</v>
      </c>
      <c r="L3" s="7">
        <v>0.98791891028110279</v>
      </c>
      <c r="M3" s="7">
        <v>1.0458912411491179</v>
      </c>
      <c r="N3" s="7">
        <v>1.0916539152915592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129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 s="7">
        <v>0.13866835678244382</v>
      </c>
      <c r="F6" s="7">
        <v>2.9411950171934382</v>
      </c>
      <c r="G6" s="7">
        <v>9.2254663645962882</v>
      </c>
      <c r="H6" s="7">
        <v>17.170932280804244</v>
      </c>
      <c r="I6" s="7">
        <v>25.16100384673603</v>
      </c>
      <c r="J6" s="7">
        <v>32.301190145650963</v>
      </c>
      <c r="K6" s="7">
        <v>38.2557357345489</v>
      </c>
      <c r="L6" s="7">
        <v>43.010019909213703</v>
      </c>
      <c r="M6" s="7">
        <v>46.698678475576443</v>
      </c>
      <c r="N6" s="7">
        <v>49.50541167574918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130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 s="7">
        <v>3.6296074428376275</v>
      </c>
      <c r="F9" s="7">
        <v>15.680371481520988</v>
      </c>
      <c r="G9" s="7">
        <v>22.112575440698357</v>
      </c>
      <c r="H9" s="7">
        <v>44.427793206221367</v>
      </c>
      <c r="I9" s="7">
        <v>74.204112456153979</v>
      </c>
      <c r="J9" s="7">
        <v>110.36319284555506</v>
      </c>
      <c r="K9" s="7">
        <v>151.62522333032331</v>
      </c>
      <c r="L9" s="7">
        <v>196.68618295482904</v>
      </c>
      <c r="M9" s="7">
        <v>244.31978558830738</v>
      </c>
      <c r="N9" s="7">
        <v>293.43109060113369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131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 s="7">
        <v>2.8196340165537737</v>
      </c>
      <c r="F12" s="7">
        <v>6.539063206111754</v>
      </c>
      <c r="G12" s="7">
        <v>6.336245466913911</v>
      </c>
      <c r="H12" s="7">
        <v>9.4938006469272622</v>
      </c>
      <c r="I12" s="7">
        <v>12.367046500168765</v>
      </c>
      <c r="J12" s="7">
        <v>14.801030678178765</v>
      </c>
      <c r="K12" s="7">
        <v>16.772411558538082</v>
      </c>
      <c r="L12" s="7">
        <v>18.322584390780413</v>
      </c>
      <c r="M12" s="7">
        <v>19.517261908525477</v>
      </c>
      <c r="N12" s="7">
        <v>20.425174326230142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132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 s="7">
        <v>0.21793409690997867</v>
      </c>
      <c r="F15" s="7">
        <v>0.77503467147640281</v>
      </c>
      <c r="G15" s="7">
        <v>1.297559186532822</v>
      </c>
      <c r="H15" s="7">
        <v>1.6630805607127481</v>
      </c>
      <c r="I15" s="7">
        <v>1.8895918886446599</v>
      </c>
      <c r="J15" s="7">
        <v>2.0220665264508795</v>
      </c>
      <c r="K15" s="7">
        <v>2.0972877690673699</v>
      </c>
      <c r="L15" s="7">
        <v>2.1393381024830331</v>
      </c>
      <c r="M15" s="7">
        <v>2.1626487534346164</v>
      </c>
      <c r="N15" s="7">
        <v>2.1755123355683565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133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 s="7">
        <v>1.1816501214753261</v>
      </c>
      <c r="F18" s="7">
        <v>4.2772908484982199</v>
      </c>
      <c r="G18" s="7">
        <v>7.0961204467286176</v>
      </c>
      <c r="H18" s="7">
        <v>8.9795822525185631</v>
      </c>
      <c r="I18" s="7">
        <v>10.090132569677495</v>
      </c>
      <c r="J18" s="7">
        <v>10.708077560529304</v>
      </c>
      <c r="K18" s="7">
        <v>11.042232898838849</v>
      </c>
      <c r="L18" s="7">
        <v>11.220322023288221</v>
      </c>
      <c r="M18" s="7">
        <v>11.314526132528716</v>
      </c>
      <c r="N18" s="7">
        <v>11.364163444189879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134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 s="7">
        <v>0.92574681305757955</v>
      </c>
      <c r="F21" s="7">
        <v>2.4575000511554244</v>
      </c>
      <c r="G21" s="7">
        <v>3.3573327387292058</v>
      </c>
      <c r="H21" s="7">
        <v>3.7653569698804663</v>
      </c>
      <c r="I21" s="7">
        <v>3.9350234581822878</v>
      </c>
      <c r="J21" s="7">
        <v>4.0033434736704523</v>
      </c>
      <c r="K21" s="7">
        <v>4.030515444906726</v>
      </c>
      <c r="L21" s="7">
        <v>4.0412699804754935</v>
      </c>
      <c r="M21" s="7">
        <v>4.045518479884576</v>
      </c>
      <c r="N21" s="7">
        <v>4.0471955599139058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135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 s="7">
        <v>0.27087310704799111</v>
      </c>
      <c r="F24" s="7">
        <v>1.4344682800501027</v>
      </c>
      <c r="G24" s="7">
        <v>3.2749440879752809</v>
      </c>
      <c r="H24" s="7">
        <v>5.3636710791709117</v>
      </c>
      <c r="I24" s="7">
        <v>7.3886768773784937</v>
      </c>
      <c r="J24" s="7">
        <v>9.185184302327535</v>
      </c>
      <c r="K24" s="7">
        <v>10.693789196589796</v>
      </c>
      <c r="L24" s="7">
        <v>11.915828722359041</v>
      </c>
      <c r="M24" s="7">
        <v>12.881784727789178</v>
      </c>
      <c r="N24" s="7">
        <v>13.632384236176165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136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 s="7">
        <v>2.8397736069220958</v>
      </c>
      <c r="F27" s="7">
        <v>20.752040113666851</v>
      </c>
      <c r="G27" s="7">
        <v>56.811203243128354</v>
      </c>
      <c r="H27" s="7">
        <v>106.53125368159095</v>
      </c>
      <c r="I27" s="7">
        <v>163.76791226891504</v>
      </c>
      <c r="J27" s="7">
        <v>223.1713613825589</v>
      </c>
      <c r="K27" s="7">
        <v>280.88452448448629</v>
      </c>
      <c r="L27" s="7">
        <v>334.49359884225612</v>
      </c>
      <c r="M27" s="7">
        <v>382.72672777765342</v>
      </c>
      <c r="N27" s="7">
        <v>425.1199126786986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137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 s="7">
        <v>0.27677492103724932</v>
      </c>
      <c r="F30" s="7">
        <v>1.2974860534901342</v>
      </c>
      <c r="G30" s="7">
        <v>2.529190158058781</v>
      </c>
      <c r="H30" s="7">
        <v>3.5678121139276167</v>
      </c>
      <c r="I30" s="7">
        <v>4.3166120317950138</v>
      </c>
      <c r="J30" s="7">
        <v>4.8152252057156169</v>
      </c>
      <c r="K30" s="7">
        <v>5.1331413064745215</v>
      </c>
      <c r="L30" s="7">
        <v>5.3309045977424665</v>
      </c>
      <c r="M30" s="7">
        <v>5.4521730373688229</v>
      </c>
      <c r="N30" s="7">
        <v>5.5259089072411252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138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 s="7">
        <v>5.5100381023718226E-2</v>
      </c>
      <c r="F33" s="7">
        <v>0.22065070250279042</v>
      </c>
      <c r="G33" s="7">
        <v>0.40181175718516027</v>
      </c>
      <c r="H33" s="7">
        <v>0.54727476931173147</v>
      </c>
      <c r="I33" s="7">
        <v>0.64939455772364796</v>
      </c>
      <c r="J33" s="7">
        <v>0.71637585072236853</v>
      </c>
      <c r="K33" s="7">
        <v>0.75871024797784792</v>
      </c>
      <c r="L33" s="7">
        <v>0.78490913976460686</v>
      </c>
      <c r="M33" s="7">
        <v>0.80092510194445499</v>
      </c>
      <c r="N33" s="7">
        <v>0.81064562458312328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139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 s="7">
        <v>4.6233488439388227E-3</v>
      </c>
      <c r="F36" s="7">
        <v>2.0320478100540218E-2</v>
      </c>
      <c r="G36" s="7">
        <v>4.7604155812297808E-2</v>
      </c>
      <c r="H36" s="7">
        <v>8.3552976244132618E-2</v>
      </c>
      <c r="I36" s="7">
        <v>0.12447203178850438</v>
      </c>
      <c r="J36" s="7">
        <v>0.1670828888037606</v>
      </c>
      <c r="K36" s="7">
        <v>0.20891835708640411</v>
      </c>
      <c r="L36" s="7">
        <v>0.24833612552334272</v>
      </c>
      <c r="M36" s="7">
        <v>0.28438184183312604</v>
      </c>
      <c r="N36" s="7">
        <v>0.31661611056608496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140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 s="7">
        <v>700.49216834946969</v>
      </c>
      <c r="F39" s="7">
        <v>1277.4339773273043</v>
      </c>
      <c r="G39" s="7">
        <v>1067.1159821462768</v>
      </c>
      <c r="H39" s="7">
        <v>1390.2865921640466</v>
      </c>
      <c r="I39" s="7">
        <v>1607.0593295252604</v>
      </c>
      <c r="J39" s="7">
        <v>1744.0463095025975</v>
      </c>
      <c r="K39" s="7">
        <v>1827.8631148979864</v>
      </c>
      <c r="L39" s="7">
        <v>1878.2275958579455</v>
      </c>
      <c r="M39" s="7">
        <v>1908.1797773428082</v>
      </c>
      <c r="N39" s="7">
        <v>1925.8865759407288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141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 s="7">
        <v>177.85203849239997</v>
      </c>
      <c r="F42" s="7">
        <v>181.10298672092387</v>
      </c>
      <c r="G42" s="7">
        <v>98.760356097527122</v>
      </c>
      <c r="H42" s="7">
        <v>100.65679434593589</v>
      </c>
      <c r="I42" s="7">
        <v>101.08321103254877</v>
      </c>
      <c r="J42" s="7">
        <v>101.17852039160522</v>
      </c>
      <c r="K42" s="7">
        <v>101.1997949009526</v>
      </c>
      <c r="L42" s="7">
        <v>101.20454228979426</v>
      </c>
      <c r="M42" s="7">
        <v>101.2056015955493</v>
      </c>
      <c r="N42" s="7">
        <v>101.20583795961426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142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 s="7">
        <v>802.32006982446251</v>
      </c>
      <c r="F45" s="7">
        <v>1432.7837226311945</v>
      </c>
      <c r="G45" s="7">
        <v>1120.2232483016521</v>
      </c>
      <c r="H45" s="7">
        <v>1409.581107621148</v>
      </c>
      <c r="I45" s="7">
        <v>1596.6774942711015</v>
      </c>
      <c r="J45" s="7">
        <v>1711.5113451680686</v>
      </c>
      <c r="K45" s="7">
        <v>1780.0473117936222</v>
      </c>
      <c r="L45" s="7">
        <v>1820.3221528888166</v>
      </c>
      <c r="M45" s="7">
        <v>1843.7836802951344</v>
      </c>
      <c r="N45" s="7">
        <v>1857.3831508058656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143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 s="7">
        <v>2.8039093775730529E-2</v>
      </c>
      <c r="F48" s="7">
        <v>4.3604749489579722E-2</v>
      </c>
      <c r="G48" s="7">
        <v>3.5708481583701233E-2</v>
      </c>
      <c r="H48" s="7">
        <v>4.8857914111307542E-2</v>
      </c>
      <c r="I48" s="7">
        <v>6.0202629624087539E-2</v>
      </c>
      <c r="J48" s="7">
        <v>6.9459494234691915E-2</v>
      </c>
      <c r="K48" s="7">
        <v>7.6746111658700558E-2</v>
      </c>
      <c r="L48" s="7">
        <v>8.2345602811398633E-2</v>
      </c>
      <c r="M48" s="7">
        <v>8.657827641635453E-2</v>
      </c>
      <c r="N48" s="7">
        <v>8.9741224289499308E-2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144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 s="7">
        <v>2.5508831866793424E-2</v>
      </c>
      <c r="F51" s="7">
        <v>6.7341157896982057E-2</v>
      </c>
      <c r="G51" s="7">
        <v>9.3846755311923297E-2</v>
      </c>
      <c r="H51" s="7">
        <v>0.10688519191680414</v>
      </c>
      <c r="I51" s="7">
        <v>0.11274749807092262</v>
      </c>
      <c r="J51" s="7">
        <v>0.11529138121047673</v>
      </c>
      <c r="K51" s="7">
        <v>0.11637927599089452</v>
      </c>
      <c r="L51" s="7">
        <v>0.11684168483192058</v>
      </c>
      <c r="M51" s="7">
        <v>0.11703772696049865</v>
      </c>
      <c r="N51" s="7">
        <v>0.11712075054179248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145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 s="7">
        <v>0.59132888377872606</v>
      </c>
      <c r="F54" s="7">
        <v>1.2945951886432057</v>
      </c>
      <c r="G54" s="7">
        <v>2.1614632805078249</v>
      </c>
      <c r="H54" s="7">
        <v>3.096568555370713</v>
      </c>
      <c r="I54" s="7">
        <v>4.0271990432780278</v>
      </c>
      <c r="J54" s="7">
        <v>4.9056052252156164</v>
      </c>
      <c r="K54" s="7">
        <v>5.7047878522022746</v>
      </c>
      <c r="L54" s="7">
        <v>6.4128716973684385</v>
      </c>
      <c r="M54" s="7">
        <v>7.0280428120163023</v>
      </c>
      <c r="N54" s="7">
        <v>7.5546213478296167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146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 s="7">
        <v>3.8137020789435344E-2</v>
      </c>
      <c r="F57" s="7">
        <v>0.10374247407026371</v>
      </c>
      <c r="G57" s="7">
        <v>0.14276836199237672</v>
      </c>
      <c r="H57" s="7">
        <v>0.16058504592407538</v>
      </c>
      <c r="I57" s="7">
        <v>0.1680300183182637</v>
      </c>
      <c r="J57" s="7">
        <v>0.17104029824312539</v>
      </c>
      <c r="K57" s="7">
        <v>0.17224208488220757</v>
      </c>
      <c r="L57" s="7">
        <v>0.17271948403139659</v>
      </c>
      <c r="M57" s="7">
        <v>0.17290875386986576</v>
      </c>
      <c r="N57" s="7">
        <v>0.17298373350895621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147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 s="7">
        <v>1.2845428652451454</v>
      </c>
      <c r="F60" s="7">
        <v>10.318023254309756</v>
      </c>
      <c r="G60" s="7">
        <v>31.772120592093039</v>
      </c>
      <c r="H60" s="7">
        <v>67.261258477563842</v>
      </c>
      <c r="I60" s="7">
        <v>116.50383050691616</v>
      </c>
      <c r="J60" s="7">
        <v>178.11836734134852</v>
      </c>
      <c r="K60" s="7">
        <v>250.15868304488436</v>
      </c>
      <c r="L60" s="7">
        <v>330.46462384378634</v>
      </c>
      <c r="M60" s="7">
        <v>416.88384653884941</v>
      </c>
      <c r="N60" s="7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148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 s="7">
        <v>0.31121166090306984</v>
      </c>
      <c r="F63" s="7">
        <v>1.1136663015631563</v>
      </c>
      <c r="G63" s="7">
        <v>1.3160294723076222</v>
      </c>
      <c r="H63" s="7">
        <v>2.2410373335838196</v>
      </c>
      <c r="I63" s="7">
        <v>3.207863184980055</v>
      </c>
      <c r="J63" s="7">
        <v>4.1332202025231783</v>
      </c>
      <c r="K63" s="7">
        <v>4.9708272137927665</v>
      </c>
      <c r="L63" s="7">
        <v>5.7010414891385484</v>
      </c>
      <c r="M63" s="7">
        <v>6.3210661194343301</v>
      </c>
      <c r="N63" s="7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149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 s="7">
        <v>2.7455556258181923E-2</v>
      </c>
      <c r="F66" s="7">
        <v>0.11316007168046524</v>
      </c>
      <c r="G66" s="7">
        <v>0.20231033519906713</v>
      </c>
      <c r="H66" s="7">
        <v>0.26846062709399315</v>
      </c>
      <c r="I66" s="7">
        <v>0.31106266092707396</v>
      </c>
      <c r="J66" s="7">
        <v>0.33668455580541096</v>
      </c>
      <c r="K66" s="7">
        <v>0.35155888418438358</v>
      </c>
      <c r="L66" s="7">
        <v>0.36003219211132059</v>
      </c>
      <c r="M66" s="7">
        <v>0.36480965743525484</v>
      </c>
      <c r="N66" s="7">
        <v>0.36748810496724932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150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 s="7">
        <v>118.0405378518391</v>
      </c>
      <c r="F69" s="7">
        <v>426.95516530092823</v>
      </c>
      <c r="G69" s="7">
        <v>479.68273487660986</v>
      </c>
      <c r="H69" s="7">
        <v>768.34027964462462</v>
      </c>
      <c r="I69" s="7">
        <v>1035.2034914875508</v>
      </c>
      <c r="J69" s="7">
        <v>1261.0955959721041</v>
      </c>
      <c r="K69" s="7">
        <v>1442.3386051574248</v>
      </c>
      <c r="L69" s="7">
        <v>1582.8429206135784</v>
      </c>
      <c r="M69" s="7">
        <v>1689.3017428181427</v>
      </c>
      <c r="N69" s="7">
        <v>1768.716969697507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151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 s="7">
        <v>0.72852855955448215</v>
      </c>
      <c r="F72" s="7">
        <v>2.658981807986712</v>
      </c>
      <c r="G72" s="7">
        <v>3.2770132097306575</v>
      </c>
      <c r="H72" s="7">
        <v>5.8516597987757537</v>
      </c>
      <c r="I72" s="7">
        <v>8.7861501846284398</v>
      </c>
      <c r="J72" s="7">
        <v>11.853083708712521</v>
      </c>
      <c r="K72" s="7">
        <v>14.883574282875179</v>
      </c>
      <c r="L72" s="7">
        <v>17.764261868200634</v>
      </c>
      <c r="M72" s="7">
        <v>20.427026383311755</v>
      </c>
      <c r="N72" s="7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152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 s="7">
        <v>0.29566222076566029</v>
      </c>
      <c r="F75" s="7">
        <v>0.53624094925888077</v>
      </c>
      <c r="G75" s="7">
        <v>0.60719823758646441</v>
      </c>
      <c r="H75" s="7">
        <v>0.62484762121475623</v>
      </c>
      <c r="I75" s="7">
        <v>0.62907698129595335</v>
      </c>
      <c r="J75" s="7">
        <v>0.63008172290672892</v>
      </c>
      <c r="K75" s="7">
        <v>0.63031992514542212</v>
      </c>
      <c r="L75" s="7">
        <v>0.63037637034937688</v>
      </c>
      <c r="M75" s="7">
        <v>0.63038974426116301</v>
      </c>
      <c r="N75" s="7">
        <v>0.6303929129388357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153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 s="7">
        <v>2.1901098361207323</v>
      </c>
      <c r="F78" s="7">
        <v>8.9790281280770419</v>
      </c>
      <c r="G78" s="7">
        <v>16.518051501942246</v>
      </c>
      <c r="H78" s="7">
        <v>22.616004751591888</v>
      </c>
      <c r="I78" s="7">
        <v>26.914014460157595</v>
      </c>
      <c r="J78" s="7">
        <v>29.739478946998577</v>
      </c>
      <c r="K78" s="7">
        <v>31.527606067945861</v>
      </c>
      <c r="L78" s="7">
        <v>32.635052841924605</v>
      </c>
      <c r="M78" s="7">
        <v>33.312369572181922</v>
      </c>
      <c r="N78" s="7">
        <v>33.723563757886907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154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 s="7">
        <v>2.7951053066731375</v>
      </c>
      <c r="F81" s="7">
        <v>10.724537242877357</v>
      </c>
      <c r="G81" s="7">
        <v>18.731402777560685</v>
      </c>
      <c r="H81" s="7">
        <v>24.655948353871647</v>
      </c>
      <c r="I81" s="7">
        <v>28.501854948812198</v>
      </c>
      <c r="J81" s="7">
        <v>30.84408766946575</v>
      </c>
      <c r="K81" s="7">
        <v>32.223774218235206</v>
      </c>
      <c r="L81" s="7">
        <v>33.021931077564382</v>
      </c>
      <c r="M81" s="7">
        <v>33.47908896327877</v>
      </c>
      <c r="N81" s="7">
        <v>33.739481339125071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155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 s="7">
        <v>0.35631809870719866</v>
      </c>
      <c r="F84" s="7">
        <v>1.3770930161216166</v>
      </c>
      <c r="G84" s="7">
        <v>2.3060355748341372</v>
      </c>
      <c r="H84" s="7">
        <v>2.9179413313070413</v>
      </c>
      <c r="I84" s="7">
        <v>3.2728005223514249</v>
      </c>
      <c r="J84" s="7">
        <v>3.4669883067987808</v>
      </c>
      <c r="K84" s="7">
        <v>3.5702984522397947</v>
      </c>
      <c r="L84" s="7">
        <v>3.6244897932945621</v>
      </c>
      <c r="M84" s="7">
        <v>3.652712360037671</v>
      </c>
      <c r="N84" s="7">
        <v>3.6673564882572607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156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 s="7">
        <v>0.23251160139248028</v>
      </c>
      <c r="F87" s="7">
        <v>0.99915648516060829</v>
      </c>
      <c r="G87" s="7">
        <v>1.8758033689528082</v>
      </c>
      <c r="H87" s="7">
        <v>2.5953321784013372</v>
      </c>
      <c r="I87" s="7">
        <v>3.1065210390510138</v>
      </c>
      <c r="J87" s="7">
        <v>3.4440887601452608</v>
      </c>
      <c r="K87" s="7">
        <v>3.6582824232120004</v>
      </c>
      <c r="L87" s="7">
        <v>3.7911444541966306</v>
      </c>
      <c r="M87" s="7">
        <v>3.8724775791660275</v>
      </c>
      <c r="N87" s="7">
        <v>3.9218813130534249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157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 s="7">
        <v>3.714938980557501</v>
      </c>
      <c r="F90" s="7">
        <v>13.834787118335726</v>
      </c>
      <c r="G90" s="7">
        <v>15.172192803074164</v>
      </c>
      <c r="H90" s="7">
        <v>23.496718143761534</v>
      </c>
      <c r="I90" s="7">
        <v>30.613490947968771</v>
      </c>
      <c r="J90" s="7">
        <v>36.181877036766302</v>
      </c>
      <c r="K90" s="7">
        <v>40.318032366852876</v>
      </c>
      <c r="L90" s="7">
        <v>43.293185767388223</v>
      </c>
      <c r="M90" s="7">
        <v>45.389798573898908</v>
      </c>
      <c r="N90" s="7">
        <v>46.847707872265751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158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 s="7">
        <v>1.2025114296760067</v>
      </c>
      <c r="F93" s="7">
        <v>2.328100099122548</v>
      </c>
      <c r="G93" s="7">
        <v>1.8667450227505888</v>
      </c>
      <c r="H93" s="7">
        <v>2.3691618019272331</v>
      </c>
      <c r="I93" s="7">
        <v>2.6902416048191786</v>
      </c>
      <c r="J93" s="7">
        <v>2.8842500515608087</v>
      </c>
      <c r="K93" s="7">
        <v>2.9980531485028905</v>
      </c>
      <c r="L93" s="7">
        <v>3.063738742298411</v>
      </c>
      <c r="M93" s="7">
        <v>3.1013136790529177</v>
      </c>
      <c r="N93" s="7">
        <v>3.1227008243035073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159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 s="7">
        <v>1.9251592937498465</v>
      </c>
      <c r="F96" s="7">
        <v>6.9622868750190037</v>
      </c>
      <c r="G96" s="7">
        <v>7.9452106695120008</v>
      </c>
      <c r="H96" s="7">
        <v>12.910757365816931</v>
      </c>
      <c r="I96" s="7">
        <v>17.602277620274794</v>
      </c>
      <c r="J96" s="7">
        <v>21.648749602329481</v>
      </c>
      <c r="K96" s="7">
        <v>24.949500012967896</v>
      </c>
      <c r="L96" s="7">
        <v>27.546531912878365</v>
      </c>
      <c r="M96" s="7">
        <v>29.541050765008219</v>
      </c>
      <c r="N96" s="7">
        <v>31.04762436574444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160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 s="7">
        <v>1.3881381503336645</v>
      </c>
      <c r="F99" s="7">
        <v>5.1573724801542955</v>
      </c>
      <c r="G99" s="7">
        <v>8.7892535662977398</v>
      </c>
      <c r="H99" s="7">
        <v>11.362002140704796</v>
      </c>
      <c r="I99" s="7">
        <v>12.96647202973274</v>
      </c>
      <c r="J99" s="7">
        <v>13.907977844768087</v>
      </c>
      <c r="K99" s="7">
        <v>14.443537060585687</v>
      </c>
      <c r="L99" s="7">
        <v>14.743216799447056</v>
      </c>
      <c r="M99" s="7">
        <v>14.909432399068358</v>
      </c>
      <c r="N99" s="7">
        <v>15.001182120110688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161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 s="7">
        <v>0.37767906806269524</v>
      </c>
      <c r="F102" s="7">
        <v>0.75694078582178081</v>
      </c>
      <c r="G102" s="7">
        <v>0.88617328457015077</v>
      </c>
      <c r="H102" s="7">
        <v>0.92213860650065083</v>
      </c>
      <c r="I102" s="7">
        <v>0.9316757237718496</v>
      </c>
      <c r="J102" s="7">
        <v>0.93417377250611666</v>
      </c>
      <c r="K102" s="7">
        <v>0.93482599786893161</v>
      </c>
      <c r="L102" s="7">
        <v>0.93499614838708922</v>
      </c>
      <c r="M102" s="7">
        <v>0.93504052710070562</v>
      </c>
      <c r="N102" s="7">
        <v>0.93505210131685612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162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 s="7">
        <v>0.42481115990217266</v>
      </c>
      <c r="F105" s="7">
        <v>0.79516699359805476</v>
      </c>
      <c r="G105" s="7">
        <v>1.1074800084035947</v>
      </c>
      <c r="H105" s="7">
        <v>1.3373700651874931</v>
      </c>
      <c r="I105" s="7">
        <v>1.4951291165810359</v>
      </c>
      <c r="J105" s="7">
        <v>1.5992296133597046</v>
      </c>
      <c r="K105" s="7">
        <v>1.6663692236940741</v>
      </c>
      <c r="L105" s="7">
        <v>1.7090820219148579</v>
      </c>
      <c r="M105" s="7">
        <v>1.7360297747526494</v>
      </c>
      <c r="N105" s="7">
        <v>1.7529446872100027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163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 s="7">
        <v>0.36925930383889149</v>
      </c>
      <c r="F108" s="7">
        <v>1.9480124027253043</v>
      </c>
      <c r="G108" s="7">
        <v>4.4322809931422462</v>
      </c>
      <c r="H108" s="7">
        <v>7.2374824900531651</v>
      </c>
      <c r="I108" s="7">
        <v>9.9440392406563571</v>
      </c>
      <c r="J108" s="7">
        <v>12.334200997018929</v>
      </c>
      <c r="K108" s="7">
        <v>14.33257137536614</v>
      </c>
      <c r="L108" s="7">
        <v>15.944609752685055</v>
      </c>
      <c r="M108" s="7">
        <v>17.213768491363933</v>
      </c>
      <c r="N108" s="7">
        <v>18.196206427608537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164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 s="7">
        <v>0.73706479098857247</v>
      </c>
      <c r="F111" s="7">
        <v>4.5331225737299867</v>
      </c>
      <c r="G111" s="7">
        <v>12.223461414402632</v>
      </c>
      <c r="H111" s="7">
        <v>23.571816065981235</v>
      </c>
      <c r="I111" s="7">
        <v>37.894884261706714</v>
      </c>
      <c r="J111" s="7">
        <v>54.376101799597535</v>
      </c>
      <c r="K111" s="7">
        <v>72.224387919248642</v>
      </c>
      <c r="L111" s="7">
        <v>90.747681276425766</v>
      </c>
      <c r="M111" s="7">
        <v>109.3793599907566</v>
      </c>
      <c r="N111" s="7">
        <v>127.67942828764988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165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 s="7">
        <v>0.42487927712623635</v>
      </c>
      <c r="F114" s="7">
        <v>1.4958954825056472</v>
      </c>
      <c r="G114" s="7">
        <v>3.1079447378452918</v>
      </c>
      <c r="H114" s="7">
        <v>5.0232108325818832</v>
      </c>
      <c r="I114" s="7">
        <v>7.0271886045777752</v>
      </c>
      <c r="J114" s="7">
        <v>8.9673505493437684</v>
      </c>
      <c r="K114" s="7">
        <v>10.75190405864031</v>
      </c>
      <c r="L114" s="7">
        <v>12.335981213952261</v>
      </c>
      <c r="M114" s="7">
        <v>13.706627295762843</v>
      </c>
      <c r="N114" s="7">
        <v>14.870484627611749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166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 s="7">
        <v>0.23987075028159727</v>
      </c>
      <c r="F117" s="7">
        <v>1.4798299242946986</v>
      </c>
      <c r="G117" s="7">
        <v>3.7910251113694522</v>
      </c>
      <c r="H117" s="7">
        <v>6.8277753134411103</v>
      </c>
      <c r="I117" s="7">
        <v>10.194541323962753</v>
      </c>
      <c r="J117" s="7">
        <v>13.577907757716194</v>
      </c>
      <c r="K117" s="7">
        <v>16.771313008730413</v>
      </c>
      <c r="L117" s="7">
        <v>19.65979936478918</v>
      </c>
      <c r="M117" s="7">
        <v>22.194926126686578</v>
      </c>
      <c r="N117" s="7">
        <v>24.371583308284524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167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 s="7">
        <v>18.828804371595727</v>
      </c>
      <c r="F120" s="7">
        <v>42.587615432794522</v>
      </c>
      <c r="G120" s="7">
        <v>52.483092566202465</v>
      </c>
      <c r="H120" s="7">
        <v>55.743207544244115</v>
      </c>
      <c r="I120" s="7">
        <v>56.751362736116988</v>
      </c>
      <c r="J120" s="7">
        <v>57.057416034302733</v>
      </c>
      <c r="K120" s="7">
        <v>57.149816134712061</v>
      </c>
      <c r="L120" s="7">
        <v>57.17766636030823</v>
      </c>
      <c r="M120" s="7">
        <v>57.186056488304942</v>
      </c>
      <c r="N120" s="7">
        <v>57.18858370971315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168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 s="7">
        <v>0.16111566652593942</v>
      </c>
      <c r="F123" s="7">
        <v>0.49194069840448662</v>
      </c>
      <c r="G123" s="7">
        <v>0.51358601778473434</v>
      </c>
      <c r="H123" s="7">
        <v>0.78882875939442743</v>
      </c>
      <c r="I123" s="7">
        <v>1.034662516101559</v>
      </c>
      <c r="J123" s="7">
        <v>1.2377250519328276</v>
      </c>
      <c r="K123" s="7">
        <v>1.3976861819244739</v>
      </c>
      <c r="L123" s="7">
        <v>1.5199186231601396</v>
      </c>
      <c r="M123" s="7">
        <v>1.6114533522445342</v>
      </c>
      <c r="N123" s="7">
        <v>1.6790656309355565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169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 s="7">
        <v>55.721292215867308</v>
      </c>
      <c r="F126" s="7">
        <v>120.09966915469698</v>
      </c>
      <c r="G126" s="7">
        <v>144.58635030862797</v>
      </c>
      <c r="H126" s="7">
        <v>152.03325626726138</v>
      </c>
      <c r="I126" s="7">
        <v>154.1725063052526</v>
      </c>
      <c r="J126" s="7">
        <v>154.7775273394422</v>
      </c>
      <c r="K126" s="7">
        <v>154.9478955298718</v>
      </c>
      <c r="L126" s="7">
        <v>154.99581103870796</v>
      </c>
      <c r="M126" s="7">
        <v>155.00928249888659</v>
      </c>
      <c r="N126" s="7">
        <v>155.01306963882084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170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 s="7">
        <v>106.30237176916494</v>
      </c>
      <c r="F129" s="7">
        <v>262.23036683600327</v>
      </c>
      <c r="G129" s="7">
        <v>389.03363673759077</v>
      </c>
      <c r="H129" s="7">
        <v>472.06626504318797</v>
      </c>
      <c r="I129" s="7">
        <v>521.51345797590193</v>
      </c>
      <c r="J129" s="7">
        <v>549.62972765492611</v>
      </c>
      <c r="K129" s="7">
        <v>565.24290880803835</v>
      </c>
      <c r="L129" s="7">
        <v>573.80584866743573</v>
      </c>
      <c r="M129" s="7">
        <v>578.47113240301371</v>
      </c>
      <c r="N129" s="7">
        <v>581.00387406233972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171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 s="7">
        <v>532.15872222925043</v>
      </c>
      <c r="F132" s="7">
        <v>1184.0410423949261</v>
      </c>
      <c r="G132" s="7">
        <v>1654.9171572568162</v>
      </c>
      <c r="H132" s="7">
        <v>1932.8275564148496</v>
      </c>
      <c r="I132" s="7">
        <v>2083.4236445978904</v>
      </c>
      <c r="J132" s="7">
        <v>2161.8667548674302</v>
      </c>
      <c r="K132" s="7">
        <v>2201.9547562560983</v>
      </c>
      <c r="L132" s="7">
        <v>2222.2502415203398</v>
      </c>
      <c r="M132" s="7">
        <v>2232.4775244196003</v>
      </c>
      <c r="N132" s="7">
        <v>2237.6192708733042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172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 s="7">
        <v>1855.4221568011849</v>
      </c>
      <c r="F135" s="7">
        <v>2020.9071919389453</v>
      </c>
      <c r="G135" s="7">
        <v>2026.8191604107674</v>
      </c>
      <c r="H135" s="7">
        <v>2027.0243168367051</v>
      </c>
      <c r="I135" s="7">
        <v>2027.031429016226</v>
      </c>
      <c r="J135" s="7">
        <v>2027.0316755663428</v>
      </c>
      <c r="K135" s="7">
        <v>2027.0316841132121</v>
      </c>
      <c r="L135" s="7">
        <v>2027.0316844095005</v>
      </c>
      <c r="M135" s="7">
        <v>2027.0316844197673</v>
      </c>
      <c r="N135" s="7">
        <v>2027.0316844201234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173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 s="7">
        <v>2156.3098380072433</v>
      </c>
      <c r="F138" s="7">
        <v>2189.2741987545105</v>
      </c>
      <c r="G138" s="7">
        <v>2189.4886888689798</v>
      </c>
      <c r="H138" s="7">
        <v>2189.4900774696371</v>
      </c>
      <c r="I138" s="7">
        <v>2189.4900864590891</v>
      </c>
      <c r="J138" s="7">
        <v>2189.4900865172845</v>
      </c>
      <c r="K138" s="7">
        <v>2189.4900865176614</v>
      </c>
      <c r="L138" s="7">
        <v>2189.4900865176646</v>
      </c>
      <c r="M138" s="7">
        <v>2189.4900865176646</v>
      </c>
      <c r="N138" s="7">
        <v>2189.4900865176646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174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 s="7">
        <v>2529.5377381373537</v>
      </c>
      <c r="F141" s="7">
        <v>2835.9723698345206</v>
      </c>
      <c r="G141" s="7">
        <v>2848.352453150932</v>
      </c>
      <c r="H141" s="7">
        <v>2848.8341677889039</v>
      </c>
      <c r="I141" s="7">
        <v>2848.8528843819449</v>
      </c>
      <c r="J141" s="7">
        <v>2848.8536115575616</v>
      </c>
      <c r="K141" s="7">
        <v>2848.8536398096712</v>
      </c>
      <c r="L141" s="7">
        <v>2848.8536409073149</v>
      </c>
      <c r="M141" s="7">
        <v>2848.8536409499729</v>
      </c>
      <c r="N141" s="7">
        <v>2848.8536409516164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175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 s="7">
        <v>7798.9375534520823</v>
      </c>
      <c r="F144" s="7">
        <v>83.449762237089573</v>
      </c>
      <c r="G144" s="7">
        <v>83.589775699426312</v>
      </c>
      <c r="H144" s="7">
        <v>83.59328467496384</v>
      </c>
      <c r="I144" s="7">
        <v>83.593372565670137</v>
      </c>
      <c r="J144" s="7">
        <v>83.593374767072078</v>
      </c>
      <c r="K144" s="7">
        <v>83.593374822210677</v>
      </c>
      <c r="L144" s="7">
        <v>83.593374823591788</v>
      </c>
      <c r="M144" s="7">
        <v>83.593374823626306</v>
      </c>
      <c r="N144" s="7">
        <v>83.59337482362713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176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 s="7">
        <v>12.318292185660983</v>
      </c>
      <c r="F147" s="7">
        <v>47.813019348042843</v>
      </c>
      <c r="G147" s="7">
        <v>82.944408619568776</v>
      </c>
      <c r="H147" s="7">
        <v>108.14507604885426</v>
      </c>
      <c r="I147" s="7">
        <v>123.96124893235671</v>
      </c>
      <c r="J147" s="7">
        <v>133.27320581749152</v>
      </c>
      <c r="K147" s="7">
        <v>138.57963086512166</v>
      </c>
      <c r="L147" s="7">
        <v>141.55179523005646</v>
      </c>
      <c r="M147" s="7">
        <v>143.20115976239015</v>
      </c>
      <c r="N147" s="7">
        <v>144.11185920138138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177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 s="7">
        <v>47.443888070845205</v>
      </c>
      <c r="F150" s="7">
        <v>63.850420410030694</v>
      </c>
      <c r="G150" s="7">
        <v>66.090946453067673</v>
      </c>
      <c r="H150" s="7">
        <v>66.368919855701648</v>
      </c>
      <c r="I150" s="7">
        <v>66.403013818968773</v>
      </c>
      <c r="J150" s="7">
        <v>66.407189659153431</v>
      </c>
      <c r="K150" s="7">
        <v>66.407701029852873</v>
      </c>
      <c r="L150" s="7">
        <v>66.407763650665743</v>
      </c>
      <c r="M150" s="7">
        <v>66.407771318989319</v>
      </c>
      <c r="N150" s="7">
        <v>66.407772258024934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178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 s="7">
        <v>345.02833376793916</v>
      </c>
      <c r="F153" s="7">
        <v>803.37612957951239</v>
      </c>
      <c r="G153" s="7">
        <v>1074.9421357873152</v>
      </c>
      <c r="H153" s="7">
        <v>1203.1046979090193</v>
      </c>
      <c r="I153" s="7">
        <v>1258.8841056976439</v>
      </c>
      <c r="J153" s="7">
        <v>1282.4067082868712</v>
      </c>
      <c r="K153" s="7">
        <v>1292.2009894585974</v>
      </c>
      <c r="L153" s="7">
        <v>1296.2579564477041</v>
      </c>
      <c r="M153" s="7">
        <v>1297.934836516981</v>
      </c>
      <c r="N153" s="7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179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 s="7">
        <v>4.4102246805535392</v>
      </c>
      <c r="F156" s="7">
        <v>3.9712472128695673</v>
      </c>
      <c r="G156" s="7">
        <v>2.0460923719923478</v>
      </c>
      <c r="H156" s="7">
        <v>2.0525363222146962</v>
      </c>
      <c r="I156" s="7">
        <v>2.0532162966591154</v>
      </c>
      <c r="J156" s="7">
        <v>2.0532879741854466</v>
      </c>
      <c r="K156" s="7">
        <v>2.0532955290383152</v>
      </c>
      <c r="L156" s="7">
        <v>2.0532963253150305</v>
      </c>
      <c r="M156" s="7">
        <v>2.0532964092419919</v>
      </c>
      <c r="N156" s="7">
        <v>2.0532964180878275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180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 s="7">
        <v>3849.4326031724113</v>
      </c>
      <c r="F159" s="7">
        <v>4431.9030810125478</v>
      </c>
      <c r="G159" s="7">
        <v>4462.3185082393147</v>
      </c>
      <c r="H159" s="7">
        <v>4463.8363662569591</v>
      </c>
      <c r="I159" s="7">
        <v>4463.9119447963831</v>
      </c>
      <c r="J159" s="7">
        <v>4463.9157076521915</v>
      </c>
      <c r="K159" s="7">
        <v>4463.9158949938073</v>
      </c>
      <c r="L159" s="7">
        <v>4463.9159043209866</v>
      </c>
      <c r="M159" s="7">
        <v>4463.91590478537</v>
      </c>
      <c r="N159" s="7">
        <v>4463.915904808493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181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 s="7">
        <v>4613.5184476423565</v>
      </c>
      <c r="F162" s="7">
        <v>4629.3352655775334</v>
      </c>
      <c r="G162" s="7">
        <v>4629.3522111464936</v>
      </c>
      <c r="H162" s="7">
        <v>4629.3522292800271</v>
      </c>
      <c r="I162" s="7">
        <v>4629.3522292994239</v>
      </c>
      <c r="J162" s="7">
        <v>4629.3522292994512</v>
      </c>
      <c r="K162" s="7">
        <v>4629.3522292994512</v>
      </c>
      <c r="L162" s="7">
        <v>4629.3522292994512</v>
      </c>
      <c r="M162" s="7">
        <v>4629.3522292994512</v>
      </c>
      <c r="N162" s="7">
        <v>4629.3522292994512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182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 s="7">
        <v>1626631.4968395014</v>
      </c>
      <c r="F165" s="7">
        <v>16266.949719052902</v>
      </c>
      <c r="G165" s="7">
        <v>16266.949727309424</v>
      </c>
      <c r="H165" s="7">
        <v>16266.949727309533</v>
      </c>
      <c r="I165" s="7">
        <v>16266.949727309533</v>
      </c>
      <c r="J165" s="7">
        <v>16266.949727309533</v>
      </c>
      <c r="K165" s="7">
        <v>16266.949727309533</v>
      </c>
      <c r="L165" s="7">
        <v>16266.949727309533</v>
      </c>
      <c r="M165" s="7">
        <v>16266.949727309533</v>
      </c>
      <c r="N165" s="7">
        <v>16266.949727309533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183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 s="7">
        <v>0.5</v>
      </c>
      <c r="F168" s="7">
        <v>1330370.1067166929</v>
      </c>
      <c r="G168" s="7">
        <v>1330370.1067166929</v>
      </c>
      <c r="H168" s="7">
        <v>1330370.1067166929</v>
      </c>
      <c r="I168" s="7">
        <v>1330370.1067166929</v>
      </c>
      <c r="J168" s="7">
        <v>1330370.1067166929</v>
      </c>
      <c r="K168" s="7">
        <v>1330370.1067166929</v>
      </c>
      <c r="L168" s="7">
        <v>1330370.1067166929</v>
      </c>
      <c r="M168" s="7">
        <v>1330370.1067166929</v>
      </c>
      <c r="N168" s="7">
        <v>1330370.1067166929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184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 s="7">
        <v>7217.0116813120549</v>
      </c>
      <c r="F171" s="7">
        <v>7236.772878633974</v>
      </c>
      <c r="G171" s="7">
        <v>7236.7909149554253</v>
      </c>
      <c r="H171" s="7">
        <v>7236.7909314024382</v>
      </c>
      <c r="I171" s="7">
        <v>7236.7909314174249</v>
      </c>
      <c r="J171" s="7">
        <v>7236.7909314174531</v>
      </c>
      <c r="K171" s="7">
        <v>7236.7909314174531</v>
      </c>
      <c r="L171" s="7">
        <v>7236.7909314174531</v>
      </c>
      <c r="M171" s="7">
        <v>7236.7909314174531</v>
      </c>
      <c r="N171" s="7">
        <v>7236.7909314174531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185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 s="7">
        <v>53618.833582092469</v>
      </c>
      <c r="F174" s="7">
        <v>53765.649521621905</v>
      </c>
      <c r="G174" s="7">
        <v>53765.783522585276</v>
      </c>
      <c r="H174" s="7">
        <v>53765.783644778436</v>
      </c>
      <c r="I174" s="7">
        <v>53765.783644889729</v>
      </c>
      <c r="J174" s="7">
        <v>53765.783644890063</v>
      </c>
      <c r="K174" s="7">
        <v>53765.783644890063</v>
      </c>
      <c r="L174" s="7">
        <v>53765.783644890063</v>
      </c>
      <c r="M174" s="7">
        <v>53765.783644890063</v>
      </c>
      <c r="N174" s="7">
        <v>53765.783644890063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186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 s="7">
        <v>0.66030016586985907</v>
      </c>
      <c r="F177" s="7">
        <v>1.3249185736858289</v>
      </c>
      <c r="G177" s="7">
        <v>1.537270750323219</v>
      </c>
      <c r="H177" s="7">
        <v>1.5924040716973289</v>
      </c>
      <c r="I177" s="7">
        <v>1.6060649868239452</v>
      </c>
      <c r="J177" s="7">
        <v>1.6094122223532055</v>
      </c>
      <c r="K177" s="7">
        <v>1.6102301445245892</v>
      </c>
      <c r="L177" s="7">
        <v>1.6104298774860002</v>
      </c>
      <c r="M177" s="7">
        <v>1.6104786434957261</v>
      </c>
      <c r="N177" s="7">
        <v>1.6104905495413702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zoomScaleNormal="100" workbookViewId="0">
      <pane xSplit="1" ySplit="1" topLeftCell="B2" activePane="bottomRight" state="frozen"/>
      <selection pane="topRight" activeCell="AO1" sqref="AO1"/>
      <selection pane="bottomLeft" activeCell="A2" sqref="A2"/>
      <selection pane="bottomRight" activeCell="C26" sqref="C26"/>
    </sheetView>
  </sheetViews>
  <sheetFormatPr defaultRowHeight="15" x14ac:dyDescent="0.25"/>
  <cols>
    <col min="1" max="1" width="8.5703125"/>
    <col min="2" max="2" width="26.28515625"/>
    <col min="3" max="11" width="12.7109375"/>
    <col min="12" max="12" width="13.7109375"/>
    <col min="13" max="19" width="8.5703125"/>
    <col min="20" max="20" width="13.140625"/>
    <col min="21" max="23" width="8.5703125"/>
    <col min="24" max="24" width="11"/>
    <col min="25" max="25" width="12.7109375"/>
    <col min="26" max="27" width="11"/>
    <col min="28" max="28" width="11.140625"/>
    <col min="29" max="29" width="12.42578125"/>
    <col min="30" max="30" width="12.5703125"/>
    <col min="31" max="31" width="10.42578125"/>
    <col min="32" max="34" width="8.5703125"/>
    <col min="35" max="35" width="12.140625"/>
    <col min="36" max="57" width="8.5703125"/>
    <col min="58" max="58" width="9.42578125" bestFit="1" customWidth="1"/>
    <col min="59" max="60" width="9.28515625" bestFit="1" customWidth="1"/>
    <col min="61" max="1025" width="8.5703125"/>
  </cols>
  <sheetData>
    <row r="1" spans="1:68" x14ac:dyDescent="0.25">
      <c r="B1" t="s">
        <v>187</v>
      </c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T1" s="1" t="s">
        <v>0</v>
      </c>
      <c r="U1" s="1" t="s">
        <v>1</v>
      </c>
      <c r="V1" s="1" t="s">
        <v>2</v>
      </c>
      <c r="W1" s="1" t="s">
        <v>3</v>
      </c>
      <c r="X1" s="1" t="s">
        <v>4</v>
      </c>
      <c r="AI1" s="4" t="s">
        <v>198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199</v>
      </c>
      <c r="BF1" t="s">
        <v>200</v>
      </c>
    </row>
    <row r="2" spans="1:68" x14ac:dyDescent="0.25">
      <c r="A2" t="s">
        <v>8</v>
      </c>
      <c r="B2" t="s">
        <v>201</v>
      </c>
      <c r="C2" s="8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202</v>
      </c>
      <c r="O2" t="s">
        <v>8</v>
      </c>
      <c r="P2" t="s">
        <v>201</v>
      </c>
      <c r="T2" s="4">
        <v>1</v>
      </c>
      <c r="U2" s="4">
        <v>1</v>
      </c>
      <c r="V2" s="4">
        <v>18</v>
      </c>
      <c r="W2" s="4">
        <v>53</v>
      </c>
      <c r="X2" s="9">
        <v>0.8</v>
      </c>
      <c r="Y2" s="9">
        <v>1</v>
      </c>
      <c r="Z2" s="9">
        <v>1.2</v>
      </c>
      <c r="AA2" s="9">
        <v>1.7</v>
      </c>
      <c r="AB2" s="9">
        <v>1.9</v>
      </c>
      <c r="AC2" s="9">
        <v>2.1</v>
      </c>
      <c r="AD2" s="9">
        <v>2.2000000000000002</v>
      </c>
      <c r="AE2" s="9">
        <v>2.9</v>
      </c>
      <c r="AF2" s="9">
        <v>2.9</v>
      </c>
      <c r="AG2" s="9">
        <v>2.9</v>
      </c>
      <c r="AI2" t="s">
        <v>8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8">
        <f t="shared" ref="AU2:AU33" si="0">X2+C2</f>
        <v>0.80000000000006433</v>
      </c>
      <c r="AV2" s="8">
        <f t="shared" ref="AV2:AV33" si="1">Y2+D2</f>
        <v>1.0703266304864485</v>
      </c>
      <c r="AW2" s="8">
        <f t="shared" ref="AW2:AW33" si="2">Z2+E2</f>
        <v>1.2866868091864612</v>
      </c>
      <c r="AX2" s="8">
        <f t="shared" ref="AX2:AX33" si="3">AA2+F2</f>
        <v>1.793510527486289</v>
      </c>
      <c r="AY2" s="8">
        <f t="shared" ref="AY2:AY33" si="4">AB2+G2</f>
        <v>1.9930630487907322</v>
      </c>
      <c r="AZ2" s="8">
        <f t="shared" ref="AZ2:AZ33" si="5">AC2+H2</f>
        <v>2.1878406181937584</v>
      </c>
      <c r="BA2" s="8">
        <f t="shared" ref="BA2:BA33" si="6">AD2+I2</f>
        <v>2.2799182626986649</v>
      </c>
      <c r="BB2" s="8">
        <f t="shared" ref="BB2:BB33" si="7">AE2+J2</f>
        <v>2.9708083845166184</v>
      </c>
      <c r="BC2" s="8">
        <f t="shared" ref="BC2:BC33" si="8">AF2+K2</f>
        <v>2.9615171114647847</v>
      </c>
      <c r="BD2" s="8">
        <f t="shared" ref="BD2:BD33" si="9">AG2+L2</f>
        <v>2.9526578535813321</v>
      </c>
      <c r="BE2" s="8"/>
      <c r="BF2" s="8">
        <f t="shared" ref="BF2:BF33" si="10">X2-C2</f>
        <v>0.79999999999993576</v>
      </c>
      <c r="BG2" s="8">
        <f t="shared" ref="BG2:BG33" si="11">Y2-D2</f>
        <v>0.92967336951355162</v>
      </c>
      <c r="BH2" s="8">
        <f t="shared" ref="BH2:BH33" si="12">Z2-E2</f>
        <v>1.1133131908135387</v>
      </c>
      <c r="BI2" s="8">
        <f t="shared" ref="BI2:BI33" si="13">AA2-F2</f>
        <v>1.6064894725137109</v>
      </c>
      <c r="BJ2" s="8">
        <f t="shared" ref="BJ2:BJ33" si="14">AB2-G2</f>
        <v>1.8069369512092677</v>
      </c>
      <c r="BK2" s="8">
        <f t="shared" ref="BK2:BK33" si="15">AC2-H2</f>
        <v>2.0121593818062418</v>
      </c>
      <c r="BL2" s="8">
        <f t="shared" ref="BL2:BL33" si="16">AD2-I2</f>
        <v>2.1200817373013354</v>
      </c>
      <c r="BM2" s="8">
        <f t="shared" ref="BM2:BM33" si="17">AE2-J2</f>
        <v>2.8291916154833814</v>
      </c>
      <c r="BN2" s="8">
        <f t="shared" ref="BN2:BN33" si="18">AF2-K2</f>
        <v>2.8384828885352151</v>
      </c>
      <c r="BO2" s="8">
        <f t="shared" ref="BO2:BO33" si="19">AG2-L2</f>
        <v>2.8473421464186677</v>
      </c>
      <c r="BP2" s="8"/>
    </row>
    <row r="3" spans="1:68" x14ac:dyDescent="0.25">
      <c r="A3" t="s">
        <v>9</v>
      </c>
      <c r="B3" t="s">
        <v>203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202</v>
      </c>
      <c r="O3" t="s">
        <v>9</v>
      </c>
      <c r="P3" t="s">
        <v>204</v>
      </c>
      <c r="Q3" t="s">
        <v>205</v>
      </c>
      <c r="R3" t="s">
        <v>206</v>
      </c>
      <c r="T3" s="4">
        <v>2</v>
      </c>
      <c r="U3" s="4">
        <v>2</v>
      </c>
      <c r="V3" s="4">
        <v>13</v>
      </c>
      <c r="W3" s="4">
        <v>38</v>
      </c>
      <c r="X3" s="9">
        <v>2.6666666999999999</v>
      </c>
      <c r="Y3" s="9">
        <v>666.66666667000004</v>
      </c>
      <c r="Z3" s="9">
        <v>1266.66666667</v>
      </c>
      <c r="AA3" s="9">
        <v>3760.6666666699998</v>
      </c>
      <c r="AB3" s="9">
        <v>5796.6666666700003</v>
      </c>
      <c r="AC3" s="9">
        <v>8806.6666666700003</v>
      </c>
      <c r="AD3" s="9">
        <v>8836.6666666700003</v>
      </c>
      <c r="AE3" s="9">
        <v>8806.6666666700003</v>
      </c>
      <c r="AF3" s="9">
        <v>8816.6666666700003</v>
      </c>
      <c r="AG3" s="9">
        <v>8826.6666666700003</v>
      </c>
      <c r="AI3" t="s">
        <v>9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8">
        <f t="shared" si="0"/>
        <v>742.34698453587794</v>
      </c>
      <c r="AV3" s="8">
        <f t="shared" si="1"/>
        <v>2017.3986640494199</v>
      </c>
      <c r="AW3" s="8">
        <f t="shared" si="2"/>
        <v>2694.6633116120902</v>
      </c>
      <c r="AX3" s="8">
        <f t="shared" si="3"/>
        <v>4837.9020333959097</v>
      </c>
      <c r="AY3" s="8">
        <f t="shared" si="4"/>
        <v>6519.2424578740374</v>
      </c>
      <c r="AZ3" s="8">
        <f t="shared" si="5"/>
        <v>9263.2899332611214</v>
      </c>
      <c r="BA3" s="8">
        <f t="shared" si="6"/>
        <v>9116.056017987974</v>
      </c>
      <c r="BB3" s="8">
        <f t="shared" si="7"/>
        <v>8974.5482698698652</v>
      </c>
      <c r="BC3" s="8">
        <f t="shared" si="8"/>
        <v>8916.5072716195336</v>
      </c>
      <c r="BD3" s="8">
        <f t="shared" si="9"/>
        <v>8885.6893286630693</v>
      </c>
      <c r="BE3" s="8"/>
      <c r="BF3" s="8">
        <f t="shared" si="10"/>
        <v>-737.01365113587804</v>
      </c>
      <c r="BG3" s="8">
        <f t="shared" si="11"/>
        <v>-684.06533070941987</v>
      </c>
      <c r="BH3" s="8">
        <f t="shared" si="12"/>
        <v>-161.32997827208987</v>
      </c>
      <c r="BI3" s="8">
        <f t="shared" si="13"/>
        <v>2683.4312999440899</v>
      </c>
      <c r="BJ3" s="8">
        <f t="shared" si="14"/>
        <v>5074.0908754659631</v>
      </c>
      <c r="BK3" s="8">
        <f t="shared" si="15"/>
        <v>8350.0434000788791</v>
      </c>
      <c r="BL3" s="8">
        <f t="shared" si="16"/>
        <v>8557.2773153520266</v>
      </c>
      <c r="BM3" s="8">
        <f t="shared" si="17"/>
        <v>8638.7850634701354</v>
      </c>
      <c r="BN3" s="8">
        <f t="shared" si="18"/>
        <v>8716.8260617204669</v>
      </c>
      <c r="BO3" s="8">
        <f t="shared" si="19"/>
        <v>8767.6440046769312</v>
      </c>
      <c r="BP3" s="8"/>
    </row>
    <row r="4" spans="1:68" x14ac:dyDescent="0.25">
      <c r="A4" t="s">
        <v>10</v>
      </c>
      <c r="B4" t="s">
        <v>207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202</v>
      </c>
      <c r="O4" t="s">
        <v>10</v>
      </c>
      <c r="P4" t="s">
        <v>207</v>
      </c>
      <c r="T4" s="4">
        <v>3</v>
      </c>
      <c r="U4" s="4">
        <v>3</v>
      </c>
      <c r="V4" s="4">
        <v>15</v>
      </c>
      <c r="W4" s="4">
        <v>44</v>
      </c>
      <c r="X4" s="9">
        <v>2.6666666999999999</v>
      </c>
      <c r="Y4" s="9">
        <v>666.66666667000004</v>
      </c>
      <c r="Z4" s="9">
        <v>1266.66666667</v>
      </c>
      <c r="AA4" s="9">
        <v>3760.6666666699998</v>
      </c>
      <c r="AB4" s="9">
        <v>5796.6666666700003</v>
      </c>
      <c r="AC4" s="9">
        <v>8806.6666666700003</v>
      </c>
      <c r="AD4" s="9">
        <v>8836.6666666700003</v>
      </c>
      <c r="AE4" s="9">
        <v>8806.6666666700003</v>
      </c>
      <c r="AF4" s="9">
        <v>8816.6666666700003</v>
      </c>
      <c r="AG4" s="9">
        <v>8826.6666666700003</v>
      </c>
      <c r="AI4" t="s">
        <v>10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8">
        <f t="shared" si="0"/>
        <v>806.81901043831897</v>
      </c>
      <c r="AV4" s="8">
        <f t="shared" si="1"/>
        <v>2163.17279347258</v>
      </c>
      <c r="AW4" s="8">
        <f t="shared" si="2"/>
        <v>2612.7712899568501</v>
      </c>
      <c r="AX4" s="8">
        <f t="shared" si="3"/>
        <v>4725.1928644016525</v>
      </c>
      <c r="AY4" s="8">
        <f t="shared" si="4"/>
        <v>6420.3212888365124</v>
      </c>
      <c r="AZ4" s="8">
        <f t="shared" si="5"/>
        <v>9189.4461696598901</v>
      </c>
      <c r="BA4" s="8">
        <f t="shared" si="6"/>
        <v>9065.1198887551691</v>
      </c>
      <c r="BB4" s="8">
        <f t="shared" si="7"/>
        <v>8940.9161369873345</v>
      </c>
      <c r="BC4" s="8">
        <f t="shared" si="8"/>
        <v>8894.8717580243847</v>
      </c>
      <c r="BD4" s="8">
        <f t="shared" si="9"/>
        <v>8871.9982350391056</v>
      </c>
      <c r="BE4" s="8"/>
      <c r="BF4" s="8">
        <f t="shared" si="10"/>
        <v>-801.48567703831907</v>
      </c>
      <c r="BG4" s="8">
        <f t="shared" si="11"/>
        <v>-829.83946013257992</v>
      </c>
      <c r="BH4" s="8">
        <f t="shared" si="12"/>
        <v>-79.437956616849988</v>
      </c>
      <c r="BI4" s="8">
        <f t="shared" si="13"/>
        <v>2796.1404689383467</v>
      </c>
      <c r="BJ4" s="8">
        <f t="shared" si="14"/>
        <v>5173.0120445034881</v>
      </c>
      <c r="BK4" s="8">
        <f t="shared" si="15"/>
        <v>8423.8871636801105</v>
      </c>
      <c r="BL4" s="8">
        <f t="shared" si="16"/>
        <v>8608.2134445848314</v>
      </c>
      <c r="BM4" s="8">
        <f t="shared" si="17"/>
        <v>8672.417196352666</v>
      </c>
      <c r="BN4" s="8">
        <f t="shared" si="18"/>
        <v>8738.4615753156158</v>
      </c>
      <c r="BO4" s="8">
        <f t="shared" si="19"/>
        <v>8781.335098300895</v>
      </c>
      <c r="BP4" s="8"/>
    </row>
    <row r="5" spans="1:68" x14ac:dyDescent="0.25">
      <c r="A5" t="s">
        <v>11</v>
      </c>
      <c r="B5" t="s">
        <v>208</v>
      </c>
      <c r="C5" s="8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202</v>
      </c>
      <c r="O5" t="s">
        <v>11</v>
      </c>
      <c r="P5" t="s">
        <v>208</v>
      </c>
      <c r="T5" s="4">
        <v>4</v>
      </c>
      <c r="U5" s="4">
        <v>4</v>
      </c>
      <c r="V5" s="4">
        <v>4</v>
      </c>
      <c r="W5" s="4">
        <v>11</v>
      </c>
      <c r="X5" s="9">
        <v>3.022904483</v>
      </c>
      <c r="Y5" s="9">
        <v>45.739278749999997</v>
      </c>
      <c r="Z5" s="9">
        <v>80.307992200000001</v>
      </c>
      <c r="AA5" s="9">
        <v>195.18810916000001</v>
      </c>
      <c r="AB5" s="9">
        <v>195.84161793000001</v>
      </c>
      <c r="AC5" s="9">
        <v>195.67300195000001</v>
      </c>
      <c r="AD5" s="9">
        <v>195.01803118999999</v>
      </c>
      <c r="AE5" s="9">
        <v>195.02339180999999</v>
      </c>
      <c r="AF5" s="9">
        <v>195.216374269</v>
      </c>
      <c r="AG5" s="9">
        <v>205</v>
      </c>
      <c r="AI5" t="s">
        <v>11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8">
        <f t="shared" si="0"/>
        <v>3.0229044830029292</v>
      </c>
      <c r="AV5" s="8">
        <f t="shared" si="1"/>
        <v>55.057893140151805</v>
      </c>
      <c r="AW5" s="8">
        <f t="shared" si="2"/>
        <v>92.574847655432194</v>
      </c>
      <c r="AX5" s="8">
        <f t="shared" si="3"/>
        <v>207.8183298800534</v>
      </c>
      <c r="AY5" s="8">
        <f t="shared" si="4"/>
        <v>207.33460134296612</v>
      </c>
      <c r="AZ5" s="8">
        <f t="shared" si="5"/>
        <v>205.40893866203999</v>
      </c>
      <c r="BA5" s="8">
        <f t="shared" si="6"/>
        <v>202.90355471143701</v>
      </c>
      <c r="BB5" s="8">
        <f t="shared" si="7"/>
        <v>201.22408313896972</v>
      </c>
      <c r="BC5" s="8">
        <f t="shared" si="8"/>
        <v>199.99508433998005</v>
      </c>
      <c r="BD5" s="8">
        <f t="shared" si="9"/>
        <v>208.63164967081883</v>
      </c>
      <c r="BE5" s="8"/>
      <c r="BF5" s="8">
        <f t="shared" si="10"/>
        <v>3.0229044829970708</v>
      </c>
      <c r="BG5" s="8">
        <f t="shared" si="11"/>
        <v>36.420664359848189</v>
      </c>
      <c r="BH5" s="8">
        <f t="shared" si="12"/>
        <v>68.041136744567808</v>
      </c>
      <c r="BI5" s="8">
        <f t="shared" si="13"/>
        <v>182.55788843994662</v>
      </c>
      <c r="BJ5" s="8">
        <f t="shared" si="14"/>
        <v>184.3486345170339</v>
      </c>
      <c r="BK5" s="8">
        <f t="shared" si="15"/>
        <v>185.93706523796004</v>
      </c>
      <c r="BL5" s="8">
        <f t="shared" si="16"/>
        <v>187.13250766856297</v>
      </c>
      <c r="BM5" s="8">
        <f t="shared" si="17"/>
        <v>188.82270048103027</v>
      </c>
      <c r="BN5" s="8">
        <f t="shared" si="18"/>
        <v>190.43766419801995</v>
      </c>
      <c r="BO5" s="8">
        <f t="shared" si="19"/>
        <v>201.36835032918117</v>
      </c>
      <c r="BP5" s="8"/>
    </row>
    <row r="6" spans="1:68" x14ac:dyDescent="0.25">
      <c r="A6" t="s">
        <v>12</v>
      </c>
      <c r="B6" t="s">
        <v>209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8">
        <v>1.0273659441423299E-6</v>
      </c>
      <c r="H6" s="8">
        <v>6.6512561386811997E-9</v>
      </c>
      <c r="I6" s="8">
        <v>4.2647648230924098E-11</v>
      </c>
      <c r="J6" s="8">
        <v>4.1007354068196198E-13</v>
      </c>
      <c r="K6">
        <v>0</v>
      </c>
      <c r="L6">
        <v>0</v>
      </c>
      <c r="N6" t="s">
        <v>202</v>
      </c>
      <c r="O6" t="s">
        <v>12</v>
      </c>
      <c r="P6" t="s">
        <v>210</v>
      </c>
      <c r="Q6" t="s">
        <v>211</v>
      </c>
      <c r="T6" s="4">
        <v>5</v>
      </c>
      <c r="U6" s="4">
        <v>5</v>
      </c>
      <c r="V6" s="4">
        <v>46</v>
      </c>
      <c r="W6" s="4">
        <v>137</v>
      </c>
      <c r="X6" s="9">
        <v>3</v>
      </c>
      <c r="Y6" s="9">
        <v>52</v>
      </c>
      <c r="Z6" s="9">
        <v>300</v>
      </c>
      <c r="AA6" s="9">
        <v>1230.5</v>
      </c>
      <c r="AB6" s="9">
        <v>1550.5</v>
      </c>
      <c r="AC6" s="9">
        <v>1850.5</v>
      </c>
      <c r="AD6" s="9">
        <v>1850.5</v>
      </c>
      <c r="AE6" s="9">
        <v>1850.5</v>
      </c>
      <c r="AF6" s="9">
        <v>2550.5</v>
      </c>
      <c r="AG6" s="9">
        <v>2550.5</v>
      </c>
      <c r="AI6" t="s">
        <v>12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8">
        <f t="shared" si="0"/>
        <v>239.16718862474301</v>
      </c>
      <c r="AV6" s="8">
        <f t="shared" si="1"/>
        <v>55.767355513974159</v>
      </c>
      <c r="AW6" s="8">
        <f t="shared" si="2"/>
        <v>300.02451315593896</v>
      </c>
      <c r="AX6" s="8">
        <f t="shared" si="3"/>
        <v>1230.500158697218</v>
      </c>
      <c r="AY6" s="8">
        <f t="shared" si="4"/>
        <v>1550.5000010273659</v>
      </c>
      <c r="AZ6" s="8">
        <f t="shared" si="5"/>
        <v>1850.5000000066514</v>
      </c>
      <c r="BA6" s="8">
        <f t="shared" si="6"/>
        <v>1850.5000000000427</v>
      </c>
      <c r="BB6" s="8">
        <f t="shared" si="7"/>
        <v>1850.5000000000005</v>
      </c>
      <c r="BC6" s="8">
        <f t="shared" si="8"/>
        <v>2550.5</v>
      </c>
      <c r="BD6" s="8">
        <f t="shared" si="9"/>
        <v>2550.5</v>
      </c>
      <c r="BE6" s="8"/>
      <c r="BF6" s="8">
        <f t="shared" si="10"/>
        <v>-233.16718862474301</v>
      </c>
      <c r="BG6" s="8">
        <f t="shared" si="11"/>
        <v>48.232644486025841</v>
      </c>
      <c r="BH6" s="8">
        <f t="shared" si="12"/>
        <v>299.97548684406104</v>
      </c>
      <c r="BI6" s="8">
        <f t="shared" si="13"/>
        <v>1230.499841302782</v>
      </c>
      <c r="BJ6" s="8">
        <f t="shared" si="14"/>
        <v>1550.4999989726341</v>
      </c>
      <c r="BK6" s="8">
        <f t="shared" si="15"/>
        <v>1850.4999999933486</v>
      </c>
      <c r="BL6" s="8">
        <f t="shared" si="16"/>
        <v>1850.4999999999573</v>
      </c>
      <c r="BM6" s="8">
        <f t="shared" si="17"/>
        <v>1850.4999999999995</v>
      </c>
      <c r="BN6" s="8">
        <f t="shared" si="18"/>
        <v>2550.5</v>
      </c>
      <c r="BO6" s="8">
        <f t="shared" si="19"/>
        <v>2550.5</v>
      </c>
      <c r="BP6" s="8"/>
    </row>
    <row r="7" spans="1:68" x14ac:dyDescent="0.25">
      <c r="A7" t="s">
        <v>13</v>
      </c>
      <c r="B7" t="s">
        <v>212</v>
      </c>
      <c r="C7" s="8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202</v>
      </c>
      <c r="O7" t="s">
        <v>13</v>
      </c>
      <c r="P7" t="s">
        <v>213</v>
      </c>
      <c r="Q7" t="s">
        <v>214</v>
      </c>
      <c r="R7" t="s">
        <v>215</v>
      </c>
      <c r="T7" s="4">
        <v>6</v>
      </c>
      <c r="U7" s="4">
        <v>6</v>
      </c>
      <c r="V7" s="4">
        <v>19</v>
      </c>
      <c r="W7" s="4">
        <v>56</v>
      </c>
      <c r="X7" s="9">
        <v>0.8</v>
      </c>
      <c r="Y7" s="9">
        <v>1</v>
      </c>
      <c r="Z7" s="9">
        <v>1.2</v>
      </c>
      <c r="AA7" s="9">
        <v>1.7</v>
      </c>
      <c r="AB7" s="9">
        <v>1.9</v>
      </c>
      <c r="AC7" s="9">
        <v>2.1</v>
      </c>
      <c r="AD7" s="9">
        <v>2.2000000000000002</v>
      </c>
      <c r="AE7" s="9">
        <v>2.9</v>
      </c>
      <c r="AF7" s="9">
        <v>2.9</v>
      </c>
      <c r="AG7" s="9">
        <v>2.9</v>
      </c>
      <c r="AI7" t="s">
        <v>13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8">
        <f t="shared" si="0"/>
        <v>0.80000000000014515</v>
      </c>
      <c r="AV7" s="8">
        <f t="shared" si="1"/>
        <v>3.6242181312331199</v>
      </c>
      <c r="AW7" s="8">
        <f t="shared" si="2"/>
        <v>2.7610355168845002</v>
      </c>
      <c r="AX7" s="8">
        <f t="shared" si="3"/>
        <v>2.4126673572679551</v>
      </c>
      <c r="AY7" s="8">
        <f t="shared" si="4"/>
        <v>2.1977988957675447</v>
      </c>
      <c r="AZ7" s="8">
        <f t="shared" si="5"/>
        <v>2.2204111969944549</v>
      </c>
      <c r="BA7" s="8">
        <f t="shared" si="6"/>
        <v>2.248071465563283</v>
      </c>
      <c r="BB7" s="8">
        <f t="shared" si="7"/>
        <v>2.9190959659675833</v>
      </c>
      <c r="BC7" s="8">
        <f t="shared" si="8"/>
        <v>2.9075707935387558</v>
      </c>
      <c r="BD7" s="8">
        <f t="shared" si="9"/>
        <v>2.9029991855636195</v>
      </c>
      <c r="BE7" s="8"/>
      <c r="BF7" s="8">
        <f t="shared" si="10"/>
        <v>0.79999999999985494</v>
      </c>
      <c r="BG7" s="8">
        <f t="shared" si="11"/>
        <v>-1.6242181312331199</v>
      </c>
      <c r="BH7" s="8">
        <f t="shared" si="12"/>
        <v>-0.36103551688450009</v>
      </c>
      <c r="BI7" s="8">
        <f t="shared" si="13"/>
        <v>0.98733264273204491</v>
      </c>
      <c r="BJ7" s="8">
        <f t="shared" si="14"/>
        <v>1.6022011042324549</v>
      </c>
      <c r="BK7" s="8">
        <f t="shared" si="15"/>
        <v>1.9795888030055451</v>
      </c>
      <c r="BL7" s="8">
        <f t="shared" si="16"/>
        <v>2.1519285344367174</v>
      </c>
      <c r="BM7" s="8">
        <f t="shared" si="17"/>
        <v>2.8809040340324166</v>
      </c>
      <c r="BN7" s="8">
        <f t="shared" si="18"/>
        <v>2.892429206461244</v>
      </c>
      <c r="BO7" s="8">
        <f t="shared" si="19"/>
        <v>2.8970008144363804</v>
      </c>
      <c r="BP7" s="8"/>
    </row>
    <row r="8" spans="1:68" x14ac:dyDescent="0.25">
      <c r="A8" t="s">
        <v>14</v>
      </c>
      <c r="B8" t="s">
        <v>216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202</v>
      </c>
      <c r="O8" t="s">
        <v>14</v>
      </c>
      <c r="P8" t="s">
        <v>217</v>
      </c>
      <c r="Q8" t="s">
        <v>218</v>
      </c>
      <c r="R8" t="s">
        <v>219</v>
      </c>
      <c r="T8" s="4">
        <v>7</v>
      </c>
      <c r="U8" s="4">
        <v>7</v>
      </c>
      <c r="V8" s="4">
        <v>28</v>
      </c>
      <c r="W8" s="4">
        <v>83</v>
      </c>
      <c r="X8" s="9">
        <v>0.73001949300000002</v>
      </c>
      <c r="Y8" s="9">
        <v>3.9027777779999999</v>
      </c>
      <c r="Z8" s="9">
        <v>5.8809697859999996</v>
      </c>
      <c r="AA8" s="9">
        <v>8.4127680310000006</v>
      </c>
      <c r="AB8" s="9">
        <v>12.319200779999999</v>
      </c>
      <c r="AC8" s="9">
        <v>18.033869396</v>
      </c>
      <c r="AD8" s="9">
        <v>21.9</v>
      </c>
      <c r="AE8" s="9">
        <v>20.949317739000001</v>
      </c>
      <c r="AF8" s="9">
        <v>20.5</v>
      </c>
      <c r="AG8" s="9">
        <v>20</v>
      </c>
      <c r="AI8" t="s">
        <v>14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8">
        <f t="shared" si="0"/>
        <v>4.14208867835967</v>
      </c>
      <c r="AV8" s="8">
        <f t="shared" si="1"/>
        <v>14.110526952144198</v>
      </c>
      <c r="AW8" s="8">
        <f t="shared" si="2"/>
        <v>15.17039537312513</v>
      </c>
      <c r="AX8" s="8">
        <f t="shared" si="3"/>
        <v>14.531825595729071</v>
      </c>
      <c r="AY8" s="8">
        <f t="shared" si="4"/>
        <v>15.867792690443759</v>
      </c>
      <c r="AZ8" s="8">
        <f t="shared" si="5"/>
        <v>19.975747240473591</v>
      </c>
      <c r="BA8" s="8">
        <f t="shared" si="6"/>
        <v>22.933101454410167</v>
      </c>
      <c r="BB8" s="8">
        <f t="shared" si="7"/>
        <v>21.491231149547737</v>
      </c>
      <c r="BC8" s="8">
        <f t="shared" si="8"/>
        <v>20.78222566743111</v>
      </c>
      <c r="BD8" s="8">
        <f t="shared" si="9"/>
        <v>20.146441282195862</v>
      </c>
      <c r="BE8" s="8"/>
      <c r="BF8" s="8">
        <f t="shared" si="10"/>
        <v>-2.6820496923596702</v>
      </c>
      <c r="BG8" s="8">
        <f t="shared" si="11"/>
        <v>-6.3049713961441993</v>
      </c>
      <c r="BH8" s="8">
        <f t="shared" si="12"/>
        <v>-3.4084558011251307</v>
      </c>
      <c r="BI8" s="8">
        <f t="shared" si="13"/>
        <v>2.2937104662709302</v>
      </c>
      <c r="BJ8" s="8">
        <f t="shared" si="14"/>
        <v>8.7706088695562396</v>
      </c>
      <c r="BK8" s="8">
        <f t="shared" si="15"/>
        <v>16.091991551526409</v>
      </c>
      <c r="BL8" s="8">
        <f t="shared" si="16"/>
        <v>20.86689854558983</v>
      </c>
      <c r="BM8" s="8">
        <f t="shared" si="17"/>
        <v>20.407404328452266</v>
      </c>
      <c r="BN8" s="8">
        <f t="shared" si="18"/>
        <v>20.21777433256889</v>
      </c>
      <c r="BO8" s="8">
        <f t="shared" si="19"/>
        <v>19.853558717804138</v>
      </c>
      <c r="BP8" s="8"/>
    </row>
    <row r="9" spans="1:68" x14ac:dyDescent="0.25">
      <c r="A9" t="s">
        <v>15</v>
      </c>
      <c r="B9" t="s">
        <v>220</v>
      </c>
      <c r="C9" s="8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202</v>
      </c>
      <c r="O9" t="s">
        <v>15</v>
      </c>
      <c r="P9" t="s">
        <v>220</v>
      </c>
      <c r="T9" s="4">
        <v>8</v>
      </c>
      <c r="U9" s="4">
        <v>8</v>
      </c>
      <c r="V9" s="4">
        <v>17</v>
      </c>
      <c r="W9" s="4">
        <v>50</v>
      </c>
      <c r="X9" s="9">
        <v>0.8</v>
      </c>
      <c r="Y9" s="9">
        <v>1</v>
      </c>
      <c r="Z9" s="9">
        <v>1.2</v>
      </c>
      <c r="AA9" s="9">
        <v>1.7</v>
      </c>
      <c r="AB9" s="9">
        <v>1.9</v>
      </c>
      <c r="AC9" s="9">
        <v>2.1</v>
      </c>
      <c r="AD9" s="9">
        <v>2.2000000000000002</v>
      </c>
      <c r="AE9" s="9">
        <v>2.9</v>
      </c>
      <c r="AF9" s="9">
        <v>2.9</v>
      </c>
      <c r="AG9" s="9">
        <v>2.9</v>
      </c>
      <c r="AI9" t="s">
        <v>15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8">
        <f t="shared" si="0"/>
        <v>0.80000000000023019</v>
      </c>
      <c r="AV9" s="8">
        <f t="shared" si="1"/>
        <v>2.67329304120755</v>
      </c>
      <c r="AW9" s="8">
        <f t="shared" si="2"/>
        <v>2.26022389659766</v>
      </c>
      <c r="AX9" s="8">
        <f t="shared" si="3"/>
        <v>2.2215374641952428</v>
      </c>
      <c r="AY9" s="8">
        <f t="shared" si="4"/>
        <v>2.1344922461647209</v>
      </c>
      <c r="AZ9" s="8">
        <f t="shared" si="5"/>
        <v>2.201755325582186</v>
      </c>
      <c r="BA9" s="8">
        <f t="shared" si="6"/>
        <v>2.2435157912166819</v>
      </c>
      <c r="BB9" s="8">
        <f t="shared" si="7"/>
        <v>2.9184963536410575</v>
      </c>
      <c r="BC9" s="8">
        <f t="shared" si="8"/>
        <v>2.9078416851430986</v>
      </c>
      <c r="BD9" s="8">
        <f t="shared" si="9"/>
        <v>2.9033209432517717</v>
      </c>
      <c r="BE9" s="8"/>
      <c r="BF9" s="8">
        <f t="shared" si="10"/>
        <v>0.7999999999997699</v>
      </c>
      <c r="BG9" s="8">
        <f t="shared" si="11"/>
        <v>-0.67329304120754996</v>
      </c>
      <c r="BH9" s="8">
        <f t="shared" si="12"/>
        <v>0.13977610340233992</v>
      </c>
      <c r="BI9" s="8">
        <f t="shared" si="13"/>
        <v>1.1784625358047569</v>
      </c>
      <c r="BJ9" s="8">
        <f t="shared" si="14"/>
        <v>1.6655077538352789</v>
      </c>
      <c r="BK9" s="8">
        <f t="shared" si="15"/>
        <v>1.9982446744178142</v>
      </c>
      <c r="BL9" s="8">
        <f t="shared" si="16"/>
        <v>2.1564842087833185</v>
      </c>
      <c r="BM9" s="8">
        <f t="shared" si="17"/>
        <v>2.8815036463589423</v>
      </c>
      <c r="BN9" s="8">
        <f t="shared" si="18"/>
        <v>2.8921583148569012</v>
      </c>
      <c r="BO9" s="8">
        <f t="shared" si="19"/>
        <v>2.8966790567482281</v>
      </c>
      <c r="BP9" s="8"/>
    </row>
    <row r="10" spans="1:68" x14ac:dyDescent="0.25">
      <c r="A10" t="s">
        <v>16</v>
      </c>
      <c r="B10" t="s">
        <v>221</v>
      </c>
      <c r="C10">
        <v>138814.337281029</v>
      </c>
      <c r="D10" s="8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202</v>
      </c>
      <c r="O10" t="s">
        <v>16</v>
      </c>
      <c r="P10" t="s">
        <v>222</v>
      </c>
      <c r="Q10" t="s">
        <v>223</v>
      </c>
      <c r="T10" s="4">
        <v>9</v>
      </c>
      <c r="U10" s="4">
        <v>9</v>
      </c>
      <c r="V10" s="4">
        <v>56</v>
      </c>
      <c r="W10" s="4">
        <v>167</v>
      </c>
      <c r="X10" s="9">
        <v>2000000</v>
      </c>
      <c r="Y10" s="9">
        <v>3500000</v>
      </c>
      <c r="Z10" s="9">
        <v>3500000</v>
      </c>
      <c r="AA10" s="9">
        <v>3500000</v>
      </c>
      <c r="AB10" s="9">
        <v>3500000</v>
      </c>
      <c r="AC10" s="9">
        <v>3500000</v>
      </c>
      <c r="AD10" s="9">
        <v>3500000</v>
      </c>
      <c r="AE10" s="9">
        <v>3500000</v>
      </c>
      <c r="AF10" s="9">
        <v>3500000</v>
      </c>
      <c r="AG10" s="9">
        <v>3500000</v>
      </c>
      <c r="AI10" t="s">
        <v>16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8">
        <f t="shared" si="0"/>
        <v>2138814.3372810292</v>
      </c>
      <c r="AV10" s="8">
        <f t="shared" si="1"/>
        <v>3500000.0000750278</v>
      </c>
      <c r="AW10" s="8">
        <f t="shared" si="2"/>
        <v>3500000</v>
      </c>
      <c r="AX10" s="8">
        <f t="shared" si="3"/>
        <v>3500000</v>
      </c>
      <c r="AY10" s="8">
        <f t="shared" si="4"/>
        <v>3500000</v>
      </c>
      <c r="AZ10" s="8">
        <f t="shared" si="5"/>
        <v>3500000</v>
      </c>
      <c r="BA10" s="8">
        <f t="shared" si="6"/>
        <v>3500000</v>
      </c>
      <c r="BB10" s="8">
        <f t="shared" si="7"/>
        <v>3500000</v>
      </c>
      <c r="BC10" s="8">
        <f t="shared" si="8"/>
        <v>3500000</v>
      </c>
      <c r="BD10" s="8">
        <f t="shared" si="9"/>
        <v>3500000</v>
      </c>
      <c r="BE10" s="8"/>
      <c r="BF10" s="8">
        <f t="shared" si="10"/>
        <v>1861185.662718971</v>
      </c>
      <c r="BG10" s="8">
        <f t="shared" si="11"/>
        <v>3499999.9999249722</v>
      </c>
      <c r="BH10" s="8">
        <f t="shared" si="12"/>
        <v>3500000</v>
      </c>
      <c r="BI10" s="8">
        <f t="shared" si="13"/>
        <v>3500000</v>
      </c>
      <c r="BJ10" s="8">
        <f t="shared" si="14"/>
        <v>3500000</v>
      </c>
      <c r="BK10" s="8">
        <f t="shared" si="15"/>
        <v>3500000</v>
      </c>
      <c r="BL10" s="8">
        <f t="shared" si="16"/>
        <v>3500000</v>
      </c>
      <c r="BM10" s="8">
        <f t="shared" si="17"/>
        <v>3500000</v>
      </c>
      <c r="BN10" s="8">
        <f t="shared" si="18"/>
        <v>3500000</v>
      </c>
      <c r="BO10" s="8">
        <f t="shared" si="19"/>
        <v>3500000</v>
      </c>
      <c r="BP10" s="8"/>
    </row>
    <row r="11" spans="1:68" x14ac:dyDescent="0.25">
      <c r="A11" t="s">
        <v>17</v>
      </c>
      <c r="B11" t="s">
        <v>224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202</v>
      </c>
      <c r="O11" t="s">
        <v>17</v>
      </c>
      <c r="P11" t="s">
        <v>204</v>
      </c>
      <c r="Q11" t="s">
        <v>225</v>
      </c>
      <c r="T11" s="4">
        <v>10</v>
      </c>
      <c r="U11" s="4">
        <v>10</v>
      </c>
      <c r="V11" s="4">
        <v>23</v>
      </c>
      <c r="W11" s="4">
        <v>68</v>
      </c>
      <c r="X11" s="9">
        <v>2.7660818699999998</v>
      </c>
      <c r="Y11" s="9">
        <v>33.826754389999998</v>
      </c>
      <c r="Z11" s="9">
        <v>78.983308969999996</v>
      </c>
      <c r="AA11" s="9">
        <v>155.83089669</v>
      </c>
      <c r="AB11" s="9">
        <v>252.43116472</v>
      </c>
      <c r="AC11" s="9">
        <v>305.03045809000002</v>
      </c>
      <c r="AD11" s="9">
        <v>305</v>
      </c>
      <c r="AE11" s="9">
        <v>304.36647173</v>
      </c>
      <c r="AF11" s="9">
        <v>310.18323586999998</v>
      </c>
      <c r="AG11" s="9">
        <v>315</v>
      </c>
      <c r="AI11" t="s">
        <v>17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8">
        <f t="shared" si="0"/>
        <v>12.225941866161751</v>
      </c>
      <c r="AV11" s="8">
        <f t="shared" si="1"/>
        <v>77.359438564962801</v>
      </c>
      <c r="AW11" s="8">
        <f t="shared" si="2"/>
        <v>145.5345970265364</v>
      </c>
      <c r="AX11" s="8">
        <f t="shared" si="3"/>
        <v>227.99528288200412</v>
      </c>
      <c r="AY11" s="8">
        <f t="shared" si="4"/>
        <v>319.1469676807319</v>
      </c>
      <c r="AZ11" s="8">
        <f t="shared" si="5"/>
        <v>361.50348421113802</v>
      </c>
      <c r="BA11" s="8">
        <f t="shared" si="6"/>
        <v>350.31075229633012</v>
      </c>
      <c r="BB11" s="8">
        <f t="shared" si="7"/>
        <v>339.49255059403771</v>
      </c>
      <c r="BC11" s="8">
        <f t="shared" si="8"/>
        <v>336.79794142114139</v>
      </c>
      <c r="BD11" s="8">
        <f t="shared" si="9"/>
        <v>334.85380671984171</v>
      </c>
      <c r="BE11" s="8"/>
      <c r="BF11" s="8">
        <f t="shared" si="10"/>
        <v>-6.6937781261617504</v>
      </c>
      <c r="BG11" s="8">
        <f t="shared" si="11"/>
        <v>-9.7059297849628052</v>
      </c>
      <c r="BH11" s="8">
        <f t="shared" si="12"/>
        <v>12.432020913463603</v>
      </c>
      <c r="BI11" s="8">
        <f t="shared" si="13"/>
        <v>83.666510497995901</v>
      </c>
      <c r="BJ11" s="8">
        <f t="shared" si="14"/>
        <v>185.71536175926809</v>
      </c>
      <c r="BK11" s="8">
        <f t="shared" si="15"/>
        <v>248.55743196886203</v>
      </c>
      <c r="BL11" s="8">
        <f t="shared" si="16"/>
        <v>259.68924770366988</v>
      </c>
      <c r="BM11" s="8">
        <f t="shared" si="17"/>
        <v>269.24039286596229</v>
      </c>
      <c r="BN11" s="8">
        <f t="shared" si="18"/>
        <v>283.56853031885856</v>
      </c>
      <c r="BO11" s="8">
        <f t="shared" si="19"/>
        <v>295.14619328015829</v>
      </c>
      <c r="BP11" s="8"/>
    </row>
    <row r="12" spans="1:68" x14ac:dyDescent="0.25">
      <c r="A12" t="s">
        <v>18</v>
      </c>
      <c r="B12" t="s">
        <v>226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202</v>
      </c>
      <c r="O12" t="s">
        <v>18</v>
      </c>
      <c r="P12" t="s">
        <v>227</v>
      </c>
      <c r="Q12" t="s">
        <v>228</v>
      </c>
      <c r="T12" s="4">
        <v>11</v>
      </c>
      <c r="U12" s="4">
        <v>11</v>
      </c>
      <c r="V12" s="4">
        <v>42</v>
      </c>
      <c r="W12" s="4">
        <v>125</v>
      </c>
      <c r="X12" s="9">
        <v>0.5</v>
      </c>
      <c r="Y12" s="9">
        <v>10.5</v>
      </c>
      <c r="Z12" s="9">
        <v>25.5</v>
      </c>
      <c r="AA12" s="9">
        <v>80.5</v>
      </c>
      <c r="AB12" s="9">
        <v>270.5</v>
      </c>
      <c r="AC12" s="9">
        <v>320.5</v>
      </c>
      <c r="AD12" s="9">
        <v>460.5</v>
      </c>
      <c r="AE12" s="9">
        <v>520.5</v>
      </c>
      <c r="AF12" s="9">
        <v>520.5</v>
      </c>
      <c r="AG12" s="9">
        <v>520.5</v>
      </c>
      <c r="AI12" t="s">
        <v>18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8">
        <f t="shared" si="0"/>
        <v>35.193232160133299</v>
      </c>
      <c r="AV12" s="8">
        <f t="shared" si="1"/>
        <v>50.736485586768403</v>
      </c>
      <c r="AW12" s="8">
        <f t="shared" si="2"/>
        <v>40.804175721206704</v>
      </c>
      <c r="AX12" s="8">
        <f t="shared" si="3"/>
        <v>85.154316224146513</v>
      </c>
      <c r="AY12" s="8">
        <f t="shared" si="4"/>
        <v>271.83703127374423</v>
      </c>
      <c r="AZ12" s="8">
        <f t="shared" si="5"/>
        <v>320.87813814636809</v>
      </c>
      <c r="BA12" s="8">
        <f t="shared" si="6"/>
        <v>460.6064801190189</v>
      </c>
      <c r="BB12" s="8">
        <f t="shared" si="7"/>
        <v>520.52994719302262</v>
      </c>
      <c r="BC12" s="8">
        <f t="shared" si="8"/>
        <v>520.50841966261135</v>
      </c>
      <c r="BD12" s="8">
        <f t="shared" si="9"/>
        <v>520.50236696245918</v>
      </c>
      <c r="BE12" s="8"/>
      <c r="BF12" s="8">
        <f t="shared" si="10"/>
        <v>-34.193232160133299</v>
      </c>
      <c r="BG12" s="8">
        <f t="shared" si="11"/>
        <v>-29.736485586768403</v>
      </c>
      <c r="BH12" s="8">
        <f t="shared" si="12"/>
        <v>10.1958242787933</v>
      </c>
      <c r="BI12" s="8">
        <f t="shared" si="13"/>
        <v>75.845683775853487</v>
      </c>
      <c r="BJ12" s="8">
        <f t="shared" si="14"/>
        <v>269.16296872625577</v>
      </c>
      <c r="BK12" s="8">
        <f t="shared" si="15"/>
        <v>320.12186185363191</v>
      </c>
      <c r="BL12" s="8">
        <f t="shared" si="16"/>
        <v>460.3935198809811</v>
      </c>
      <c r="BM12" s="8">
        <f t="shared" si="17"/>
        <v>520.47005280697738</v>
      </c>
      <c r="BN12" s="8">
        <f t="shared" si="18"/>
        <v>520.49158033738865</v>
      </c>
      <c r="BO12" s="8">
        <f t="shared" si="19"/>
        <v>520.49763303754082</v>
      </c>
      <c r="BP12" s="8"/>
    </row>
    <row r="13" spans="1:68" x14ac:dyDescent="0.25">
      <c r="A13" t="s">
        <v>19</v>
      </c>
      <c r="B13" t="s">
        <v>229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202</v>
      </c>
      <c r="O13" t="s">
        <v>19</v>
      </c>
      <c r="P13" t="s">
        <v>230</v>
      </c>
      <c r="Q13" t="s">
        <v>231</v>
      </c>
      <c r="R13" t="s">
        <v>232</v>
      </c>
      <c r="T13" s="4">
        <v>12</v>
      </c>
      <c r="U13" s="4">
        <v>12</v>
      </c>
      <c r="V13" s="4">
        <v>34</v>
      </c>
      <c r="W13" s="4">
        <v>101</v>
      </c>
      <c r="X13" s="9">
        <v>0.73001949300000002</v>
      </c>
      <c r="Y13" s="9">
        <v>3.9027777779999999</v>
      </c>
      <c r="Z13" s="9">
        <v>5.8809697859999996</v>
      </c>
      <c r="AA13" s="9">
        <v>8.4127680310000006</v>
      </c>
      <c r="AB13" s="9">
        <v>12.319200779999999</v>
      </c>
      <c r="AC13" s="9">
        <v>18.033869396</v>
      </c>
      <c r="AD13" s="9">
        <v>21.9</v>
      </c>
      <c r="AE13" s="9">
        <v>20.949317739000001</v>
      </c>
      <c r="AF13" s="9">
        <v>20.5</v>
      </c>
      <c r="AG13" s="9">
        <v>20</v>
      </c>
      <c r="AI13" t="s">
        <v>19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8">
        <f t="shared" si="0"/>
        <v>7.4030929324899502</v>
      </c>
      <c r="AV13" s="8">
        <f t="shared" si="1"/>
        <v>11.48801213318168</v>
      </c>
      <c r="AW13" s="8">
        <f t="shared" si="2"/>
        <v>8.4656197609674901</v>
      </c>
      <c r="AX13" s="8">
        <f t="shared" si="3"/>
        <v>9.1320744696099876</v>
      </c>
      <c r="AY13" s="8">
        <f t="shared" si="4"/>
        <v>12.50994312542389</v>
      </c>
      <c r="AZ13" s="8">
        <f t="shared" si="5"/>
        <v>18.083830370685437</v>
      </c>
      <c r="BA13" s="8">
        <f t="shared" si="6"/>
        <v>21.913044507256245</v>
      </c>
      <c r="BB13" s="8">
        <f t="shared" si="7"/>
        <v>20.952720749363099</v>
      </c>
      <c r="BC13" s="8">
        <f t="shared" si="8"/>
        <v>20.500887574272451</v>
      </c>
      <c r="BD13" s="8">
        <f t="shared" si="9"/>
        <v>20.000231484323017</v>
      </c>
      <c r="BE13" s="8"/>
      <c r="BF13" s="8">
        <f t="shared" si="10"/>
        <v>-5.9430539464899494</v>
      </c>
      <c r="BG13" s="8">
        <f t="shared" si="11"/>
        <v>-3.6824565771816804</v>
      </c>
      <c r="BH13" s="8">
        <f t="shared" si="12"/>
        <v>3.2963198110325096</v>
      </c>
      <c r="BI13" s="8">
        <f t="shared" si="13"/>
        <v>7.6934615923900136</v>
      </c>
      <c r="BJ13" s="8">
        <f t="shared" si="14"/>
        <v>12.128458434576109</v>
      </c>
      <c r="BK13" s="8">
        <f t="shared" si="15"/>
        <v>17.983908421314563</v>
      </c>
      <c r="BL13" s="8">
        <f t="shared" si="16"/>
        <v>21.886955492743752</v>
      </c>
      <c r="BM13" s="8">
        <f t="shared" si="17"/>
        <v>20.945914728636904</v>
      </c>
      <c r="BN13" s="8">
        <f t="shared" si="18"/>
        <v>20.499112425727549</v>
      </c>
      <c r="BO13" s="8">
        <f t="shared" si="19"/>
        <v>19.999768515676983</v>
      </c>
      <c r="BP13" s="8"/>
    </row>
    <row r="14" spans="1:68" x14ac:dyDescent="0.25">
      <c r="A14" t="s">
        <v>20</v>
      </c>
      <c r="B14" t="s">
        <v>233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8">
        <v>6.8374950285643801E-6</v>
      </c>
      <c r="J14" s="8">
        <v>2.3702669837703399E-7</v>
      </c>
      <c r="K14" s="8">
        <v>8.2180924611548896E-9</v>
      </c>
      <c r="L14" s="8">
        <v>2.8654116473785798E-10</v>
      </c>
      <c r="N14" t="s">
        <v>202</v>
      </c>
      <c r="O14" t="s">
        <v>20</v>
      </c>
      <c r="P14" t="s">
        <v>213</v>
      </c>
      <c r="Q14" t="s">
        <v>234</v>
      </c>
      <c r="R14" t="s">
        <v>235</v>
      </c>
      <c r="T14" s="4">
        <v>13</v>
      </c>
      <c r="U14" s="4">
        <v>13</v>
      </c>
      <c r="V14" s="4">
        <v>45</v>
      </c>
      <c r="W14" s="4">
        <v>134</v>
      </c>
      <c r="X14" s="9">
        <v>1</v>
      </c>
      <c r="Y14" s="9">
        <v>9</v>
      </c>
      <c r="Z14" s="9">
        <v>10</v>
      </c>
      <c r="AA14" s="9">
        <v>15</v>
      </c>
      <c r="AB14" s="9">
        <v>15</v>
      </c>
      <c r="AC14" s="9">
        <v>20</v>
      </c>
      <c r="AD14" s="9">
        <v>20</v>
      </c>
      <c r="AE14" s="9">
        <v>20</v>
      </c>
      <c r="AF14" s="9">
        <v>20</v>
      </c>
      <c r="AG14" s="9">
        <v>20</v>
      </c>
      <c r="AI14" t="s">
        <v>20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8">
        <f t="shared" si="0"/>
        <v>1473.7520093748601</v>
      </c>
      <c r="AV14" s="8">
        <f t="shared" si="1"/>
        <v>141.388028110211</v>
      </c>
      <c r="AW14" s="8">
        <f t="shared" si="2"/>
        <v>14.729574777456889</v>
      </c>
      <c r="AX14" s="8">
        <f t="shared" si="3"/>
        <v>15.164125140748205</v>
      </c>
      <c r="AY14" s="8">
        <f t="shared" si="4"/>
        <v>15.00568974362125</v>
      </c>
      <c r="AZ14" s="8">
        <f t="shared" si="5"/>
        <v>20.000197240090227</v>
      </c>
      <c r="BA14" s="8">
        <f t="shared" si="6"/>
        <v>20.000006837495029</v>
      </c>
      <c r="BB14" s="8">
        <f t="shared" si="7"/>
        <v>20.000000237026697</v>
      </c>
      <c r="BC14" s="8">
        <f t="shared" si="8"/>
        <v>20.000000008218091</v>
      </c>
      <c r="BD14" s="8">
        <f t="shared" si="9"/>
        <v>20.000000000286541</v>
      </c>
      <c r="BE14" s="8"/>
      <c r="BF14" s="8">
        <f t="shared" si="10"/>
        <v>-1471.7520093748601</v>
      </c>
      <c r="BG14" s="8">
        <f t="shared" si="11"/>
        <v>-123.388028110211</v>
      </c>
      <c r="BH14" s="8">
        <f t="shared" si="12"/>
        <v>5.2704252225431096</v>
      </c>
      <c r="BI14" s="8">
        <f t="shared" si="13"/>
        <v>14.835874859251795</v>
      </c>
      <c r="BJ14" s="8">
        <f t="shared" si="14"/>
        <v>14.99431025637875</v>
      </c>
      <c r="BK14" s="8">
        <f t="shared" si="15"/>
        <v>19.999802759909773</v>
      </c>
      <c r="BL14" s="8">
        <f t="shared" si="16"/>
        <v>19.999993162504971</v>
      </c>
      <c r="BM14" s="8">
        <f t="shared" si="17"/>
        <v>19.999999762973303</v>
      </c>
      <c r="BN14" s="8">
        <f t="shared" si="18"/>
        <v>19.999999991781909</v>
      </c>
      <c r="BO14" s="8">
        <f t="shared" si="19"/>
        <v>19.999999999713459</v>
      </c>
      <c r="BP14" s="8"/>
    </row>
    <row r="15" spans="1:68" x14ac:dyDescent="0.25">
      <c r="A15" t="s">
        <v>21</v>
      </c>
      <c r="B15" t="s">
        <v>236</v>
      </c>
      <c r="C15" s="8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202</v>
      </c>
      <c r="O15" t="s">
        <v>21</v>
      </c>
      <c r="P15" t="s">
        <v>237</v>
      </c>
      <c r="Q15" t="s">
        <v>234</v>
      </c>
      <c r="R15" t="s">
        <v>215</v>
      </c>
      <c r="T15" s="4">
        <v>14</v>
      </c>
      <c r="U15" s="4">
        <v>14</v>
      </c>
      <c r="V15" s="4">
        <v>22</v>
      </c>
      <c r="W15" s="4">
        <v>65</v>
      </c>
      <c r="X15" s="9">
        <v>6.0309941519999999</v>
      </c>
      <c r="Y15" s="9">
        <v>9.3099415200000006</v>
      </c>
      <c r="Z15" s="9">
        <v>9.5116959059999999</v>
      </c>
      <c r="AA15" s="9">
        <v>9.3000000000000007</v>
      </c>
      <c r="AB15" s="9">
        <v>9.289717349</v>
      </c>
      <c r="AC15" s="9">
        <v>9.3155458089999996</v>
      </c>
      <c r="AD15" s="9">
        <v>9.3155458089999996</v>
      </c>
      <c r="AE15" s="9">
        <v>9.5</v>
      </c>
      <c r="AF15" s="9">
        <v>9.5218323589999994</v>
      </c>
      <c r="AG15" s="9">
        <v>9.59</v>
      </c>
      <c r="AI15" t="s">
        <v>21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8">
        <f t="shared" si="0"/>
        <v>6.0309941520000958</v>
      </c>
      <c r="AV15" s="8">
        <f t="shared" si="1"/>
        <v>17.880393062228343</v>
      </c>
      <c r="AW15" s="8">
        <f t="shared" si="2"/>
        <v>18.426722257860192</v>
      </c>
      <c r="AX15" s="8">
        <f t="shared" si="3"/>
        <v>15.9150291894926</v>
      </c>
      <c r="AY15" s="8">
        <f t="shared" si="4"/>
        <v>13.54992073230817</v>
      </c>
      <c r="AZ15" s="8">
        <f t="shared" si="5"/>
        <v>11.87773529683369</v>
      </c>
      <c r="BA15" s="8">
        <f t="shared" si="6"/>
        <v>10.802978646897179</v>
      </c>
      <c r="BB15" s="8">
        <f t="shared" si="7"/>
        <v>10.347330792693587</v>
      </c>
      <c r="BC15" s="8">
        <f t="shared" si="8"/>
        <v>9.9995788913935648</v>
      </c>
      <c r="BD15" s="8">
        <f t="shared" si="9"/>
        <v>9.8578447531994264</v>
      </c>
      <c r="BE15" s="8"/>
      <c r="BF15" s="8">
        <f t="shared" si="10"/>
        <v>6.030994151999904</v>
      </c>
      <c r="BG15" s="8">
        <f t="shared" si="11"/>
        <v>0.73948997777165992</v>
      </c>
      <c r="BH15" s="8">
        <f t="shared" si="12"/>
        <v>0.59666955413980993</v>
      </c>
      <c r="BI15" s="8">
        <f t="shared" si="13"/>
        <v>2.6849708105074006</v>
      </c>
      <c r="BJ15" s="8">
        <f t="shared" si="14"/>
        <v>5.0295139656918302</v>
      </c>
      <c r="BK15" s="8">
        <f t="shared" si="15"/>
        <v>6.7533563211663097</v>
      </c>
      <c r="BL15" s="8">
        <f t="shared" si="16"/>
        <v>7.8281129711028195</v>
      </c>
      <c r="BM15" s="8">
        <f t="shared" si="17"/>
        <v>8.6526692073064133</v>
      </c>
      <c r="BN15" s="8">
        <f t="shared" si="18"/>
        <v>9.0440858266064339</v>
      </c>
      <c r="BO15" s="8">
        <f t="shared" si="19"/>
        <v>9.3221552468005733</v>
      </c>
      <c r="BP15" s="8"/>
    </row>
    <row r="16" spans="1:68" x14ac:dyDescent="0.25">
      <c r="A16" t="s">
        <v>22</v>
      </c>
      <c r="B16" t="s">
        <v>238</v>
      </c>
      <c r="C16" s="8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202</v>
      </c>
      <c r="O16" t="s">
        <v>22</v>
      </c>
      <c r="P16" t="s">
        <v>239</v>
      </c>
      <c r="Q16" t="s">
        <v>234</v>
      </c>
      <c r="R16" t="s">
        <v>215</v>
      </c>
      <c r="T16" s="4">
        <v>15</v>
      </c>
      <c r="U16" s="4">
        <v>15</v>
      </c>
      <c r="V16" s="4">
        <v>39</v>
      </c>
      <c r="W16" s="4">
        <v>116</v>
      </c>
      <c r="X16" s="9">
        <v>0.73001949300000002</v>
      </c>
      <c r="Y16" s="9">
        <v>3.9027777779999999</v>
      </c>
      <c r="Z16" s="9">
        <v>5.8809697859999996</v>
      </c>
      <c r="AA16" s="9">
        <v>8.4127680310000006</v>
      </c>
      <c r="AB16" s="9">
        <v>12.319200779999999</v>
      </c>
      <c r="AC16" s="9">
        <v>18.033869396</v>
      </c>
      <c r="AD16" s="9">
        <v>21.9</v>
      </c>
      <c r="AE16" s="9">
        <v>20.949317739000001</v>
      </c>
      <c r="AF16" s="9">
        <v>20.5</v>
      </c>
      <c r="AG16" s="9">
        <v>20</v>
      </c>
      <c r="AI16" t="s">
        <v>22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8">
        <f t="shared" si="0"/>
        <v>0.73001949300009117</v>
      </c>
      <c r="AV16" s="8">
        <f t="shared" si="1"/>
        <v>5.1427369520130997</v>
      </c>
      <c r="AW16" s="8">
        <f t="shared" si="2"/>
        <v>8.1921649730747497</v>
      </c>
      <c r="AX16" s="8">
        <f t="shared" si="3"/>
        <v>11.449518233071661</v>
      </c>
      <c r="AY16" s="8">
        <f t="shared" si="4"/>
        <v>15.68596679052164</v>
      </c>
      <c r="AZ16" s="8">
        <f t="shared" si="5"/>
        <v>21.417235829753441</v>
      </c>
      <c r="BA16" s="8">
        <f t="shared" si="6"/>
        <v>25.093405251014268</v>
      </c>
      <c r="BB16" s="8">
        <f t="shared" si="7"/>
        <v>23.837804095058772</v>
      </c>
      <c r="BC16" s="8">
        <f t="shared" si="8"/>
        <v>23.03512676189737</v>
      </c>
      <c r="BD16" s="8">
        <f t="shared" si="9"/>
        <v>22.176657181597932</v>
      </c>
      <c r="BE16" s="8"/>
      <c r="BF16" s="8">
        <f t="shared" si="10"/>
        <v>0.73001949299990887</v>
      </c>
      <c r="BG16" s="8">
        <f t="shared" si="11"/>
        <v>2.6628186039869002</v>
      </c>
      <c r="BH16" s="8">
        <f t="shared" si="12"/>
        <v>3.5697745989252496</v>
      </c>
      <c r="BI16" s="8">
        <f t="shared" si="13"/>
        <v>5.3760178289283402</v>
      </c>
      <c r="BJ16" s="8">
        <f t="shared" si="14"/>
        <v>8.9524347694783586</v>
      </c>
      <c r="BK16" s="8">
        <f t="shared" si="15"/>
        <v>14.650502962246559</v>
      </c>
      <c r="BL16" s="8">
        <f t="shared" si="16"/>
        <v>18.706594748985729</v>
      </c>
      <c r="BM16" s="8">
        <f t="shared" si="17"/>
        <v>18.060831382941231</v>
      </c>
      <c r="BN16" s="8">
        <f t="shared" si="18"/>
        <v>17.96487323810263</v>
      </c>
      <c r="BO16" s="8">
        <f t="shared" si="19"/>
        <v>17.823342818402068</v>
      </c>
      <c r="BP16" s="8"/>
    </row>
    <row r="17" spans="1:68" x14ac:dyDescent="0.25">
      <c r="A17" t="s">
        <v>23</v>
      </c>
      <c r="B17" t="s">
        <v>240</v>
      </c>
      <c r="C17" s="8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202</v>
      </c>
      <c r="O17" t="s">
        <v>23</v>
      </c>
      <c r="P17" t="s">
        <v>213</v>
      </c>
      <c r="Q17" t="s">
        <v>241</v>
      </c>
      <c r="T17" s="4">
        <v>16</v>
      </c>
      <c r="U17" s="4">
        <v>16</v>
      </c>
      <c r="V17" s="4">
        <v>12</v>
      </c>
      <c r="W17" s="4">
        <v>35</v>
      </c>
      <c r="X17" s="9">
        <v>3.3126827489999999</v>
      </c>
      <c r="Y17" s="9">
        <v>4.1262183239999999</v>
      </c>
      <c r="Z17" s="9">
        <v>5.7707115010000001</v>
      </c>
      <c r="AA17" s="9">
        <v>7.4476120899999998</v>
      </c>
      <c r="AB17" s="9">
        <v>18.7</v>
      </c>
      <c r="AC17" s="9">
        <v>29.665082846000001</v>
      </c>
      <c r="AD17" s="9">
        <v>40.663255360999997</v>
      </c>
      <c r="AE17" s="9">
        <v>40.702972709999997</v>
      </c>
      <c r="AF17" s="9">
        <v>40.9</v>
      </c>
      <c r="AG17" s="9">
        <v>41.6</v>
      </c>
      <c r="AI17" t="s">
        <v>23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8">
        <f t="shared" si="0"/>
        <v>3.3126827490001052</v>
      </c>
      <c r="AV17" s="8">
        <f t="shared" si="1"/>
        <v>4.2047039702830062</v>
      </c>
      <c r="AW17" s="8">
        <f t="shared" si="2"/>
        <v>5.9071298895587878</v>
      </c>
      <c r="AX17" s="8">
        <f t="shared" si="3"/>
        <v>7.6273561921591746</v>
      </c>
      <c r="AY17" s="8">
        <f t="shared" si="4"/>
        <v>18.904595277721857</v>
      </c>
      <c r="AZ17" s="8">
        <f t="shared" si="5"/>
        <v>29.878137131076283</v>
      </c>
      <c r="BA17" s="8">
        <f t="shared" si="6"/>
        <v>40.872432702413214</v>
      </c>
      <c r="BB17" s="8">
        <f t="shared" si="7"/>
        <v>40.900061552184688</v>
      </c>
      <c r="BC17" s="8">
        <f t="shared" si="8"/>
        <v>41.080228581548909</v>
      </c>
      <c r="BD17" s="8">
        <f t="shared" si="9"/>
        <v>41.761171343664799</v>
      </c>
      <c r="BE17" s="8"/>
      <c r="BF17" s="8">
        <f t="shared" si="10"/>
        <v>3.3126827489998947</v>
      </c>
      <c r="BG17" s="8">
        <f t="shared" si="11"/>
        <v>4.0477326777169935</v>
      </c>
      <c r="BH17" s="8">
        <f t="shared" si="12"/>
        <v>5.6342931124412123</v>
      </c>
      <c r="BI17" s="8">
        <f t="shared" si="13"/>
        <v>7.267867987840825</v>
      </c>
      <c r="BJ17" s="8">
        <f t="shared" si="14"/>
        <v>18.495404722278142</v>
      </c>
      <c r="BK17" s="8">
        <f t="shared" si="15"/>
        <v>29.452028560923718</v>
      </c>
      <c r="BL17" s="8">
        <f t="shared" si="16"/>
        <v>40.454078019586781</v>
      </c>
      <c r="BM17" s="8">
        <f t="shared" si="17"/>
        <v>40.505883867815307</v>
      </c>
      <c r="BN17" s="8">
        <f t="shared" si="18"/>
        <v>40.719771418451089</v>
      </c>
      <c r="BO17" s="8">
        <f t="shared" si="19"/>
        <v>41.438828656335204</v>
      </c>
      <c r="BP17" s="8"/>
    </row>
    <row r="18" spans="1:68" x14ac:dyDescent="0.25">
      <c r="A18" t="s">
        <v>24</v>
      </c>
      <c r="B18" t="s">
        <v>242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202</v>
      </c>
      <c r="O18" t="s">
        <v>24</v>
      </c>
      <c r="P18" t="s">
        <v>243</v>
      </c>
      <c r="Q18" t="s">
        <v>244</v>
      </c>
      <c r="T18" s="4">
        <v>17</v>
      </c>
      <c r="U18" s="4">
        <v>17</v>
      </c>
      <c r="V18" s="4">
        <v>11</v>
      </c>
      <c r="W18" s="4">
        <v>32</v>
      </c>
      <c r="X18" s="9">
        <v>3.3126827489999999</v>
      </c>
      <c r="Y18" s="9">
        <v>4.1262183239999999</v>
      </c>
      <c r="Z18" s="9">
        <v>5.7707115010000001</v>
      </c>
      <c r="AA18" s="9">
        <v>7.4476120899999998</v>
      </c>
      <c r="AB18" s="9">
        <v>18.7</v>
      </c>
      <c r="AC18" s="9">
        <v>29.665082846000001</v>
      </c>
      <c r="AD18" s="9">
        <v>40.663255360999997</v>
      </c>
      <c r="AE18" s="9">
        <v>40.702972709999997</v>
      </c>
      <c r="AF18" s="9">
        <v>40.9</v>
      </c>
      <c r="AG18" s="9">
        <v>41.6</v>
      </c>
      <c r="AI18" t="s">
        <v>24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8">
        <f t="shared" si="0"/>
        <v>3.8290820051001959</v>
      </c>
      <c r="AV18" s="8">
        <f t="shared" si="1"/>
        <v>5.7817215387907197</v>
      </c>
      <c r="AW18" s="8">
        <f t="shared" si="2"/>
        <v>7.5823220478237001</v>
      </c>
      <c r="AX18" s="8">
        <f t="shared" si="3"/>
        <v>8.90224221126571</v>
      </c>
      <c r="AY18" s="8">
        <f t="shared" si="4"/>
        <v>19.72119788411916</v>
      </c>
      <c r="AZ18" s="8">
        <f t="shared" si="5"/>
        <v>30.334895775987206</v>
      </c>
      <c r="BA18" s="8">
        <f t="shared" si="6"/>
        <v>41.08659933355478</v>
      </c>
      <c r="BB18" s="8">
        <f t="shared" si="7"/>
        <v>40.964961627867602</v>
      </c>
      <c r="BC18" s="8">
        <f t="shared" si="8"/>
        <v>41.060159621798476</v>
      </c>
      <c r="BD18" s="8">
        <f t="shared" si="9"/>
        <v>41.697205226386686</v>
      </c>
      <c r="BE18" s="10"/>
      <c r="BF18" s="8">
        <f t="shared" si="10"/>
        <v>2.7962834928998039</v>
      </c>
      <c r="BG18" s="8">
        <f t="shared" si="11"/>
        <v>2.4707151092092801</v>
      </c>
      <c r="BH18" s="8">
        <f t="shared" si="12"/>
        <v>3.9591009541763</v>
      </c>
      <c r="BI18" s="8">
        <f t="shared" si="13"/>
        <v>5.9929819687342896</v>
      </c>
      <c r="BJ18" s="8">
        <f t="shared" si="14"/>
        <v>17.678802115880838</v>
      </c>
      <c r="BK18" s="8">
        <f t="shared" si="15"/>
        <v>28.995269916012795</v>
      </c>
      <c r="BL18" s="8">
        <f t="shared" si="16"/>
        <v>40.239911388445215</v>
      </c>
      <c r="BM18" s="8">
        <f t="shared" si="17"/>
        <v>40.440983792132393</v>
      </c>
      <c r="BN18" s="8">
        <f t="shared" si="18"/>
        <v>40.739840378201521</v>
      </c>
      <c r="BO18" s="8">
        <f t="shared" si="19"/>
        <v>41.502794773613317</v>
      </c>
      <c r="BP18" s="8"/>
    </row>
    <row r="19" spans="1:68" x14ac:dyDescent="0.25">
      <c r="A19" t="s">
        <v>25</v>
      </c>
      <c r="B19" t="s">
        <v>245</v>
      </c>
      <c r="C19" s="8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202</v>
      </c>
      <c r="O19" t="s">
        <v>25</v>
      </c>
      <c r="P19" t="s">
        <v>245</v>
      </c>
      <c r="T19" s="4">
        <v>18</v>
      </c>
      <c r="U19" s="4">
        <v>18</v>
      </c>
      <c r="V19" s="4">
        <v>20</v>
      </c>
      <c r="W19" s="4">
        <v>59</v>
      </c>
      <c r="X19" s="9">
        <v>1.840253411</v>
      </c>
      <c r="Y19" s="9">
        <v>5.0482456139999998</v>
      </c>
      <c r="Z19" s="9">
        <v>6.669103314</v>
      </c>
      <c r="AA19" s="9">
        <v>18.428849899999999</v>
      </c>
      <c r="AB19" s="9">
        <v>29.21052632</v>
      </c>
      <c r="AC19" s="9">
        <v>75.896686160000002</v>
      </c>
      <c r="AD19" s="9">
        <v>109.14327485</v>
      </c>
      <c r="AE19" s="9">
        <v>152.75584795</v>
      </c>
      <c r="AF19" s="9">
        <v>166.47051657</v>
      </c>
      <c r="AG19" s="9">
        <v>150</v>
      </c>
      <c r="AI19" t="s">
        <v>25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8">
        <f t="shared" si="0"/>
        <v>1.8402534110028472</v>
      </c>
      <c r="AV19" s="8">
        <f t="shared" si="1"/>
        <v>9.5649858085323309</v>
      </c>
      <c r="AW19" s="8">
        <f t="shared" si="2"/>
        <v>17.396151982891599</v>
      </c>
      <c r="AX19" s="8">
        <f t="shared" si="3"/>
        <v>36.173418842735401</v>
      </c>
      <c r="AY19" s="8">
        <f t="shared" si="4"/>
        <v>53.831812334676201</v>
      </c>
      <c r="AZ19" s="8">
        <f t="shared" si="5"/>
        <v>106.70395457721619</v>
      </c>
      <c r="BA19" s="8">
        <f t="shared" si="6"/>
        <v>145.16343270176779</v>
      </c>
      <c r="BB19" s="8">
        <f t="shared" si="7"/>
        <v>192.908818349451</v>
      </c>
      <c r="BC19" s="8">
        <f t="shared" si="8"/>
        <v>209.68012791753171</v>
      </c>
      <c r="BD19" s="8">
        <f t="shared" si="9"/>
        <v>195.26033643428471</v>
      </c>
      <c r="BE19" s="8"/>
      <c r="BF19" s="8">
        <f t="shared" si="10"/>
        <v>1.8402534109971527</v>
      </c>
      <c r="BG19" s="8">
        <f t="shared" si="11"/>
        <v>0.5315054194676696</v>
      </c>
      <c r="BH19" s="8">
        <f t="shared" si="12"/>
        <v>-4.0579453548915998</v>
      </c>
      <c r="BI19" s="8">
        <f t="shared" si="13"/>
        <v>0.68428095726460114</v>
      </c>
      <c r="BJ19" s="8">
        <f t="shared" si="14"/>
        <v>4.5892403053237985</v>
      </c>
      <c r="BK19" s="8">
        <f t="shared" si="15"/>
        <v>45.089417742783802</v>
      </c>
      <c r="BL19" s="8">
        <f t="shared" si="16"/>
        <v>73.123116998232206</v>
      </c>
      <c r="BM19" s="8">
        <f t="shared" si="17"/>
        <v>112.60287755054901</v>
      </c>
      <c r="BN19" s="8">
        <f t="shared" si="18"/>
        <v>123.2609052224683</v>
      </c>
      <c r="BO19" s="8">
        <f t="shared" si="19"/>
        <v>104.73966356571529</v>
      </c>
      <c r="BP19" s="8"/>
    </row>
    <row r="20" spans="1:68" x14ac:dyDescent="0.25">
      <c r="A20" t="s">
        <v>26</v>
      </c>
      <c r="B20" t="s">
        <v>246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202</v>
      </c>
      <c r="O20" t="s">
        <v>26</v>
      </c>
      <c r="P20" t="s">
        <v>246</v>
      </c>
      <c r="T20" s="4">
        <v>19</v>
      </c>
      <c r="U20" s="4">
        <v>19</v>
      </c>
      <c r="V20" s="4">
        <v>40</v>
      </c>
      <c r="W20" s="4">
        <v>119</v>
      </c>
      <c r="X20" s="9">
        <v>0.73001949300000002</v>
      </c>
      <c r="Y20" s="9">
        <v>3.9027777779999999</v>
      </c>
      <c r="Z20" s="9">
        <v>5.8809697859999996</v>
      </c>
      <c r="AA20" s="9">
        <v>8.4127680310000006</v>
      </c>
      <c r="AB20" s="9">
        <v>12.319200779999999</v>
      </c>
      <c r="AC20" s="9">
        <v>18.033869396</v>
      </c>
      <c r="AD20" s="9">
        <v>21.9</v>
      </c>
      <c r="AE20" s="9">
        <v>20.949317739000001</v>
      </c>
      <c r="AF20" s="9">
        <v>20.5</v>
      </c>
      <c r="AG20" s="9">
        <v>20</v>
      </c>
      <c r="AI20" t="s">
        <v>26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8">
        <f t="shared" si="0"/>
        <v>9.2274107863062209</v>
      </c>
      <c r="AV20" s="8">
        <f t="shared" si="1"/>
        <v>15.7821833085995</v>
      </c>
      <c r="AW20" s="8">
        <f t="shared" si="2"/>
        <v>10.82870835270398</v>
      </c>
      <c r="AX20" s="8">
        <f t="shared" si="3"/>
        <v>10.042825520020781</v>
      </c>
      <c r="AY20" s="8">
        <f t="shared" si="4"/>
        <v>12.823278375936392</v>
      </c>
      <c r="AZ20" s="8">
        <f t="shared" si="5"/>
        <v>18.186896045092855</v>
      </c>
      <c r="BA20" s="8">
        <f t="shared" si="6"/>
        <v>21.946200050204713</v>
      </c>
      <c r="BB20" s="8">
        <f t="shared" si="7"/>
        <v>20.963242851798093</v>
      </c>
      <c r="BC20" s="8">
        <f t="shared" si="8"/>
        <v>20.504195063998317</v>
      </c>
      <c r="BD20" s="8">
        <f t="shared" si="9"/>
        <v>20.00126361070415</v>
      </c>
      <c r="BE20" s="8"/>
      <c r="BF20" s="8">
        <f t="shared" si="10"/>
        <v>-7.7673718003062202</v>
      </c>
      <c r="BG20" s="8">
        <f t="shared" si="11"/>
        <v>-7.9766277525995006</v>
      </c>
      <c r="BH20" s="8">
        <f t="shared" si="12"/>
        <v>0.93323121929601971</v>
      </c>
      <c r="BI20" s="8">
        <f t="shared" si="13"/>
        <v>6.7827105419792204</v>
      </c>
      <c r="BJ20" s="8">
        <f t="shared" si="14"/>
        <v>11.815123184063607</v>
      </c>
      <c r="BK20" s="8">
        <f t="shared" si="15"/>
        <v>17.880842746907145</v>
      </c>
      <c r="BL20" s="8">
        <f t="shared" si="16"/>
        <v>21.853799949795285</v>
      </c>
      <c r="BM20" s="8">
        <f t="shared" si="17"/>
        <v>20.93539262620191</v>
      </c>
      <c r="BN20" s="8">
        <f t="shared" si="18"/>
        <v>20.495804936001683</v>
      </c>
      <c r="BO20" s="8">
        <f t="shared" si="19"/>
        <v>19.99873638929585</v>
      </c>
      <c r="BP20" s="8"/>
    </row>
    <row r="21" spans="1:68" x14ac:dyDescent="0.25">
      <c r="A21" t="s">
        <v>27</v>
      </c>
      <c r="B21" t="s">
        <v>247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202</v>
      </c>
      <c r="O21" t="s">
        <v>27</v>
      </c>
      <c r="P21" t="s">
        <v>204</v>
      </c>
      <c r="Q21" t="s">
        <v>248</v>
      </c>
      <c r="T21" s="4">
        <v>20</v>
      </c>
      <c r="U21" s="4">
        <v>20</v>
      </c>
      <c r="V21" s="4">
        <v>9</v>
      </c>
      <c r="W21" s="4">
        <v>26</v>
      </c>
      <c r="X21" s="9">
        <v>3.3126827489999999</v>
      </c>
      <c r="Y21" s="9">
        <v>4.1262183239999999</v>
      </c>
      <c r="Z21" s="9">
        <v>5.7707115010000001</v>
      </c>
      <c r="AA21" s="9">
        <v>7.4476120899999998</v>
      </c>
      <c r="AB21" s="9">
        <v>18.7</v>
      </c>
      <c r="AC21" s="9">
        <v>29.665082846000001</v>
      </c>
      <c r="AD21" s="9">
        <v>40.663255360999997</v>
      </c>
      <c r="AE21" s="9">
        <v>40.702972709999997</v>
      </c>
      <c r="AF21" s="9">
        <v>40.9</v>
      </c>
      <c r="AG21" s="9">
        <v>41.6</v>
      </c>
      <c r="AI21" t="s">
        <v>27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8">
        <f t="shared" si="0"/>
        <v>31.121818102593799</v>
      </c>
      <c r="AV21" s="8">
        <f t="shared" si="1"/>
        <v>183.24888339144701</v>
      </c>
      <c r="AW21" s="8">
        <f t="shared" si="2"/>
        <v>366.36234279561597</v>
      </c>
      <c r="AX21" s="8">
        <f t="shared" si="3"/>
        <v>504.64811647462602</v>
      </c>
      <c r="AY21" s="8">
        <f t="shared" si="4"/>
        <v>591.06658587323807</v>
      </c>
      <c r="AZ21" s="8">
        <f t="shared" si="5"/>
        <v>623.69957398243798</v>
      </c>
      <c r="BA21" s="8">
        <f t="shared" si="6"/>
        <v>617.79488638027999</v>
      </c>
      <c r="BB21" s="8">
        <f t="shared" si="7"/>
        <v>576.793716287699</v>
      </c>
      <c r="BC21" s="8">
        <f t="shared" si="8"/>
        <v>523.23128935396403</v>
      </c>
      <c r="BD21" s="8">
        <f t="shared" si="9"/>
        <v>465.53184901045302</v>
      </c>
      <c r="BE21" s="8"/>
      <c r="BF21" s="8">
        <f t="shared" si="10"/>
        <v>-24.496452604593799</v>
      </c>
      <c r="BG21" s="8">
        <f t="shared" si="11"/>
        <v>-174.996446743447</v>
      </c>
      <c r="BH21" s="8">
        <f t="shared" si="12"/>
        <v>-354.82091979361599</v>
      </c>
      <c r="BI21" s="8">
        <f t="shared" si="13"/>
        <v>-489.75289229462601</v>
      </c>
      <c r="BJ21" s="8">
        <f t="shared" si="14"/>
        <v>-553.66658587323798</v>
      </c>
      <c r="BK21" s="8">
        <f t="shared" si="15"/>
        <v>-564.36940829043795</v>
      </c>
      <c r="BL21" s="8">
        <f t="shared" si="16"/>
        <v>-536.46837565828002</v>
      </c>
      <c r="BM21" s="8">
        <f t="shared" si="17"/>
        <v>-495.38777086769898</v>
      </c>
      <c r="BN21" s="8">
        <f t="shared" si="18"/>
        <v>-441.43128935396402</v>
      </c>
      <c r="BO21" s="8">
        <f t="shared" si="19"/>
        <v>-382.33184901045297</v>
      </c>
      <c r="BP21" s="8"/>
    </row>
    <row r="22" spans="1:68" x14ac:dyDescent="0.25">
      <c r="A22" t="s">
        <v>28</v>
      </c>
      <c r="B22" t="s">
        <v>249</v>
      </c>
      <c r="C22" s="8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202</v>
      </c>
      <c r="O22" t="s">
        <v>28</v>
      </c>
      <c r="P22" t="s">
        <v>204</v>
      </c>
      <c r="Q22" t="s">
        <v>250</v>
      </c>
      <c r="T22" s="4">
        <v>21</v>
      </c>
      <c r="U22" s="4">
        <v>21</v>
      </c>
      <c r="V22" s="4">
        <v>2</v>
      </c>
      <c r="W22" s="4">
        <v>5</v>
      </c>
      <c r="X22" s="9">
        <v>3.374269</v>
      </c>
      <c r="Y22" s="9">
        <v>3.0323587000000001</v>
      </c>
      <c r="Z22" s="9">
        <v>3.6023391999999999</v>
      </c>
      <c r="AA22" s="9">
        <v>4.8538009999999998</v>
      </c>
      <c r="AB22" s="9">
        <v>5.3460039000000004</v>
      </c>
      <c r="AC22" s="9">
        <v>5.4259259000000002</v>
      </c>
      <c r="AD22" s="9">
        <v>6.46</v>
      </c>
      <c r="AE22" s="9">
        <v>6.4655214425</v>
      </c>
      <c r="AF22" s="9">
        <v>6.4663815790000001</v>
      </c>
      <c r="AG22" s="9">
        <v>6.47</v>
      </c>
      <c r="AI22" t="s">
        <v>28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8">
        <f t="shared" si="0"/>
        <v>3.3742690000000506</v>
      </c>
      <c r="AV22" s="8">
        <f t="shared" si="1"/>
        <v>3.5928640320821978</v>
      </c>
      <c r="AW22" s="8">
        <f t="shared" si="2"/>
        <v>4.8591934694805694</v>
      </c>
      <c r="AX22" s="8">
        <f t="shared" si="3"/>
        <v>6.4428941832415996</v>
      </c>
      <c r="AY22" s="8">
        <f t="shared" si="4"/>
        <v>6.9440182131863502</v>
      </c>
      <c r="AZ22" s="8">
        <f t="shared" si="5"/>
        <v>6.85396315978298</v>
      </c>
      <c r="BA22" s="8">
        <f t="shared" si="6"/>
        <v>7.65090911777959</v>
      </c>
      <c r="BB22" s="8">
        <f t="shared" si="7"/>
        <v>7.4163782774329752</v>
      </c>
      <c r="BC22" s="8">
        <f t="shared" si="8"/>
        <v>7.2041132922725337</v>
      </c>
      <c r="BD22" s="8">
        <f t="shared" si="9"/>
        <v>7.0313466400345286</v>
      </c>
      <c r="BE22" s="8"/>
      <c r="BF22" s="8">
        <f t="shared" si="10"/>
        <v>3.3742689999999493</v>
      </c>
      <c r="BG22" s="8">
        <f t="shared" si="11"/>
        <v>2.4718533679178023</v>
      </c>
      <c r="BH22" s="8">
        <f t="shared" si="12"/>
        <v>2.3454849305194299</v>
      </c>
      <c r="BI22" s="8">
        <f t="shared" si="13"/>
        <v>3.2647078167584</v>
      </c>
      <c r="BJ22" s="8">
        <f t="shared" si="14"/>
        <v>3.7479895868136506</v>
      </c>
      <c r="BK22" s="8">
        <f t="shared" si="15"/>
        <v>3.9978886402170204</v>
      </c>
      <c r="BL22" s="8">
        <f t="shared" si="16"/>
        <v>5.2690908822204099</v>
      </c>
      <c r="BM22" s="8">
        <f t="shared" si="17"/>
        <v>5.5146646075670249</v>
      </c>
      <c r="BN22" s="8">
        <f t="shared" si="18"/>
        <v>5.7286498657274665</v>
      </c>
      <c r="BO22" s="8">
        <f t="shared" si="19"/>
        <v>5.9086533599654709</v>
      </c>
      <c r="BP22" s="8"/>
    </row>
    <row r="23" spans="1:68" x14ac:dyDescent="0.25">
      <c r="A23" t="s">
        <v>29</v>
      </c>
      <c r="B23" t="s">
        <v>251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202</v>
      </c>
      <c r="O23" t="s">
        <v>29</v>
      </c>
      <c r="P23" t="s">
        <v>252</v>
      </c>
      <c r="Q23" t="s">
        <v>253</v>
      </c>
      <c r="R23" t="s">
        <v>187</v>
      </c>
      <c r="T23" s="4">
        <v>22</v>
      </c>
      <c r="U23" s="4">
        <v>22</v>
      </c>
      <c r="V23" s="4">
        <v>59</v>
      </c>
      <c r="W23" s="4">
        <v>176</v>
      </c>
      <c r="X23" s="9">
        <v>0.73001949300000002</v>
      </c>
      <c r="Y23" s="9">
        <v>3.9027777779999999</v>
      </c>
      <c r="Z23" s="9">
        <v>5.8809697859999996</v>
      </c>
      <c r="AA23" s="9">
        <v>8.4127680310000006</v>
      </c>
      <c r="AB23" s="9">
        <v>12.319200779999999</v>
      </c>
      <c r="AC23" s="9">
        <v>18.033869396</v>
      </c>
      <c r="AD23" s="9">
        <v>21.9</v>
      </c>
      <c r="AE23" s="9">
        <v>20.949317739000001</v>
      </c>
      <c r="AF23" s="9">
        <v>20.5</v>
      </c>
      <c r="AG23" s="9">
        <v>20</v>
      </c>
      <c r="AI23" t="s">
        <v>29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8">
        <f t="shared" si="0"/>
        <v>6.6538075447962601</v>
      </c>
      <c r="AV23" s="8">
        <f t="shared" si="1"/>
        <v>10.5489618561597</v>
      </c>
      <c r="AW23" s="8">
        <f t="shared" si="2"/>
        <v>8.0044915523739402</v>
      </c>
      <c r="AX23" s="8">
        <f t="shared" si="3"/>
        <v>8.9641012447411121</v>
      </c>
      <c r="AY23" s="8">
        <f t="shared" si="4"/>
        <v>12.455809931266161</v>
      </c>
      <c r="AZ23" s="8">
        <f t="shared" si="5"/>
        <v>18.067341751292521</v>
      </c>
      <c r="BA23" s="8">
        <f t="shared" si="6"/>
        <v>21.908179221713809</v>
      </c>
      <c r="BB23" s="8">
        <f t="shared" si="7"/>
        <v>20.951315068614125</v>
      </c>
      <c r="BC23" s="8">
        <f t="shared" si="8"/>
        <v>20.500487660097328</v>
      </c>
      <c r="BD23" s="8">
        <f t="shared" si="9"/>
        <v>20.00011906045648</v>
      </c>
      <c r="BE23" s="8"/>
      <c r="BF23" s="8">
        <f t="shared" si="10"/>
        <v>-5.1937685587962594</v>
      </c>
      <c r="BG23" s="8">
        <f t="shared" si="11"/>
        <v>-2.7434063001597</v>
      </c>
      <c r="BH23" s="8">
        <f t="shared" si="12"/>
        <v>3.7574480196260596</v>
      </c>
      <c r="BI23" s="8">
        <f t="shared" si="13"/>
        <v>7.861434817258889</v>
      </c>
      <c r="BJ23" s="8">
        <f t="shared" si="14"/>
        <v>12.182591628733837</v>
      </c>
      <c r="BK23" s="8">
        <f t="shared" si="15"/>
        <v>18.00039704070748</v>
      </c>
      <c r="BL23" s="8">
        <f t="shared" si="16"/>
        <v>21.891820778286188</v>
      </c>
      <c r="BM23" s="8">
        <f t="shared" si="17"/>
        <v>20.947320409385878</v>
      </c>
      <c r="BN23" s="8">
        <f t="shared" si="18"/>
        <v>20.499512339902672</v>
      </c>
      <c r="BO23" s="8">
        <f t="shared" si="19"/>
        <v>19.99988093954352</v>
      </c>
      <c r="BP23" s="8"/>
    </row>
    <row r="24" spans="1:68" x14ac:dyDescent="0.25">
      <c r="A24" t="s">
        <v>30</v>
      </c>
      <c r="B24" t="s">
        <v>254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8">
        <v>2.0873604263136501E-5</v>
      </c>
      <c r="K24" s="8">
        <v>2.5561079283225801E-6</v>
      </c>
      <c r="L24" s="8">
        <v>3.13011832778729E-7</v>
      </c>
      <c r="N24" t="s">
        <v>202</v>
      </c>
      <c r="O24" t="s">
        <v>30</v>
      </c>
      <c r="P24" t="s">
        <v>255</v>
      </c>
      <c r="Q24" t="s">
        <v>256</v>
      </c>
      <c r="T24" s="4">
        <v>23</v>
      </c>
      <c r="U24" s="4">
        <v>23</v>
      </c>
      <c r="V24" s="4">
        <v>50</v>
      </c>
      <c r="W24" s="4">
        <v>149</v>
      </c>
      <c r="X24" s="9">
        <v>3</v>
      </c>
      <c r="Y24" s="9">
        <v>9</v>
      </c>
      <c r="Z24" s="9">
        <v>10</v>
      </c>
      <c r="AA24" s="9">
        <v>26</v>
      </c>
      <c r="AB24" s="9">
        <v>40</v>
      </c>
      <c r="AC24" s="9">
        <v>50</v>
      </c>
      <c r="AD24" s="9">
        <v>50</v>
      </c>
      <c r="AE24" s="9">
        <v>50</v>
      </c>
      <c r="AF24" s="9">
        <v>150</v>
      </c>
      <c r="AG24" s="9">
        <v>1500</v>
      </c>
      <c r="AI24" t="s">
        <v>30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8">
        <f t="shared" si="0"/>
        <v>17.435482331892899</v>
      </c>
      <c r="AV24" s="8">
        <f t="shared" si="1"/>
        <v>14.468844113061881</v>
      </c>
      <c r="AW24" s="8">
        <f t="shared" si="2"/>
        <v>10.746842014345662</v>
      </c>
      <c r="AX24" s="8">
        <f t="shared" si="3"/>
        <v>26.092657800877987</v>
      </c>
      <c r="AY24" s="8">
        <f t="shared" si="4"/>
        <v>40.01136465442238</v>
      </c>
      <c r="AZ24" s="8">
        <f t="shared" si="5"/>
        <v>50.001391946728283</v>
      </c>
      <c r="BA24" s="8">
        <f t="shared" si="6"/>
        <v>50.000170456899774</v>
      </c>
      <c r="BB24" s="8">
        <f t="shared" si="7"/>
        <v>50.000020873604264</v>
      </c>
      <c r="BC24" s="8">
        <f t="shared" si="8"/>
        <v>150.00000255610792</v>
      </c>
      <c r="BD24" s="8">
        <f t="shared" si="9"/>
        <v>1500.0000003130119</v>
      </c>
      <c r="BE24" s="8"/>
      <c r="BF24" s="8">
        <f t="shared" si="10"/>
        <v>-11.435482331892899</v>
      </c>
      <c r="BG24" s="8">
        <f t="shared" si="11"/>
        <v>3.5311558869381203</v>
      </c>
      <c r="BH24" s="8">
        <f t="shared" si="12"/>
        <v>9.2531579856543384</v>
      </c>
      <c r="BI24" s="8">
        <f t="shared" si="13"/>
        <v>25.907342199122013</v>
      </c>
      <c r="BJ24" s="8">
        <f t="shared" si="14"/>
        <v>39.98863534557762</v>
      </c>
      <c r="BK24" s="8">
        <f t="shared" si="15"/>
        <v>49.998608053271717</v>
      </c>
      <c r="BL24" s="8">
        <f t="shared" si="16"/>
        <v>49.999829543100226</v>
      </c>
      <c r="BM24" s="8">
        <f t="shared" si="17"/>
        <v>49.999979126395736</v>
      </c>
      <c r="BN24" s="8">
        <f t="shared" si="18"/>
        <v>149.99999744389208</v>
      </c>
      <c r="BO24" s="8">
        <f t="shared" si="19"/>
        <v>1499.9999996869881</v>
      </c>
      <c r="BP24" s="8"/>
    </row>
    <row r="25" spans="1:68" x14ac:dyDescent="0.25">
      <c r="A25" t="s">
        <v>31</v>
      </c>
      <c r="B25" t="s">
        <v>257</v>
      </c>
      <c r="C25" s="8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202</v>
      </c>
      <c r="O25" t="s">
        <v>31</v>
      </c>
      <c r="P25" t="s">
        <v>204</v>
      </c>
      <c r="Q25" t="s">
        <v>258</v>
      </c>
      <c r="T25" s="4">
        <v>24</v>
      </c>
      <c r="U25" s="4">
        <v>24</v>
      </c>
      <c r="V25" s="4">
        <v>1</v>
      </c>
      <c r="W25" s="4">
        <v>2</v>
      </c>
      <c r="X25" s="9">
        <v>0.68075048699999996</v>
      </c>
      <c r="Y25" s="9">
        <v>0.68723196900000005</v>
      </c>
      <c r="Z25" s="9">
        <v>4.8226120999999997</v>
      </c>
      <c r="AA25" s="9">
        <v>16.880116958999999</v>
      </c>
      <c r="AB25" s="9">
        <v>18.323269980500001</v>
      </c>
      <c r="AC25" s="9">
        <v>20.368201754400001</v>
      </c>
      <c r="AD25" s="9">
        <v>20.382651070000001</v>
      </c>
      <c r="AE25" s="9">
        <v>20.39</v>
      </c>
      <c r="AF25" s="9">
        <v>20.398235867</v>
      </c>
      <c r="AG25" s="9">
        <v>20.3994</v>
      </c>
      <c r="AI25" t="s">
        <v>31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8">
        <f t="shared" si="0"/>
        <v>0.6807504870000386</v>
      </c>
      <c r="AV25" s="8">
        <f t="shared" si="1"/>
        <v>3.4697781059723298</v>
      </c>
      <c r="AW25" s="8">
        <f t="shared" si="2"/>
        <v>7.7948508877827996</v>
      </c>
      <c r="AX25" s="8">
        <f t="shared" si="3"/>
        <v>19.719542023126117</v>
      </c>
      <c r="AY25" s="8">
        <f t="shared" si="4"/>
        <v>20.857393612974661</v>
      </c>
      <c r="AZ25" s="8">
        <f t="shared" si="5"/>
        <v>22.531554201151863</v>
      </c>
      <c r="BA25" s="8">
        <f t="shared" si="6"/>
        <v>22.174273333785621</v>
      </c>
      <c r="BB25" s="8">
        <f t="shared" si="7"/>
        <v>21.842398473464222</v>
      </c>
      <c r="BC25" s="8">
        <f t="shared" si="8"/>
        <v>21.557682484360299</v>
      </c>
      <c r="BD25" s="8">
        <f t="shared" si="9"/>
        <v>21.314653482848847</v>
      </c>
      <c r="BE25" s="8"/>
      <c r="BF25" s="8">
        <f t="shared" si="10"/>
        <v>0.68075048699996132</v>
      </c>
      <c r="BG25" s="8">
        <f t="shared" si="11"/>
        <v>-2.0953141679723299</v>
      </c>
      <c r="BH25" s="8">
        <f t="shared" si="12"/>
        <v>1.8503733122171999</v>
      </c>
      <c r="BI25" s="8">
        <f t="shared" si="13"/>
        <v>14.040691894873879</v>
      </c>
      <c r="BJ25" s="8">
        <f t="shared" si="14"/>
        <v>15.789146348025341</v>
      </c>
      <c r="BK25" s="8">
        <f t="shared" si="15"/>
        <v>18.204849307648139</v>
      </c>
      <c r="BL25" s="8">
        <f t="shared" si="16"/>
        <v>18.591028806214382</v>
      </c>
      <c r="BM25" s="8">
        <f t="shared" si="17"/>
        <v>18.937601526535779</v>
      </c>
      <c r="BN25" s="8">
        <f t="shared" si="18"/>
        <v>19.238789249639701</v>
      </c>
      <c r="BO25" s="8">
        <f t="shared" si="19"/>
        <v>19.484146517151153</v>
      </c>
      <c r="BP25" s="8"/>
    </row>
    <row r="26" spans="1:68" x14ac:dyDescent="0.25">
      <c r="A26" t="s">
        <v>32</v>
      </c>
      <c r="B26" t="s">
        <v>259</v>
      </c>
      <c r="C26" s="8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202</v>
      </c>
      <c r="O26" t="s">
        <v>32</v>
      </c>
      <c r="P26" t="s">
        <v>204</v>
      </c>
      <c r="Q26" t="s">
        <v>260</v>
      </c>
      <c r="T26" s="4">
        <v>25</v>
      </c>
      <c r="U26" s="4">
        <v>25</v>
      </c>
      <c r="V26" s="4">
        <v>21</v>
      </c>
      <c r="W26" s="4">
        <v>62</v>
      </c>
      <c r="X26" s="9">
        <v>6.0309941519999999</v>
      </c>
      <c r="Y26" s="9">
        <v>9.3099415200000006</v>
      </c>
      <c r="Z26" s="9">
        <v>9.5116959059999999</v>
      </c>
      <c r="AA26" s="9">
        <v>9.3000000000000007</v>
      </c>
      <c r="AB26" s="9">
        <v>9.289717349</v>
      </c>
      <c r="AC26" s="9">
        <v>9.3155458089999996</v>
      </c>
      <c r="AD26" s="9">
        <v>9.3155458089999996</v>
      </c>
      <c r="AE26" s="9">
        <v>9.5</v>
      </c>
      <c r="AF26" s="9">
        <v>9.5218323589999994</v>
      </c>
      <c r="AG26" s="9">
        <v>9.59</v>
      </c>
      <c r="AI26" t="s">
        <v>32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8">
        <f t="shared" si="0"/>
        <v>6.0309941520002015</v>
      </c>
      <c r="AV26" s="8">
        <f t="shared" si="1"/>
        <v>9.7630374504805548</v>
      </c>
      <c r="AW26" s="8">
        <f t="shared" si="2"/>
        <v>10.270892227526044</v>
      </c>
      <c r="AX26" s="8">
        <f t="shared" si="3"/>
        <v>10.225007861276199</v>
      </c>
      <c r="AY26" s="8">
        <f t="shared" si="4"/>
        <v>10.256543200396228</v>
      </c>
      <c r="AZ26" s="8">
        <f t="shared" si="5"/>
        <v>10.240902826543129</v>
      </c>
      <c r="BA26" s="8">
        <f t="shared" si="6"/>
        <v>10.153152820269613</v>
      </c>
      <c r="BB26" s="8">
        <f t="shared" si="7"/>
        <v>10.230214275345743</v>
      </c>
      <c r="BC26" s="8">
        <f t="shared" si="8"/>
        <v>10.141856989295775</v>
      </c>
      <c r="BD26" s="8">
        <f t="shared" si="9"/>
        <v>10.106536414965428</v>
      </c>
      <c r="BE26" s="8"/>
      <c r="BF26" s="8">
        <f t="shared" si="10"/>
        <v>6.0309941519997983</v>
      </c>
      <c r="BG26" s="8">
        <f t="shared" si="11"/>
        <v>8.8568455895194464</v>
      </c>
      <c r="BH26" s="8">
        <f t="shared" si="12"/>
        <v>8.7524995844739557</v>
      </c>
      <c r="BI26" s="8">
        <f t="shared" si="13"/>
        <v>8.3749921387238029</v>
      </c>
      <c r="BJ26" s="8">
        <f t="shared" si="14"/>
        <v>8.3228914976037718</v>
      </c>
      <c r="BK26" s="8">
        <f t="shared" si="15"/>
        <v>8.39018879145687</v>
      </c>
      <c r="BL26" s="8">
        <f t="shared" si="16"/>
        <v>8.4779387977303866</v>
      </c>
      <c r="BM26" s="8">
        <f t="shared" si="17"/>
        <v>8.7697857246542572</v>
      </c>
      <c r="BN26" s="8">
        <f t="shared" si="18"/>
        <v>8.9018077287042239</v>
      </c>
      <c r="BO26" s="8">
        <f t="shared" si="19"/>
        <v>9.0734635850345722</v>
      </c>
      <c r="BP26" s="8"/>
    </row>
    <row r="27" spans="1:68" x14ac:dyDescent="0.25">
      <c r="A27" t="s">
        <v>33</v>
      </c>
      <c r="B27" t="s">
        <v>261</v>
      </c>
      <c r="C27" s="8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202</v>
      </c>
      <c r="O27" t="s">
        <v>33</v>
      </c>
      <c r="P27" t="s">
        <v>262</v>
      </c>
      <c r="Q27" t="s">
        <v>263</v>
      </c>
      <c r="R27" t="s">
        <v>215</v>
      </c>
      <c r="T27" s="4">
        <v>26</v>
      </c>
      <c r="U27" s="4">
        <v>26</v>
      </c>
      <c r="V27" s="4">
        <v>16</v>
      </c>
      <c r="W27" s="4">
        <v>47</v>
      </c>
      <c r="X27" s="9">
        <v>3.0732942999999999E-2</v>
      </c>
      <c r="Y27" s="9">
        <v>1.732943E-2</v>
      </c>
      <c r="Z27" s="9">
        <v>4.8732899999999997E-3</v>
      </c>
      <c r="AA27" s="9">
        <v>4.8732899999999997E-3</v>
      </c>
      <c r="AB27" s="9">
        <v>4.8732899999999997E-3</v>
      </c>
      <c r="AC27" s="9">
        <v>4.8732899999999997E-3</v>
      </c>
      <c r="AD27" s="9">
        <v>4.8732899999999997E-3</v>
      </c>
      <c r="AE27" s="9">
        <v>4.8732899999999997E-3</v>
      </c>
      <c r="AF27" s="9">
        <v>4.8732899999999997E-3</v>
      </c>
      <c r="AG27" s="9">
        <v>4.8732899999999997E-3</v>
      </c>
      <c r="AI27" t="s">
        <v>33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8">
        <f t="shared" si="0"/>
        <v>3.0732943000532684E-2</v>
      </c>
      <c r="AV27" s="8">
        <f t="shared" si="1"/>
        <v>4.22414503057593E-2</v>
      </c>
      <c r="AW27" s="8">
        <f t="shared" si="2"/>
        <v>3.2685503677823004E-2</v>
      </c>
      <c r="AX27" s="8">
        <f t="shared" si="3"/>
        <v>3.1172155055212397E-2</v>
      </c>
      <c r="AY27" s="8">
        <f t="shared" si="4"/>
        <v>2.756272102556E-2</v>
      </c>
      <c r="AZ27" s="8">
        <f t="shared" si="5"/>
        <v>2.33870192212088E-2</v>
      </c>
      <c r="BA27" s="8">
        <f t="shared" si="6"/>
        <v>1.9446524848017298E-2</v>
      </c>
      <c r="BB27" s="8">
        <f t="shared" si="7"/>
        <v>1.60722723053962E-2</v>
      </c>
      <c r="BC27" s="8">
        <f t="shared" si="8"/>
        <v>1.3338637209911779E-2</v>
      </c>
      <c r="BD27" s="8">
        <f t="shared" si="9"/>
        <v>1.1199185746289621E-2</v>
      </c>
      <c r="BE27" s="8"/>
      <c r="BF27" s="8">
        <f t="shared" si="10"/>
        <v>3.0732942999467314E-2</v>
      </c>
      <c r="BG27" s="8">
        <f t="shared" si="11"/>
        <v>-7.5825903057593E-3</v>
      </c>
      <c r="BH27" s="8">
        <f t="shared" si="12"/>
        <v>-2.2938923677823003E-2</v>
      </c>
      <c r="BI27" s="8">
        <f t="shared" si="13"/>
        <v>-2.1425575055212399E-2</v>
      </c>
      <c r="BJ27" s="8">
        <f t="shared" si="14"/>
        <v>-1.7816141025560003E-2</v>
      </c>
      <c r="BK27" s="8">
        <f t="shared" si="15"/>
        <v>-1.3640439221208802E-2</v>
      </c>
      <c r="BL27" s="8">
        <f t="shared" si="16"/>
        <v>-9.6999448480173008E-3</v>
      </c>
      <c r="BM27" s="8">
        <f t="shared" si="17"/>
        <v>-6.3256923053961996E-3</v>
      </c>
      <c r="BN27" s="8">
        <f t="shared" si="18"/>
        <v>-3.5920572099117807E-3</v>
      </c>
      <c r="BO27" s="8">
        <f t="shared" si="19"/>
        <v>-1.4526057462896204E-3</v>
      </c>
      <c r="BP27" s="8"/>
    </row>
    <row r="28" spans="1:68" x14ac:dyDescent="0.25">
      <c r="A28" t="s">
        <v>34</v>
      </c>
      <c r="B28" t="s">
        <v>264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8">
        <v>3.1686776712800299E-5</v>
      </c>
      <c r="N28" t="s">
        <v>202</v>
      </c>
      <c r="O28" t="s">
        <v>34</v>
      </c>
      <c r="P28" t="s">
        <v>265</v>
      </c>
      <c r="Q28" t="s">
        <v>266</v>
      </c>
      <c r="T28" s="4">
        <v>27</v>
      </c>
      <c r="U28" s="4">
        <v>27</v>
      </c>
      <c r="V28" s="4">
        <v>25</v>
      </c>
      <c r="W28" s="4">
        <v>74</v>
      </c>
      <c r="X28" s="9">
        <v>0.73001949300000002</v>
      </c>
      <c r="Y28" s="9">
        <v>3.9027777779999999</v>
      </c>
      <c r="Z28" s="9">
        <v>5.8809697859999996</v>
      </c>
      <c r="AA28" s="9">
        <v>8.4127680310000006</v>
      </c>
      <c r="AB28" s="9">
        <v>12.319200779999999</v>
      </c>
      <c r="AC28" s="9">
        <v>18.033869396</v>
      </c>
      <c r="AD28" s="9">
        <v>21.9</v>
      </c>
      <c r="AE28" s="9">
        <v>20.949317739000001</v>
      </c>
      <c r="AF28" s="9">
        <v>20.5</v>
      </c>
      <c r="AG28" s="9">
        <v>20</v>
      </c>
      <c r="AI28" t="s">
        <v>34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8">
        <f t="shared" si="0"/>
        <v>3.2631030231690699</v>
      </c>
      <c r="AV28" s="8">
        <f t="shared" si="1"/>
        <v>6.3085650629321997</v>
      </c>
      <c r="AW28" s="8">
        <f t="shared" si="2"/>
        <v>6.5905426692758349</v>
      </c>
      <c r="AX28" s="8">
        <f t="shared" si="3"/>
        <v>8.5892618672829197</v>
      </c>
      <c r="AY28" s="8">
        <f t="shared" si="4"/>
        <v>12.361494380811971</v>
      </c>
      <c r="AZ28" s="8">
        <f t="shared" si="5"/>
        <v>18.043916812107753</v>
      </c>
      <c r="BA28" s="8">
        <f t="shared" si="6"/>
        <v>21.902382022386931</v>
      </c>
      <c r="BB28" s="8">
        <f t="shared" si="7"/>
        <v>20.949882191039549</v>
      </c>
      <c r="BC28" s="8">
        <f t="shared" si="8"/>
        <v>20.500133739117874</v>
      </c>
      <c r="BD28" s="8">
        <f t="shared" si="9"/>
        <v>20.000031686776712</v>
      </c>
      <c r="BE28" s="8"/>
      <c r="BF28" s="8">
        <f t="shared" si="10"/>
        <v>-1.80306403716907</v>
      </c>
      <c r="BG28" s="8">
        <f t="shared" si="11"/>
        <v>1.4969904930677997</v>
      </c>
      <c r="BH28" s="8">
        <f t="shared" si="12"/>
        <v>5.1713969027241644</v>
      </c>
      <c r="BI28" s="8">
        <f t="shared" si="13"/>
        <v>8.2362741947170814</v>
      </c>
      <c r="BJ28" s="8">
        <f t="shared" si="14"/>
        <v>12.276907179188028</v>
      </c>
      <c r="BK28" s="8">
        <f t="shared" si="15"/>
        <v>18.023821979892247</v>
      </c>
      <c r="BL28" s="8">
        <f t="shared" si="16"/>
        <v>21.897617977613066</v>
      </c>
      <c r="BM28" s="8">
        <f t="shared" si="17"/>
        <v>20.948753286960454</v>
      </c>
      <c r="BN28" s="8">
        <f t="shared" si="18"/>
        <v>20.499866260882126</v>
      </c>
      <c r="BO28" s="8">
        <f t="shared" si="19"/>
        <v>19.999968313223288</v>
      </c>
      <c r="BP28" s="8"/>
    </row>
    <row r="29" spans="1:68" x14ac:dyDescent="0.25">
      <c r="A29" t="s">
        <v>35</v>
      </c>
      <c r="B29" t="s">
        <v>267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202</v>
      </c>
      <c r="O29" t="s">
        <v>35</v>
      </c>
      <c r="P29" t="s">
        <v>268</v>
      </c>
      <c r="Q29" t="s">
        <v>269</v>
      </c>
      <c r="T29" s="4">
        <v>28</v>
      </c>
      <c r="U29" s="4">
        <v>28</v>
      </c>
      <c r="V29" s="4">
        <v>32</v>
      </c>
      <c r="W29" s="4">
        <v>95</v>
      </c>
      <c r="X29" s="9">
        <v>0.73001949300000002</v>
      </c>
      <c r="Y29" s="9">
        <v>3.9027777779999999</v>
      </c>
      <c r="Z29" s="9">
        <v>5.8809697859999996</v>
      </c>
      <c r="AA29" s="9">
        <v>8.4127680310000006</v>
      </c>
      <c r="AB29" s="9">
        <v>12.319200779999999</v>
      </c>
      <c r="AC29" s="9">
        <v>18.033869396</v>
      </c>
      <c r="AD29" s="9">
        <v>21.9</v>
      </c>
      <c r="AE29" s="9">
        <v>20.949317739000001</v>
      </c>
      <c r="AF29" s="9">
        <v>20.5</v>
      </c>
      <c r="AG29" s="9">
        <v>20</v>
      </c>
      <c r="AI29" t="s">
        <v>35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8">
        <f t="shared" si="0"/>
        <v>2.26101418611821</v>
      </c>
      <c r="AV29" s="8">
        <f t="shared" si="1"/>
        <v>11.001336960315541</v>
      </c>
      <c r="AW29" s="8">
        <f t="shared" si="2"/>
        <v>17.041137866006199</v>
      </c>
      <c r="AX29" s="8">
        <f t="shared" si="3"/>
        <v>20.8266347717624</v>
      </c>
      <c r="AY29" s="8">
        <f t="shared" si="4"/>
        <v>24.048001416144601</v>
      </c>
      <c r="AZ29" s="8">
        <f t="shared" si="5"/>
        <v>28.150049351136602</v>
      </c>
      <c r="BA29" s="8">
        <f t="shared" si="6"/>
        <v>30.151876026596309</v>
      </c>
      <c r="BB29" s="8">
        <f t="shared" si="7"/>
        <v>27.441897488776021</v>
      </c>
      <c r="BC29" s="8">
        <f t="shared" si="8"/>
        <v>25.486297130324658</v>
      </c>
      <c r="BD29" s="8">
        <f t="shared" si="9"/>
        <v>23.766434001840551</v>
      </c>
      <c r="BE29" s="8"/>
      <c r="BF29" s="8">
        <f t="shared" si="10"/>
        <v>-0.80097520011820988</v>
      </c>
      <c r="BG29" s="8">
        <f t="shared" si="11"/>
        <v>-3.1957814043155404</v>
      </c>
      <c r="BH29" s="8">
        <f t="shared" si="12"/>
        <v>-5.2791982940061999</v>
      </c>
      <c r="BI29" s="8">
        <f t="shared" si="13"/>
        <v>-4.0010987097623989</v>
      </c>
      <c r="BJ29" s="8">
        <f t="shared" si="14"/>
        <v>0.59040014385539941</v>
      </c>
      <c r="BK29" s="8">
        <f t="shared" si="15"/>
        <v>7.9176894408634002</v>
      </c>
      <c r="BL29" s="8">
        <f t="shared" si="16"/>
        <v>13.648123973403688</v>
      </c>
      <c r="BM29" s="8">
        <f t="shared" si="17"/>
        <v>14.456737989223981</v>
      </c>
      <c r="BN29" s="8">
        <f t="shared" si="18"/>
        <v>15.51370286967534</v>
      </c>
      <c r="BO29" s="8">
        <f t="shared" si="19"/>
        <v>16.233565998159449</v>
      </c>
      <c r="BP29" s="8"/>
    </row>
    <row r="30" spans="1:68" x14ac:dyDescent="0.25">
      <c r="A30" t="s">
        <v>36</v>
      </c>
      <c r="B30" t="s">
        <v>270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8">
        <v>6.2447206274559506E-5</v>
      </c>
      <c r="J30" s="8">
        <v>3.1090586033722001E-6</v>
      </c>
      <c r="K30" s="8">
        <v>1.54791978192112E-7</v>
      </c>
      <c r="L30" s="8">
        <v>7.7093521890030601E-9</v>
      </c>
      <c r="N30" t="s">
        <v>202</v>
      </c>
      <c r="O30" t="s">
        <v>36</v>
      </c>
      <c r="P30" t="s">
        <v>270</v>
      </c>
      <c r="T30" s="4">
        <v>29</v>
      </c>
      <c r="U30" s="4">
        <v>29</v>
      </c>
      <c r="V30" s="4">
        <v>53</v>
      </c>
      <c r="W30" s="4">
        <v>158</v>
      </c>
      <c r="X30" s="9">
        <v>100</v>
      </c>
      <c r="Y30" s="9">
        <v>500</v>
      </c>
      <c r="Z30" s="9">
        <v>500</v>
      </c>
      <c r="AA30" s="9">
        <v>500</v>
      </c>
      <c r="AB30" s="9">
        <v>500</v>
      </c>
      <c r="AC30" s="9">
        <v>500</v>
      </c>
      <c r="AD30" s="9">
        <v>500</v>
      </c>
      <c r="AE30" s="9">
        <v>500</v>
      </c>
      <c r="AF30" s="9">
        <v>500</v>
      </c>
      <c r="AG30" s="9">
        <v>500</v>
      </c>
      <c r="AI30" t="s">
        <v>36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8">
        <f t="shared" si="0"/>
        <v>1283.6411606116201</v>
      </c>
      <c r="AV30" s="8">
        <f t="shared" si="1"/>
        <v>694.15682594670693</v>
      </c>
      <c r="AW30" s="8">
        <f t="shared" si="2"/>
        <v>510.1384757422627</v>
      </c>
      <c r="AX30" s="8">
        <f t="shared" si="3"/>
        <v>500.50595267254255</v>
      </c>
      <c r="AY30" s="8">
        <f t="shared" si="4"/>
        <v>500.0251928464769</v>
      </c>
      <c r="AZ30" s="8">
        <f t="shared" si="5"/>
        <v>500.0012542852711</v>
      </c>
      <c r="BA30" s="8">
        <f t="shared" si="6"/>
        <v>500.00006244720629</v>
      </c>
      <c r="BB30" s="8">
        <f t="shared" si="7"/>
        <v>500.00000310905858</v>
      </c>
      <c r="BC30" s="8">
        <f t="shared" si="8"/>
        <v>500.00000015479196</v>
      </c>
      <c r="BD30" s="8">
        <f t="shared" si="9"/>
        <v>500.00000000770933</v>
      </c>
      <c r="BE30" s="8"/>
      <c r="BF30" s="8">
        <f t="shared" si="10"/>
        <v>-1083.6411606116201</v>
      </c>
      <c r="BG30" s="8">
        <f t="shared" si="11"/>
        <v>305.84317405329301</v>
      </c>
      <c r="BH30" s="8">
        <f t="shared" si="12"/>
        <v>489.8615242577373</v>
      </c>
      <c r="BI30" s="8">
        <f t="shared" si="13"/>
        <v>499.49404732745745</v>
      </c>
      <c r="BJ30" s="8">
        <f t="shared" si="14"/>
        <v>499.9748071535231</v>
      </c>
      <c r="BK30" s="8">
        <f t="shared" si="15"/>
        <v>499.9987457147289</v>
      </c>
      <c r="BL30" s="8">
        <f t="shared" si="16"/>
        <v>499.99993755279371</v>
      </c>
      <c r="BM30" s="8">
        <f t="shared" si="17"/>
        <v>499.99999689094142</v>
      </c>
      <c r="BN30" s="8">
        <f t="shared" si="18"/>
        <v>499.99999984520804</v>
      </c>
      <c r="BO30" s="8">
        <f t="shared" si="19"/>
        <v>499.99999999229067</v>
      </c>
      <c r="BP30" s="8"/>
    </row>
    <row r="31" spans="1:68" x14ac:dyDescent="0.25">
      <c r="A31" t="s">
        <v>37</v>
      </c>
      <c r="B31" t="s">
        <v>271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202</v>
      </c>
      <c r="O31" t="s">
        <v>37</v>
      </c>
      <c r="P31" t="s">
        <v>272</v>
      </c>
      <c r="Q31" t="s">
        <v>273</v>
      </c>
      <c r="T31" s="4">
        <v>30</v>
      </c>
      <c r="U31" s="4">
        <v>30</v>
      </c>
      <c r="V31" s="4">
        <v>10</v>
      </c>
      <c r="W31" s="4">
        <v>29</v>
      </c>
      <c r="X31" s="9">
        <v>3.3126827489999999</v>
      </c>
      <c r="Y31" s="9">
        <v>4.1262183239999999</v>
      </c>
      <c r="Z31" s="9">
        <v>5.7707115010000001</v>
      </c>
      <c r="AA31" s="9">
        <v>7.4476120899999998</v>
      </c>
      <c r="AB31" s="9">
        <v>18.7</v>
      </c>
      <c r="AC31" s="9">
        <v>29.665082846000001</v>
      </c>
      <c r="AD31" s="9">
        <v>40.663255360999997</v>
      </c>
      <c r="AE31" s="9">
        <v>40.702972709999997</v>
      </c>
      <c r="AF31" s="9">
        <v>40.9</v>
      </c>
      <c r="AG31" s="9">
        <v>41.6</v>
      </c>
      <c r="AI31" t="s">
        <v>37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8">
        <f t="shared" si="0"/>
        <v>4.6330864526772002</v>
      </c>
      <c r="AV31" s="8">
        <f t="shared" si="1"/>
        <v>9.2297739862644192</v>
      </c>
      <c r="AW31" s="8">
        <f t="shared" si="2"/>
        <v>11.92923202384325</v>
      </c>
      <c r="AX31" s="8">
        <f t="shared" si="3"/>
        <v>12.64072186934421</v>
      </c>
      <c r="AY31" s="8">
        <f t="shared" si="4"/>
        <v>22.443999589336968</v>
      </c>
      <c r="AZ31" s="8">
        <f t="shared" si="5"/>
        <v>32.158148715602998</v>
      </c>
      <c r="BA31" s="8">
        <f t="shared" si="6"/>
        <v>42.252835864794548</v>
      </c>
      <c r="BB31" s="8">
        <f t="shared" si="7"/>
        <v>41.691789166339639</v>
      </c>
      <c r="BC31" s="8">
        <f t="shared" si="8"/>
        <v>41.506342198131854</v>
      </c>
      <c r="BD31" s="8">
        <f t="shared" si="9"/>
        <v>41.968679349361523</v>
      </c>
      <c r="BE31" s="8"/>
      <c r="BF31" s="8">
        <f t="shared" si="10"/>
        <v>1.9922790453227999</v>
      </c>
      <c r="BG31" s="8">
        <f t="shared" si="11"/>
        <v>-0.97733733826442037</v>
      </c>
      <c r="BH31" s="8">
        <f t="shared" si="12"/>
        <v>-0.38780902184324972</v>
      </c>
      <c r="BI31" s="8">
        <f t="shared" si="13"/>
        <v>2.2545023106557895</v>
      </c>
      <c r="BJ31" s="8">
        <f t="shared" si="14"/>
        <v>14.95600041066303</v>
      </c>
      <c r="BK31" s="8">
        <f t="shared" si="15"/>
        <v>27.172016976397</v>
      </c>
      <c r="BL31" s="8">
        <f t="shared" si="16"/>
        <v>39.073674857205447</v>
      </c>
      <c r="BM31" s="8">
        <f t="shared" si="17"/>
        <v>39.714156253660356</v>
      </c>
      <c r="BN31" s="8">
        <f t="shared" si="18"/>
        <v>40.293657801868143</v>
      </c>
      <c r="BO31" s="8">
        <f t="shared" si="19"/>
        <v>41.23132065063848</v>
      </c>
      <c r="BP31" s="8"/>
    </row>
    <row r="32" spans="1:68" x14ac:dyDescent="0.25">
      <c r="A32" t="s">
        <v>38</v>
      </c>
      <c r="B32" t="s">
        <v>274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202</v>
      </c>
      <c r="O32" t="s">
        <v>38</v>
      </c>
      <c r="P32" t="s">
        <v>274</v>
      </c>
      <c r="T32" s="4">
        <v>31</v>
      </c>
      <c r="U32" s="4">
        <v>31</v>
      </c>
      <c r="V32" s="4">
        <v>26</v>
      </c>
      <c r="W32" s="4">
        <v>77</v>
      </c>
      <c r="X32" s="9">
        <v>0.73001949300000002</v>
      </c>
      <c r="Y32" s="9">
        <v>3.9027777779999999</v>
      </c>
      <c r="Z32" s="9">
        <v>5.8809697859999996</v>
      </c>
      <c r="AA32" s="9">
        <v>8.4127680310000006</v>
      </c>
      <c r="AB32" s="9">
        <v>12.319200779999999</v>
      </c>
      <c r="AC32" s="9">
        <v>18.033869396</v>
      </c>
      <c r="AD32" s="9">
        <v>21.9</v>
      </c>
      <c r="AE32" s="9">
        <v>20.949317739000001</v>
      </c>
      <c r="AF32" s="9">
        <v>20.5</v>
      </c>
      <c r="AG32" s="9">
        <v>20</v>
      </c>
      <c r="AI32" t="s">
        <v>38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8">
        <f t="shared" si="0"/>
        <v>13.5979463614092</v>
      </c>
      <c r="AV32" s="8">
        <f t="shared" si="1"/>
        <v>46.333517102726901</v>
      </c>
      <c r="AW32" s="8">
        <f t="shared" si="2"/>
        <v>52.999865872657502</v>
      </c>
      <c r="AX32" s="8">
        <f t="shared" si="3"/>
        <v>46.5249758413105</v>
      </c>
      <c r="AY32" s="8">
        <f t="shared" si="4"/>
        <v>39.181761458534901</v>
      </c>
      <c r="AZ32" s="8">
        <f t="shared" si="5"/>
        <v>35.693022438756998</v>
      </c>
      <c r="BA32" s="8">
        <f t="shared" si="6"/>
        <v>33.075794505920697</v>
      </c>
      <c r="BB32" s="8">
        <f t="shared" si="7"/>
        <v>27.870860076367812</v>
      </c>
      <c r="BC32" s="8">
        <f t="shared" si="8"/>
        <v>24.733229564106029</v>
      </c>
      <c r="BD32" s="8">
        <f t="shared" si="9"/>
        <v>22.56996366065821</v>
      </c>
      <c r="BE32" s="8"/>
      <c r="BF32" s="8">
        <f t="shared" si="10"/>
        <v>-12.137907375409199</v>
      </c>
      <c r="BG32" s="8">
        <f t="shared" si="11"/>
        <v>-38.5279615467269</v>
      </c>
      <c r="BH32" s="8">
        <f t="shared" si="12"/>
        <v>-41.237926300657499</v>
      </c>
      <c r="BI32" s="8">
        <f t="shared" si="13"/>
        <v>-29.699439779310502</v>
      </c>
      <c r="BJ32" s="8">
        <f t="shared" si="14"/>
        <v>-14.543359898534902</v>
      </c>
      <c r="BK32" s="8">
        <f t="shared" si="15"/>
        <v>0.37471635324299868</v>
      </c>
      <c r="BL32" s="8">
        <f t="shared" si="16"/>
        <v>10.724205494079298</v>
      </c>
      <c r="BM32" s="8">
        <f t="shared" si="17"/>
        <v>14.027775401632191</v>
      </c>
      <c r="BN32" s="8">
        <f t="shared" si="18"/>
        <v>16.266770435893971</v>
      </c>
      <c r="BO32" s="8">
        <f t="shared" si="19"/>
        <v>17.43003633934179</v>
      </c>
      <c r="BP32" s="8"/>
    </row>
    <row r="33" spans="1:68" x14ac:dyDescent="0.25">
      <c r="A33" t="s">
        <v>39</v>
      </c>
      <c r="B33" t="s">
        <v>275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8">
        <v>4.0360156869526702E-6</v>
      </c>
      <c r="J33" s="8">
        <v>1.5680665430957299E-7</v>
      </c>
      <c r="K33" s="8">
        <v>6.0919613929177501E-9</v>
      </c>
      <c r="L33" s="8">
        <v>2.3684025160720398E-10</v>
      </c>
      <c r="N33" t="s">
        <v>202</v>
      </c>
      <c r="O33" t="s">
        <v>39</v>
      </c>
      <c r="P33" t="s">
        <v>276</v>
      </c>
      <c r="Q33" t="s">
        <v>211</v>
      </c>
      <c r="T33" s="4">
        <v>32</v>
      </c>
      <c r="U33" s="4">
        <v>32</v>
      </c>
      <c r="V33" s="4">
        <v>47</v>
      </c>
      <c r="W33" s="4">
        <v>140</v>
      </c>
      <c r="X33" s="9">
        <v>3</v>
      </c>
      <c r="Y33" s="9">
        <v>52</v>
      </c>
      <c r="Z33" s="9">
        <v>300</v>
      </c>
      <c r="AA33" s="9">
        <v>1230.5</v>
      </c>
      <c r="AB33" s="9">
        <v>1550.5</v>
      </c>
      <c r="AC33" s="9">
        <v>1850.5</v>
      </c>
      <c r="AD33" s="9">
        <v>1850.5</v>
      </c>
      <c r="AE33" s="9">
        <v>1850.5</v>
      </c>
      <c r="AF33" s="9">
        <v>2550.5</v>
      </c>
      <c r="AG33" s="9">
        <v>2550.5</v>
      </c>
      <c r="AI33" t="s">
        <v>39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8">
        <f t="shared" si="0"/>
        <v>363.82783519763001</v>
      </c>
      <c r="AV33" s="8">
        <f t="shared" si="1"/>
        <v>95.776375956738491</v>
      </c>
      <c r="AW33" s="8">
        <f t="shared" si="2"/>
        <v>301.76858333091394</v>
      </c>
      <c r="AX33" s="8">
        <f t="shared" si="3"/>
        <v>1230.5688163768559</v>
      </c>
      <c r="AY33" s="8">
        <f t="shared" si="4"/>
        <v>1550.5026737990063</v>
      </c>
      <c r="AZ33" s="8">
        <f t="shared" si="5"/>
        <v>1850.5001038822309</v>
      </c>
      <c r="BA33" s="8">
        <f t="shared" si="6"/>
        <v>1850.5000040360158</v>
      </c>
      <c r="BB33" s="8">
        <f t="shared" si="7"/>
        <v>1850.5000001568067</v>
      </c>
      <c r="BC33" s="8">
        <f t="shared" si="8"/>
        <v>2550.5000000060918</v>
      </c>
      <c r="BD33" s="8">
        <f t="shared" si="9"/>
        <v>2550.5000000002369</v>
      </c>
      <c r="BE33" s="8"/>
      <c r="BF33" s="8">
        <f t="shared" si="10"/>
        <v>-357.82783519763001</v>
      </c>
      <c r="BG33" s="8">
        <f t="shared" si="11"/>
        <v>8.223624043261502</v>
      </c>
      <c r="BH33" s="8">
        <f t="shared" si="12"/>
        <v>298.23141666908606</v>
      </c>
      <c r="BI33" s="8">
        <f t="shared" si="13"/>
        <v>1230.4311836231441</v>
      </c>
      <c r="BJ33" s="8">
        <f t="shared" si="14"/>
        <v>1550.4973262009937</v>
      </c>
      <c r="BK33" s="8">
        <f t="shared" si="15"/>
        <v>1850.4998961177691</v>
      </c>
      <c r="BL33" s="8">
        <f t="shared" si="16"/>
        <v>1850.4999959639842</v>
      </c>
      <c r="BM33" s="8">
        <f t="shared" si="17"/>
        <v>1850.4999998431933</v>
      </c>
      <c r="BN33" s="8">
        <f t="shared" si="18"/>
        <v>2550.4999999939082</v>
      </c>
      <c r="BO33" s="8">
        <f t="shared" si="19"/>
        <v>2550.4999999997631</v>
      </c>
      <c r="BP33" s="8"/>
    </row>
    <row r="34" spans="1:68" x14ac:dyDescent="0.25">
      <c r="A34" t="s">
        <v>40</v>
      </c>
      <c r="B34" t="s">
        <v>277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8">
        <v>3.14485987032346E-5</v>
      </c>
      <c r="I34" s="8">
        <v>7.8769313233472599E-7</v>
      </c>
      <c r="J34" s="8">
        <v>1.9730004954011501E-8</v>
      </c>
      <c r="K34" s="8">
        <v>4.9591560186472E-10</v>
      </c>
      <c r="L34" s="8">
        <v>1.0935294418185701E-11</v>
      </c>
      <c r="N34" t="s">
        <v>202</v>
      </c>
      <c r="O34" t="s">
        <v>40</v>
      </c>
      <c r="P34" t="s">
        <v>213</v>
      </c>
      <c r="Q34" t="s">
        <v>278</v>
      </c>
      <c r="R34" t="s">
        <v>235</v>
      </c>
      <c r="T34" s="4">
        <v>33</v>
      </c>
      <c r="U34" s="4">
        <v>33</v>
      </c>
      <c r="V34" s="4">
        <v>48</v>
      </c>
      <c r="W34" s="4">
        <v>143</v>
      </c>
      <c r="X34" s="9">
        <v>3</v>
      </c>
      <c r="Y34" s="9">
        <v>52</v>
      </c>
      <c r="Z34" s="9">
        <v>300</v>
      </c>
      <c r="AA34" s="9">
        <v>1230.5</v>
      </c>
      <c r="AB34" s="9">
        <v>1550.5</v>
      </c>
      <c r="AC34" s="9">
        <v>1850.5</v>
      </c>
      <c r="AD34" s="9">
        <v>1850.5</v>
      </c>
      <c r="AE34" s="9">
        <v>1850.5</v>
      </c>
      <c r="AF34" s="9">
        <v>2550.5</v>
      </c>
      <c r="AG34" s="9">
        <v>2550.5</v>
      </c>
      <c r="AI34" t="s">
        <v>40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8">
        <f t="shared" ref="AU34:AU60" si="20">X34+C34</f>
        <v>1115.27612631134</v>
      </c>
      <c r="AV34" s="8">
        <f t="shared" ref="AV34:AV60" si="21">Y34+D34</f>
        <v>130.00552432240971</v>
      </c>
      <c r="AW34" s="8">
        <f t="shared" ref="AW34:AW60" si="22">Z34+E34</f>
        <v>302.00019231909914</v>
      </c>
      <c r="AX34" s="8">
        <f t="shared" ref="AX34:AX60" si="23">AA34+F34</f>
        <v>1230.550128221962</v>
      </c>
      <c r="AY34" s="8">
        <f t="shared" ref="AY34:AY60" si="24">AB34+G34</f>
        <v>1550.5012555815204</v>
      </c>
      <c r="AZ34" s="8">
        <f t="shared" ref="AZ34:AZ60" si="25">AC34+H34</f>
        <v>1850.5000314485987</v>
      </c>
      <c r="BA34" s="8">
        <f t="shared" ref="BA34:BA60" si="26">AD34+I34</f>
        <v>1850.5000007876931</v>
      </c>
      <c r="BB34" s="8">
        <f t="shared" ref="BB34:BB60" si="27">AE34+J34</f>
        <v>1850.5000000197299</v>
      </c>
      <c r="BC34" s="8">
        <f t="shared" ref="BC34:BC60" si="28">AF34+K34</f>
        <v>2550.5000000004961</v>
      </c>
      <c r="BD34" s="8">
        <f t="shared" ref="BD34:BD60" si="29">AG34+L34</f>
        <v>2550.5000000000109</v>
      </c>
      <c r="BE34" s="8"/>
      <c r="BF34" s="8">
        <f t="shared" ref="BF34:BF60" si="30">X34-C34</f>
        <v>-1109.27612631134</v>
      </c>
      <c r="BG34" s="8">
        <f t="shared" ref="BG34:BG60" si="31">Y34-D34</f>
        <v>-26.005524322409698</v>
      </c>
      <c r="BH34" s="8">
        <f t="shared" ref="BH34:BH60" si="32">Z34-E34</f>
        <v>297.99980768090086</v>
      </c>
      <c r="BI34" s="8">
        <f t="shared" ref="BI34:BI60" si="33">AA34-F34</f>
        <v>1230.449871778038</v>
      </c>
      <c r="BJ34" s="8">
        <f t="shared" ref="BJ34:BJ60" si="34">AB34-G34</f>
        <v>1550.4987444184796</v>
      </c>
      <c r="BK34" s="8">
        <f t="shared" ref="BK34:BK60" si="35">AC34-H34</f>
        <v>1850.4999685514013</v>
      </c>
      <c r="BL34" s="8">
        <f t="shared" ref="BL34:BL60" si="36">AD34-I34</f>
        <v>1850.4999992123069</v>
      </c>
      <c r="BM34" s="8">
        <f t="shared" ref="BM34:BM60" si="37">AE34-J34</f>
        <v>1850.4999999802701</v>
      </c>
      <c r="BN34" s="8">
        <f t="shared" ref="BN34:BN60" si="38">AF34-K34</f>
        <v>2550.4999999995039</v>
      </c>
      <c r="BO34" s="8">
        <f t="shared" ref="BO34:BO60" si="39">AG34-L34</f>
        <v>2550.4999999999891</v>
      </c>
      <c r="BP34" s="8"/>
    </row>
    <row r="35" spans="1:68" x14ac:dyDescent="0.25">
      <c r="A35" t="s">
        <v>41</v>
      </c>
      <c r="B35" t="s">
        <v>279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202</v>
      </c>
      <c r="O35" t="s">
        <v>41</v>
      </c>
      <c r="P35" t="s">
        <v>280</v>
      </c>
      <c r="Q35" t="s">
        <v>281</v>
      </c>
      <c r="T35" s="4">
        <v>34</v>
      </c>
      <c r="U35" s="4">
        <v>34</v>
      </c>
      <c r="V35" s="4">
        <v>31</v>
      </c>
      <c r="W35" s="4">
        <v>92</v>
      </c>
      <c r="X35" s="9">
        <v>0.73001949300000002</v>
      </c>
      <c r="Y35" s="9">
        <v>3.9027777779999999</v>
      </c>
      <c r="Z35" s="9">
        <v>5.8809697859999996</v>
      </c>
      <c r="AA35" s="9">
        <v>8.4127680310000006</v>
      </c>
      <c r="AB35" s="9">
        <v>12.319200779999999</v>
      </c>
      <c r="AC35" s="9">
        <v>18.033869396</v>
      </c>
      <c r="AD35" s="9">
        <v>21.9</v>
      </c>
      <c r="AE35" s="9">
        <v>20.949317739000001</v>
      </c>
      <c r="AF35" s="9">
        <v>20.5</v>
      </c>
      <c r="AG35" s="9">
        <v>20</v>
      </c>
      <c r="AI35" t="s">
        <v>41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8">
        <f t="shared" si="20"/>
        <v>1.0632138100734181</v>
      </c>
      <c r="AV35" s="8">
        <f t="shared" si="21"/>
        <v>4.665990684335938</v>
      </c>
      <c r="AW35" s="8">
        <f t="shared" si="22"/>
        <v>6.5836647591893103</v>
      </c>
      <c r="AX35" s="8">
        <f t="shared" si="23"/>
        <v>8.9151848101766582</v>
      </c>
      <c r="AY35" s="8">
        <f t="shared" si="24"/>
        <v>12.640280582891943</v>
      </c>
      <c r="AZ35" s="8">
        <f t="shared" si="25"/>
        <v>18.227877842741623</v>
      </c>
      <c r="BA35" s="8">
        <f t="shared" si="26"/>
        <v>22.013803096942073</v>
      </c>
      <c r="BB35" s="8">
        <f t="shared" si="27"/>
        <v>21.01500333279553</v>
      </c>
      <c r="BC35" s="8">
        <f t="shared" si="28"/>
        <v>20.53757493675451</v>
      </c>
      <c r="BD35" s="8">
        <f t="shared" si="29"/>
        <v>20.021387145250586</v>
      </c>
      <c r="BE35" s="8"/>
      <c r="BF35" s="8">
        <f t="shared" si="30"/>
        <v>0.39682517592658201</v>
      </c>
      <c r="BG35" s="8">
        <f t="shared" si="31"/>
        <v>3.1395648716640618</v>
      </c>
      <c r="BH35" s="8">
        <f t="shared" si="32"/>
        <v>5.178274812810689</v>
      </c>
      <c r="BI35" s="8">
        <f t="shared" si="33"/>
        <v>7.9103512518233439</v>
      </c>
      <c r="BJ35" s="8">
        <f t="shared" si="34"/>
        <v>11.998120977108055</v>
      </c>
      <c r="BK35" s="8">
        <f t="shared" si="35"/>
        <v>17.839860949258377</v>
      </c>
      <c r="BL35" s="8">
        <f t="shared" si="36"/>
        <v>21.786196903057924</v>
      </c>
      <c r="BM35" s="8">
        <f t="shared" si="37"/>
        <v>20.883632145204473</v>
      </c>
      <c r="BN35" s="8">
        <f t="shared" si="38"/>
        <v>20.46242506324549</v>
      </c>
      <c r="BO35" s="8">
        <f t="shared" si="39"/>
        <v>19.978612854749414</v>
      </c>
      <c r="BP35" s="8"/>
    </row>
    <row r="36" spans="1:68" x14ac:dyDescent="0.25">
      <c r="A36" t="s">
        <v>42</v>
      </c>
      <c r="B36" t="s">
        <v>282</v>
      </c>
      <c r="C36">
        <v>574.57871952118296</v>
      </c>
      <c r="D36">
        <v>1.9771022419000299</v>
      </c>
      <c r="E36">
        <v>2.11819611850182E-3</v>
      </c>
      <c r="F36" s="8">
        <v>2.2666931490426598E-6</v>
      </c>
      <c r="G36" s="8">
        <v>2.4247078913940102E-9</v>
      </c>
      <c r="H36" s="8">
        <v>4.0665626117627901E-12</v>
      </c>
      <c r="I36">
        <v>0</v>
      </c>
      <c r="J36">
        <v>0</v>
      </c>
      <c r="K36">
        <v>0</v>
      </c>
      <c r="L36">
        <v>0</v>
      </c>
      <c r="N36" t="s">
        <v>202</v>
      </c>
      <c r="O36" t="s">
        <v>42</v>
      </c>
      <c r="P36" t="s">
        <v>283</v>
      </c>
      <c r="Q36" t="s">
        <v>284</v>
      </c>
      <c r="T36" s="4">
        <v>35</v>
      </c>
      <c r="U36" s="4">
        <v>35</v>
      </c>
      <c r="V36" s="4">
        <v>54</v>
      </c>
      <c r="W36" s="4">
        <v>161</v>
      </c>
      <c r="X36" s="9">
        <v>10</v>
      </c>
      <c r="Y36" s="9">
        <v>150</v>
      </c>
      <c r="Z36" s="9">
        <v>100</v>
      </c>
      <c r="AA36" s="9">
        <v>100</v>
      </c>
      <c r="AB36" s="9">
        <v>100</v>
      </c>
      <c r="AC36" s="9">
        <v>150</v>
      </c>
      <c r="AD36" s="9">
        <v>205</v>
      </c>
      <c r="AE36" s="9">
        <v>205</v>
      </c>
      <c r="AF36" s="9">
        <v>205</v>
      </c>
      <c r="AG36" s="9">
        <v>205</v>
      </c>
      <c r="AI36" t="s">
        <v>42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8">
        <f t="shared" si="20"/>
        <v>584.57871952118296</v>
      </c>
      <c r="AV36" s="8">
        <f t="shared" si="21"/>
        <v>151.97710224190004</v>
      </c>
      <c r="AW36" s="8">
        <f t="shared" si="22"/>
        <v>100.0021181961185</v>
      </c>
      <c r="AX36" s="8">
        <f t="shared" si="23"/>
        <v>100.00000226669314</v>
      </c>
      <c r="AY36" s="8">
        <f t="shared" si="24"/>
        <v>100.00000000242471</v>
      </c>
      <c r="AZ36" s="8">
        <f t="shared" si="25"/>
        <v>150.00000000000406</v>
      </c>
      <c r="BA36" s="8">
        <f t="shared" si="26"/>
        <v>205</v>
      </c>
      <c r="BB36" s="8">
        <f t="shared" si="27"/>
        <v>205</v>
      </c>
      <c r="BC36" s="8">
        <f t="shared" si="28"/>
        <v>205</v>
      </c>
      <c r="BD36" s="8">
        <f t="shared" si="29"/>
        <v>205</v>
      </c>
      <c r="BE36" s="8"/>
      <c r="BF36" s="8">
        <f t="shared" si="30"/>
        <v>-564.57871952118296</v>
      </c>
      <c r="BG36" s="8">
        <f t="shared" si="31"/>
        <v>148.02289775809996</v>
      </c>
      <c r="BH36" s="8">
        <f t="shared" si="32"/>
        <v>99.997881803881498</v>
      </c>
      <c r="BI36" s="8">
        <f t="shared" si="33"/>
        <v>99.999997733306856</v>
      </c>
      <c r="BJ36" s="8">
        <f t="shared" si="34"/>
        <v>99.999999997575287</v>
      </c>
      <c r="BK36" s="8">
        <f t="shared" si="35"/>
        <v>149.99999999999594</v>
      </c>
      <c r="BL36" s="8">
        <f t="shared" si="36"/>
        <v>205</v>
      </c>
      <c r="BM36" s="8">
        <f t="shared" si="37"/>
        <v>205</v>
      </c>
      <c r="BN36" s="8">
        <f t="shared" si="38"/>
        <v>205</v>
      </c>
      <c r="BO36" s="8">
        <f t="shared" si="39"/>
        <v>205</v>
      </c>
      <c r="BP36" s="8"/>
    </row>
    <row r="37" spans="1:68" x14ac:dyDescent="0.25">
      <c r="A37" t="s">
        <v>43</v>
      </c>
      <c r="B37" t="s">
        <v>285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202</v>
      </c>
      <c r="O37" t="s">
        <v>43</v>
      </c>
      <c r="P37" t="s">
        <v>286</v>
      </c>
      <c r="Q37" t="s">
        <v>266</v>
      </c>
      <c r="T37" s="4">
        <v>36</v>
      </c>
      <c r="U37" s="4">
        <v>36</v>
      </c>
      <c r="V37" s="4">
        <v>27</v>
      </c>
      <c r="W37" s="4">
        <v>80</v>
      </c>
      <c r="X37" s="9">
        <v>0.73001949300000002</v>
      </c>
      <c r="Y37" s="9">
        <v>3.9027777779999999</v>
      </c>
      <c r="Z37" s="9">
        <v>5.8809697859999996</v>
      </c>
      <c r="AA37" s="9">
        <v>8.4127680310000006</v>
      </c>
      <c r="AB37" s="9">
        <v>12.319200779999999</v>
      </c>
      <c r="AC37" s="9">
        <v>18.033869396</v>
      </c>
      <c r="AD37" s="9">
        <v>21.9</v>
      </c>
      <c r="AE37" s="9">
        <v>20.949317739000001</v>
      </c>
      <c r="AF37" s="9">
        <v>20.5</v>
      </c>
      <c r="AG37" s="9">
        <v>20</v>
      </c>
      <c r="AI37" t="s">
        <v>43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8">
        <f t="shared" si="20"/>
        <v>3.3485408791687501</v>
      </c>
      <c r="AV37" s="8">
        <f t="shared" si="21"/>
        <v>11.83220971420422</v>
      </c>
      <c r="AW37" s="8">
        <f t="shared" si="22"/>
        <v>13.887835320683299</v>
      </c>
      <c r="AX37" s="8">
        <f t="shared" si="23"/>
        <v>14.337313607310881</v>
      </c>
      <c r="AY37" s="8">
        <f t="shared" si="24"/>
        <v>16.165107374940561</v>
      </c>
      <c r="AZ37" s="8">
        <f t="shared" si="25"/>
        <v>20.37610211665374</v>
      </c>
      <c r="BA37" s="8">
        <f t="shared" si="26"/>
        <v>23.279686548769419</v>
      </c>
      <c r="BB37" s="8">
        <f t="shared" si="27"/>
        <v>21.747474598329081</v>
      </c>
      <c r="BC37" s="8">
        <f t="shared" si="28"/>
        <v>20.957157885714508</v>
      </c>
      <c r="BD37" s="8">
        <f t="shared" si="29"/>
        <v>20.260392375846266</v>
      </c>
      <c r="BE37" s="8"/>
      <c r="BF37" s="8">
        <f t="shared" si="30"/>
        <v>-1.8885018931687503</v>
      </c>
      <c r="BG37" s="8">
        <f t="shared" si="31"/>
        <v>-4.0266541582042201</v>
      </c>
      <c r="BH37" s="8">
        <f t="shared" si="32"/>
        <v>-2.1258957486833001</v>
      </c>
      <c r="BI37" s="8">
        <f t="shared" si="33"/>
        <v>2.4882224546891205</v>
      </c>
      <c r="BJ37" s="8">
        <f t="shared" si="34"/>
        <v>8.473294185059439</v>
      </c>
      <c r="BK37" s="8">
        <f t="shared" si="35"/>
        <v>15.69163667534626</v>
      </c>
      <c r="BL37" s="8">
        <f t="shared" si="36"/>
        <v>20.520313451230578</v>
      </c>
      <c r="BM37" s="8">
        <f t="shared" si="37"/>
        <v>20.151160879670922</v>
      </c>
      <c r="BN37" s="8">
        <f t="shared" si="38"/>
        <v>20.042842114285492</v>
      </c>
      <c r="BO37" s="8">
        <f t="shared" si="39"/>
        <v>19.739607624153734</v>
      </c>
      <c r="BP37" s="8"/>
    </row>
    <row r="38" spans="1:68" x14ac:dyDescent="0.25">
      <c r="A38" t="s">
        <v>44</v>
      </c>
      <c r="B38" t="s">
        <v>287</v>
      </c>
      <c r="C38">
        <v>178780.62795521901</v>
      </c>
      <c r="D38">
        <v>7.0527850876478704</v>
      </c>
      <c r="E38" s="8">
        <v>9.1739114561037398E-5</v>
      </c>
      <c r="F38" s="8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202</v>
      </c>
      <c r="O38" t="s">
        <v>44</v>
      </c>
      <c r="P38" t="s">
        <v>288</v>
      </c>
      <c r="Q38" t="s">
        <v>223</v>
      </c>
      <c r="T38" s="4">
        <v>37</v>
      </c>
      <c r="U38" s="4">
        <v>37</v>
      </c>
      <c r="V38" s="4">
        <v>55</v>
      </c>
      <c r="W38" s="4">
        <v>164</v>
      </c>
      <c r="X38" s="9">
        <v>2000000</v>
      </c>
      <c r="Y38" s="9">
        <v>3500000</v>
      </c>
      <c r="Z38" s="9">
        <v>3500000</v>
      </c>
      <c r="AA38" s="9">
        <v>3500000</v>
      </c>
      <c r="AB38" s="9">
        <v>3500000</v>
      </c>
      <c r="AC38" s="9">
        <v>3500000</v>
      </c>
      <c r="AD38" s="9">
        <v>3500000</v>
      </c>
      <c r="AE38" s="9">
        <v>3500000</v>
      </c>
      <c r="AF38" s="9">
        <v>3500000</v>
      </c>
      <c r="AG38" s="9">
        <v>3500000</v>
      </c>
      <c r="AI38" t="s">
        <v>44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8">
        <f t="shared" si="20"/>
        <v>2178780.6279552188</v>
      </c>
      <c r="AV38" s="8">
        <f t="shared" si="21"/>
        <v>3500007.0527850878</v>
      </c>
      <c r="AW38" s="8">
        <f t="shared" si="22"/>
        <v>3500000.000091739</v>
      </c>
      <c r="AX38" s="8">
        <f t="shared" si="23"/>
        <v>3500000.0000000009</v>
      </c>
      <c r="AY38" s="8">
        <f t="shared" si="24"/>
        <v>3500000</v>
      </c>
      <c r="AZ38" s="8">
        <f t="shared" si="25"/>
        <v>3500000</v>
      </c>
      <c r="BA38" s="8">
        <f t="shared" si="26"/>
        <v>3500000</v>
      </c>
      <c r="BB38" s="8">
        <f t="shared" si="27"/>
        <v>3500000</v>
      </c>
      <c r="BC38" s="8">
        <f t="shared" si="28"/>
        <v>3500000</v>
      </c>
      <c r="BD38" s="8">
        <f t="shared" si="29"/>
        <v>3500000</v>
      </c>
      <c r="BE38" s="8"/>
      <c r="BF38" s="8">
        <f t="shared" si="30"/>
        <v>1821219.372044781</v>
      </c>
      <c r="BG38" s="8">
        <f t="shared" si="31"/>
        <v>3499992.9472149122</v>
      </c>
      <c r="BH38" s="8">
        <f t="shared" si="32"/>
        <v>3499999.999908261</v>
      </c>
      <c r="BI38" s="8">
        <f t="shared" si="33"/>
        <v>3499999.9999999991</v>
      </c>
      <c r="BJ38" s="8">
        <f t="shared" si="34"/>
        <v>3500000</v>
      </c>
      <c r="BK38" s="8">
        <f t="shared" si="35"/>
        <v>3500000</v>
      </c>
      <c r="BL38" s="8">
        <f t="shared" si="36"/>
        <v>3500000</v>
      </c>
      <c r="BM38" s="8">
        <f t="shared" si="37"/>
        <v>3500000</v>
      </c>
      <c r="BN38" s="8">
        <f t="shared" si="38"/>
        <v>3500000</v>
      </c>
      <c r="BO38" s="8">
        <f t="shared" si="39"/>
        <v>3500000</v>
      </c>
      <c r="BP38" s="8"/>
    </row>
    <row r="39" spans="1:68" x14ac:dyDescent="0.25">
      <c r="A39" t="s">
        <v>45</v>
      </c>
      <c r="B39" t="s">
        <v>289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202</v>
      </c>
      <c r="O39" t="s">
        <v>45</v>
      </c>
      <c r="P39" t="s">
        <v>204</v>
      </c>
      <c r="Q39" t="s">
        <v>290</v>
      </c>
      <c r="T39" s="4">
        <v>38</v>
      </c>
      <c r="U39" s="4">
        <v>38</v>
      </c>
      <c r="V39" s="4">
        <v>33</v>
      </c>
      <c r="W39" s="4">
        <v>98</v>
      </c>
      <c r="X39" s="9">
        <v>0.73001949300000002</v>
      </c>
      <c r="Y39" s="9">
        <v>3.9027777779999999</v>
      </c>
      <c r="Z39" s="9">
        <v>5.8809697859999996</v>
      </c>
      <c r="AA39" s="9">
        <v>8.4127680310000006</v>
      </c>
      <c r="AB39" s="9">
        <v>12.319200779999999</v>
      </c>
      <c r="AC39" s="9">
        <v>18.033869396</v>
      </c>
      <c r="AD39" s="9">
        <v>21.9</v>
      </c>
      <c r="AE39" s="9">
        <v>20.949317739000001</v>
      </c>
      <c r="AF39" s="9">
        <v>20.5</v>
      </c>
      <c r="AG39" s="9">
        <v>20</v>
      </c>
      <c r="AI39" t="s">
        <v>45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8">
        <f t="shared" si="20"/>
        <v>26.692414002226002</v>
      </c>
      <c r="AV39" s="8">
        <f t="shared" si="21"/>
        <v>79.287464374412494</v>
      </c>
      <c r="AW39" s="8">
        <f t="shared" si="22"/>
        <v>78.518591508868496</v>
      </c>
      <c r="AX39" s="8">
        <f t="shared" si="23"/>
        <v>59.8677395191418</v>
      </c>
      <c r="AY39" s="8">
        <f t="shared" si="24"/>
        <v>44.408598560558502</v>
      </c>
      <c r="AZ39" s="8">
        <f t="shared" si="25"/>
        <v>36.863985696707601</v>
      </c>
      <c r="BA39" s="8">
        <f t="shared" si="26"/>
        <v>32.6111843163511</v>
      </c>
      <c r="BB39" s="8">
        <f t="shared" si="27"/>
        <v>26.942912516228091</v>
      </c>
      <c r="BC39" s="8">
        <f t="shared" si="28"/>
        <v>23.82431199242642</v>
      </c>
      <c r="BD39" s="8">
        <f t="shared" si="29"/>
        <v>21.834994420845518</v>
      </c>
      <c r="BE39" s="8"/>
      <c r="BF39" s="8">
        <f t="shared" si="30"/>
        <v>-25.232375016226001</v>
      </c>
      <c r="BG39" s="8">
        <f t="shared" si="31"/>
        <v>-71.481908818412492</v>
      </c>
      <c r="BH39" s="8">
        <f t="shared" si="32"/>
        <v>-66.756651936868508</v>
      </c>
      <c r="BI39" s="8">
        <f t="shared" si="33"/>
        <v>-43.042203457141802</v>
      </c>
      <c r="BJ39" s="8">
        <f t="shared" si="34"/>
        <v>-19.7701970005585</v>
      </c>
      <c r="BK39" s="8">
        <f t="shared" si="35"/>
        <v>-0.79624690470760129</v>
      </c>
      <c r="BL39" s="8">
        <f t="shared" si="36"/>
        <v>11.188815683648899</v>
      </c>
      <c r="BM39" s="8">
        <f t="shared" si="37"/>
        <v>14.955722961771912</v>
      </c>
      <c r="BN39" s="8">
        <f t="shared" si="38"/>
        <v>17.17568800757358</v>
      </c>
      <c r="BO39" s="8">
        <f t="shared" si="39"/>
        <v>18.165005579154482</v>
      </c>
      <c r="BP39" s="8"/>
    </row>
    <row r="40" spans="1:68" x14ac:dyDescent="0.25">
      <c r="A40" t="s">
        <v>46</v>
      </c>
      <c r="B40" t="s">
        <v>291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8">
        <v>3.7774264356276901E-5</v>
      </c>
      <c r="J40" s="8">
        <v>3.9813835602927399E-6</v>
      </c>
      <c r="K40" s="8">
        <v>4.19634809127087E-7</v>
      </c>
      <c r="L40" s="8">
        <v>4.4229177111035801E-8</v>
      </c>
      <c r="N40" t="s">
        <v>202</v>
      </c>
      <c r="O40" t="s">
        <v>46</v>
      </c>
      <c r="P40" t="s">
        <v>291</v>
      </c>
      <c r="T40" s="4">
        <v>39</v>
      </c>
      <c r="U40" s="4">
        <v>39</v>
      </c>
      <c r="V40" s="4">
        <v>52</v>
      </c>
      <c r="W40" s="4">
        <v>155</v>
      </c>
      <c r="X40" s="9">
        <v>200</v>
      </c>
      <c r="Y40" s="9">
        <v>400</v>
      </c>
      <c r="Z40" s="9">
        <v>500</v>
      </c>
      <c r="AA40" s="9">
        <v>500</v>
      </c>
      <c r="AB40" s="9">
        <v>500</v>
      </c>
      <c r="AC40" s="9">
        <v>800</v>
      </c>
      <c r="AD40" s="9">
        <v>800</v>
      </c>
      <c r="AE40" s="9">
        <v>800</v>
      </c>
      <c r="AF40" s="9">
        <v>800</v>
      </c>
      <c r="AG40" s="9">
        <v>800</v>
      </c>
      <c r="AI40" t="s">
        <v>46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8">
        <f t="shared" si="20"/>
        <v>205.84231451020759</v>
      </c>
      <c r="AV40" s="8">
        <f t="shared" si="21"/>
        <v>402.57774356458469</v>
      </c>
      <c r="AW40" s="8">
        <f t="shared" si="22"/>
        <v>500.30234382778787</v>
      </c>
      <c r="AX40" s="8">
        <f t="shared" si="23"/>
        <v>500.03221975111177</v>
      </c>
      <c r="AY40" s="8">
        <f t="shared" si="24"/>
        <v>500.00339987222208</v>
      </c>
      <c r="AZ40" s="8">
        <f t="shared" si="25"/>
        <v>800.00035838763165</v>
      </c>
      <c r="BA40" s="8">
        <f t="shared" si="26"/>
        <v>800.00003777426434</v>
      </c>
      <c r="BB40" s="8">
        <f t="shared" si="27"/>
        <v>800.00000398138354</v>
      </c>
      <c r="BC40" s="8">
        <f t="shared" si="28"/>
        <v>800.00000041963483</v>
      </c>
      <c r="BD40" s="8">
        <f t="shared" si="29"/>
        <v>800.00000004422918</v>
      </c>
      <c r="BE40" s="8"/>
      <c r="BF40" s="8">
        <f t="shared" si="30"/>
        <v>194.15768548979241</v>
      </c>
      <c r="BG40" s="8">
        <f t="shared" si="31"/>
        <v>397.42225643541531</v>
      </c>
      <c r="BH40" s="8">
        <f t="shared" si="32"/>
        <v>499.69765617221213</v>
      </c>
      <c r="BI40" s="8">
        <f t="shared" si="33"/>
        <v>499.96778024888823</v>
      </c>
      <c r="BJ40" s="8">
        <f t="shared" si="34"/>
        <v>499.99660012777792</v>
      </c>
      <c r="BK40" s="8">
        <f t="shared" si="35"/>
        <v>799.99964161236835</v>
      </c>
      <c r="BL40" s="8">
        <f t="shared" si="36"/>
        <v>799.99996222573566</v>
      </c>
      <c r="BM40" s="8">
        <f t="shared" si="37"/>
        <v>799.99999601861646</v>
      </c>
      <c r="BN40" s="8">
        <f t="shared" si="38"/>
        <v>799.99999958036517</v>
      </c>
      <c r="BO40" s="8">
        <f t="shared" si="39"/>
        <v>799.99999995577082</v>
      </c>
      <c r="BP40" s="8"/>
    </row>
    <row r="41" spans="1:68" x14ac:dyDescent="0.25">
      <c r="A41" t="s">
        <v>47</v>
      </c>
      <c r="B41" t="s">
        <v>292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202</v>
      </c>
      <c r="O41" t="s">
        <v>47</v>
      </c>
      <c r="P41" t="s">
        <v>292</v>
      </c>
      <c r="T41" s="4">
        <v>40</v>
      </c>
      <c r="U41" s="4">
        <v>40</v>
      </c>
      <c r="V41" s="4">
        <v>29</v>
      </c>
      <c r="W41" s="4">
        <v>86</v>
      </c>
      <c r="X41" s="9">
        <v>0.73001949300000002</v>
      </c>
      <c r="Y41" s="9">
        <v>3.9027777779999999</v>
      </c>
      <c r="Z41" s="9">
        <v>5.8809697859999996</v>
      </c>
      <c r="AA41" s="9">
        <v>8.4127680310000006</v>
      </c>
      <c r="AB41" s="9">
        <v>12.319200779999999</v>
      </c>
      <c r="AC41" s="9">
        <v>18.033869396</v>
      </c>
      <c r="AD41" s="9">
        <v>21.9</v>
      </c>
      <c r="AE41" s="9">
        <v>20.949317739000001</v>
      </c>
      <c r="AF41" s="9">
        <v>20.5</v>
      </c>
      <c r="AG41" s="9">
        <v>20</v>
      </c>
      <c r="AI41" t="s">
        <v>47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8">
        <f t="shared" si="20"/>
        <v>1.8291505893773299</v>
      </c>
      <c r="AV41" s="8">
        <f t="shared" si="21"/>
        <v>7.7360021968406398</v>
      </c>
      <c r="AW41" s="8">
        <f t="shared" si="22"/>
        <v>10.264204204961</v>
      </c>
      <c r="AX41" s="8">
        <f t="shared" si="23"/>
        <v>12.010412078242641</v>
      </c>
      <c r="AY41" s="8">
        <f t="shared" si="24"/>
        <v>14.875145083248398</v>
      </c>
      <c r="AZ41" s="8">
        <f t="shared" si="25"/>
        <v>19.721708001471178</v>
      </c>
      <c r="BA41" s="8">
        <f t="shared" si="26"/>
        <v>22.970968315333739</v>
      </c>
      <c r="BB41" s="8">
        <f t="shared" si="27"/>
        <v>21.613627893923194</v>
      </c>
      <c r="BC41" s="8">
        <f t="shared" si="28"/>
        <v>20.906665624846973</v>
      </c>
      <c r="BD41" s="8">
        <f t="shared" si="29"/>
        <v>20.247018669437015</v>
      </c>
      <c r="BE41" s="8"/>
      <c r="BF41" s="8">
        <f t="shared" si="30"/>
        <v>-0.36911160337732996</v>
      </c>
      <c r="BG41" s="8">
        <f t="shared" si="31"/>
        <v>6.9553359159360006E-2</v>
      </c>
      <c r="BH41" s="8">
        <f t="shared" si="32"/>
        <v>1.4977353670389997</v>
      </c>
      <c r="BI41" s="8">
        <f t="shared" si="33"/>
        <v>4.8151239837573607</v>
      </c>
      <c r="BJ41" s="8">
        <f t="shared" si="34"/>
        <v>9.7632564767516001</v>
      </c>
      <c r="BK41" s="8">
        <f t="shared" si="35"/>
        <v>16.346030790528822</v>
      </c>
      <c r="BL41" s="8">
        <f t="shared" si="36"/>
        <v>20.829031684666258</v>
      </c>
      <c r="BM41" s="8">
        <f t="shared" si="37"/>
        <v>20.285007584076808</v>
      </c>
      <c r="BN41" s="8">
        <f t="shared" si="38"/>
        <v>20.093334375153027</v>
      </c>
      <c r="BO41" s="8">
        <f t="shared" si="39"/>
        <v>19.752981330562985</v>
      </c>
      <c r="BP41" s="8"/>
    </row>
    <row r="42" spans="1:68" x14ac:dyDescent="0.25">
      <c r="A42" t="s">
        <v>48</v>
      </c>
      <c r="B42" t="s">
        <v>293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202</v>
      </c>
      <c r="O42" t="s">
        <v>48</v>
      </c>
      <c r="P42" t="s">
        <v>204</v>
      </c>
      <c r="Q42" t="s">
        <v>294</v>
      </c>
      <c r="R42" t="s">
        <v>234</v>
      </c>
      <c r="S42" t="s">
        <v>215</v>
      </c>
      <c r="T42" s="4">
        <v>41</v>
      </c>
      <c r="U42" s="4">
        <v>41</v>
      </c>
      <c r="V42" s="4">
        <v>38</v>
      </c>
      <c r="W42" s="4">
        <v>113</v>
      </c>
      <c r="X42" s="9">
        <v>0.73001949300000002</v>
      </c>
      <c r="Y42" s="9">
        <v>3.9027777779999999</v>
      </c>
      <c r="Z42" s="9">
        <v>5.8809697859999996</v>
      </c>
      <c r="AA42" s="9">
        <v>8.4127680310000006</v>
      </c>
      <c r="AB42" s="9">
        <v>12.319200779999999</v>
      </c>
      <c r="AC42" s="9">
        <v>18.033869396</v>
      </c>
      <c r="AD42" s="9">
        <v>21.9</v>
      </c>
      <c r="AE42" s="9">
        <v>20.949317739000001</v>
      </c>
      <c r="AF42" s="9">
        <v>20.5</v>
      </c>
      <c r="AG42" s="9">
        <v>20</v>
      </c>
      <c r="AI42" t="s">
        <v>48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8">
        <f t="shared" si="20"/>
        <v>16.934377716587999</v>
      </c>
      <c r="AV42" s="8">
        <f t="shared" si="21"/>
        <v>46.743425993177198</v>
      </c>
      <c r="AW42" s="8">
        <f t="shared" si="22"/>
        <v>70.362939999586388</v>
      </c>
      <c r="AX42" s="8">
        <f t="shared" si="23"/>
        <v>85.023411820464105</v>
      </c>
      <c r="AY42" s="8">
        <f t="shared" si="24"/>
        <v>92.47831165983601</v>
      </c>
      <c r="AZ42" s="8">
        <f t="shared" si="25"/>
        <v>95.640347186641407</v>
      </c>
      <c r="BA42" s="8">
        <f t="shared" si="26"/>
        <v>93.282140371862113</v>
      </c>
      <c r="BB42" s="8">
        <f t="shared" si="27"/>
        <v>84.312403951477506</v>
      </c>
      <c r="BC42" s="8">
        <f t="shared" si="28"/>
        <v>75.325843272424805</v>
      </c>
      <c r="BD42" s="8">
        <f t="shared" si="29"/>
        <v>66.55429327395629</v>
      </c>
      <c r="BE42" s="8"/>
      <c r="BF42" s="8">
        <f t="shared" si="30"/>
        <v>-15.474338730587998</v>
      </c>
      <c r="BG42" s="8">
        <f t="shared" si="31"/>
        <v>-38.937870437177196</v>
      </c>
      <c r="BH42" s="8">
        <f t="shared" si="32"/>
        <v>-58.601000427586392</v>
      </c>
      <c r="BI42" s="8">
        <f t="shared" si="33"/>
        <v>-68.197875758464107</v>
      </c>
      <c r="BJ42" s="8">
        <f t="shared" si="34"/>
        <v>-67.839910099836004</v>
      </c>
      <c r="BK42" s="8">
        <f t="shared" si="35"/>
        <v>-59.572608394641406</v>
      </c>
      <c r="BL42" s="8">
        <f t="shared" si="36"/>
        <v>-49.482140371862108</v>
      </c>
      <c r="BM42" s="8">
        <f t="shared" si="37"/>
        <v>-42.413768473477496</v>
      </c>
      <c r="BN42" s="8">
        <f t="shared" si="38"/>
        <v>-34.325843272424798</v>
      </c>
      <c r="BO42" s="8">
        <f t="shared" si="39"/>
        <v>-26.554293273956297</v>
      </c>
      <c r="BP42" s="8"/>
    </row>
    <row r="43" spans="1:68" x14ac:dyDescent="0.25">
      <c r="A43" t="s">
        <v>49</v>
      </c>
      <c r="B43" t="s">
        <v>295</v>
      </c>
      <c r="C43" s="8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202</v>
      </c>
      <c r="O43" t="s">
        <v>49</v>
      </c>
      <c r="P43" t="s">
        <v>296</v>
      </c>
      <c r="Q43" t="s">
        <v>266</v>
      </c>
      <c r="T43" s="4">
        <v>42</v>
      </c>
      <c r="U43" s="4">
        <v>42</v>
      </c>
      <c r="V43" s="4">
        <v>24</v>
      </c>
      <c r="W43" s="4">
        <v>71</v>
      </c>
      <c r="X43" s="9">
        <v>0.12551788498999999</v>
      </c>
      <c r="Y43" s="9">
        <v>2.3450292400000001</v>
      </c>
      <c r="Z43" s="9">
        <v>3.130116959</v>
      </c>
      <c r="AA43" s="9">
        <v>6.8788986349999997</v>
      </c>
      <c r="AB43" s="9">
        <v>15.069200779999999</v>
      </c>
      <c r="AC43" s="9">
        <v>28.33406433</v>
      </c>
      <c r="AD43" s="9">
        <v>44.060185185000002</v>
      </c>
      <c r="AE43" s="9">
        <v>45</v>
      </c>
      <c r="AF43" s="9">
        <v>46.873294346999998</v>
      </c>
      <c r="AG43" s="9">
        <v>47</v>
      </c>
      <c r="AI43" t="s">
        <v>49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8">
        <f t="shared" si="20"/>
        <v>0.12551788499290933</v>
      </c>
      <c r="AV43" s="8">
        <f t="shared" si="21"/>
        <v>3.4316772908085302</v>
      </c>
      <c r="AW43" s="8">
        <f t="shared" si="22"/>
        <v>5.0776392647372894</v>
      </c>
      <c r="AX43" s="8">
        <f t="shared" si="23"/>
        <v>9.4535452240451185</v>
      </c>
      <c r="AY43" s="8">
        <f t="shared" si="24"/>
        <v>18.003691165852679</v>
      </c>
      <c r="AZ43" s="8">
        <f t="shared" si="25"/>
        <v>31.400997854084071</v>
      </c>
      <c r="BA43" s="8">
        <f t="shared" si="26"/>
        <v>47.090675759162664</v>
      </c>
      <c r="BB43" s="8">
        <f t="shared" si="27"/>
        <v>47.880687585325447</v>
      </c>
      <c r="BC43" s="8">
        <f t="shared" si="28"/>
        <v>49.536058862111148</v>
      </c>
      <c r="BD43" s="8">
        <f t="shared" si="29"/>
        <v>49.410555068665339</v>
      </c>
      <c r="BE43" s="8"/>
      <c r="BF43" s="8">
        <f t="shared" si="30"/>
        <v>0.12551788498709066</v>
      </c>
      <c r="BG43" s="8">
        <f t="shared" si="31"/>
        <v>1.25838118919147</v>
      </c>
      <c r="BH43" s="8">
        <f t="shared" si="32"/>
        <v>1.1825946532627101</v>
      </c>
      <c r="BI43" s="8">
        <f t="shared" si="33"/>
        <v>4.3042520459548799</v>
      </c>
      <c r="BJ43" s="8">
        <f t="shared" si="34"/>
        <v>12.134710394147319</v>
      </c>
      <c r="BK43" s="8">
        <f t="shared" si="35"/>
        <v>25.267130805915929</v>
      </c>
      <c r="BL43" s="8">
        <f t="shared" si="36"/>
        <v>41.029694610837339</v>
      </c>
      <c r="BM43" s="8">
        <f t="shared" si="37"/>
        <v>42.119312414674553</v>
      </c>
      <c r="BN43" s="8">
        <f t="shared" si="38"/>
        <v>44.210529831888849</v>
      </c>
      <c r="BO43" s="8">
        <f t="shared" si="39"/>
        <v>44.589444931334661</v>
      </c>
      <c r="BP43" s="8"/>
    </row>
    <row r="44" spans="1:68" x14ac:dyDescent="0.25">
      <c r="A44" t="s">
        <v>50</v>
      </c>
      <c r="B44" t="s">
        <v>297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202</v>
      </c>
      <c r="O44" t="s">
        <v>50</v>
      </c>
      <c r="P44" t="s">
        <v>298</v>
      </c>
      <c r="Q44" t="s">
        <v>256</v>
      </c>
      <c r="R44" t="s">
        <v>299</v>
      </c>
      <c r="T44" s="4">
        <v>43</v>
      </c>
      <c r="U44" s="4">
        <v>43</v>
      </c>
      <c r="V44" s="4">
        <v>51</v>
      </c>
      <c r="W44" s="4">
        <v>152</v>
      </c>
      <c r="X44" s="9">
        <v>3</v>
      </c>
      <c r="Y44" s="9">
        <v>9</v>
      </c>
      <c r="Z44" s="9">
        <v>10</v>
      </c>
      <c r="AA44" s="9">
        <v>26</v>
      </c>
      <c r="AB44" s="9">
        <v>40</v>
      </c>
      <c r="AC44" s="9">
        <v>50</v>
      </c>
      <c r="AD44" s="9">
        <v>50</v>
      </c>
      <c r="AE44" s="9">
        <v>50</v>
      </c>
      <c r="AF44" s="9">
        <v>150</v>
      </c>
      <c r="AG44" s="9">
        <v>1500</v>
      </c>
      <c r="AI44" t="s">
        <v>50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8">
        <f t="shared" si="20"/>
        <v>56.658682236251799</v>
      </c>
      <c r="AV44" s="8">
        <f t="shared" si="21"/>
        <v>85.391299301928498</v>
      </c>
      <c r="AW44" s="8">
        <f t="shared" si="22"/>
        <v>55.261001034634099</v>
      </c>
      <c r="AX44" s="8">
        <f t="shared" si="23"/>
        <v>47.360427020284099</v>
      </c>
      <c r="AY44" s="8">
        <f t="shared" si="24"/>
        <v>49.296567964770958</v>
      </c>
      <c r="AZ44" s="8">
        <f t="shared" si="25"/>
        <v>53.920433764870801</v>
      </c>
      <c r="BA44" s="8">
        <f t="shared" si="26"/>
        <v>51.632380195287929</v>
      </c>
      <c r="BB44" s="8">
        <f t="shared" si="27"/>
        <v>50.676161164851415</v>
      </c>
      <c r="BC44" s="8">
        <f t="shared" si="28"/>
        <v>150.27948001154604</v>
      </c>
      <c r="BD44" s="8">
        <f t="shared" si="29"/>
        <v>1500.1154167248062</v>
      </c>
      <c r="BE44" s="8"/>
      <c r="BF44" s="8">
        <f t="shared" si="30"/>
        <v>-50.658682236251799</v>
      </c>
      <c r="BG44" s="8">
        <f t="shared" si="31"/>
        <v>-67.391299301928498</v>
      </c>
      <c r="BH44" s="8">
        <f t="shared" si="32"/>
        <v>-35.261001034634099</v>
      </c>
      <c r="BI44" s="8">
        <f t="shared" si="33"/>
        <v>4.6395729797159007</v>
      </c>
      <c r="BJ44" s="8">
        <f t="shared" si="34"/>
        <v>30.703432035229042</v>
      </c>
      <c r="BK44" s="8">
        <f t="shared" si="35"/>
        <v>46.079566235129199</v>
      </c>
      <c r="BL44" s="8">
        <f t="shared" si="36"/>
        <v>48.367619804712071</v>
      </c>
      <c r="BM44" s="8">
        <f t="shared" si="37"/>
        <v>49.323838835148585</v>
      </c>
      <c r="BN44" s="8">
        <f t="shared" si="38"/>
        <v>149.72051998845396</v>
      </c>
      <c r="BO44" s="8">
        <f t="shared" si="39"/>
        <v>1499.8845832751938</v>
      </c>
      <c r="BP44" s="8"/>
    </row>
    <row r="45" spans="1:68" x14ac:dyDescent="0.25">
      <c r="A45" t="s">
        <v>51</v>
      </c>
      <c r="B45" t="s">
        <v>300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202</v>
      </c>
      <c r="O45" t="s">
        <v>51</v>
      </c>
      <c r="P45" t="s">
        <v>301</v>
      </c>
      <c r="Q45" t="s">
        <v>228</v>
      </c>
      <c r="T45" s="4">
        <v>44</v>
      </c>
      <c r="U45" s="4">
        <v>44</v>
      </c>
      <c r="V45" s="4">
        <v>43</v>
      </c>
      <c r="W45" s="4">
        <v>128</v>
      </c>
      <c r="X45" s="9">
        <v>0.5</v>
      </c>
      <c r="Y45" s="9">
        <v>10.5</v>
      </c>
      <c r="Z45" s="9">
        <v>25.5</v>
      </c>
      <c r="AA45" s="9">
        <v>80.5</v>
      </c>
      <c r="AB45" s="9">
        <v>270.5</v>
      </c>
      <c r="AC45" s="9">
        <v>320.5</v>
      </c>
      <c r="AD45" s="9">
        <v>460.5</v>
      </c>
      <c r="AE45" s="9">
        <v>520.5</v>
      </c>
      <c r="AF45" s="9">
        <v>520.5</v>
      </c>
      <c r="AG45" s="9">
        <v>520.5</v>
      </c>
      <c r="AI45" t="s">
        <v>51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8">
        <f t="shared" si="20"/>
        <v>10.412281803141219</v>
      </c>
      <c r="AV45" s="8">
        <f t="shared" si="21"/>
        <v>26.0927995066839</v>
      </c>
      <c r="AW45" s="8">
        <f t="shared" si="22"/>
        <v>38.180326990158704</v>
      </c>
      <c r="AX45" s="8">
        <f t="shared" si="23"/>
        <v>88.803262830559731</v>
      </c>
      <c r="AY45" s="8">
        <f t="shared" si="24"/>
        <v>275.44471929327142</v>
      </c>
      <c r="AZ45" s="8">
        <f t="shared" si="25"/>
        <v>323.31162696790261</v>
      </c>
      <c r="BA45" s="8">
        <f t="shared" si="26"/>
        <v>462.06131811531083</v>
      </c>
      <c r="BB45" s="8">
        <f t="shared" si="27"/>
        <v>521.35629398593983</v>
      </c>
      <c r="BC45" s="8">
        <f t="shared" si="28"/>
        <v>520.96652837355759</v>
      </c>
      <c r="BD45" s="8">
        <f t="shared" si="29"/>
        <v>520.75327416593302</v>
      </c>
      <c r="BE45" s="8"/>
      <c r="BF45" s="8">
        <f t="shared" si="30"/>
        <v>-9.4122818031412194</v>
      </c>
      <c r="BG45" s="8">
        <f t="shared" si="31"/>
        <v>-5.0927995066838996</v>
      </c>
      <c r="BH45" s="8">
        <f t="shared" si="32"/>
        <v>12.819673009841299</v>
      </c>
      <c r="BI45" s="8">
        <f t="shared" si="33"/>
        <v>72.196737169440269</v>
      </c>
      <c r="BJ45" s="8">
        <f t="shared" si="34"/>
        <v>265.55528070672858</v>
      </c>
      <c r="BK45" s="8">
        <f t="shared" si="35"/>
        <v>317.68837303209739</v>
      </c>
      <c r="BL45" s="8">
        <f t="shared" si="36"/>
        <v>458.93868188468917</v>
      </c>
      <c r="BM45" s="8">
        <f t="shared" si="37"/>
        <v>519.64370601406017</v>
      </c>
      <c r="BN45" s="8">
        <f t="shared" si="38"/>
        <v>520.03347162644241</v>
      </c>
      <c r="BO45" s="8">
        <f t="shared" si="39"/>
        <v>520.24672583406698</v>
      </c>
      <c r="BP45" s="8"/>
    </row>
    <row r="46" spans="1:68" x14ac:dyDescent="0.25">
      <c r="A46" t="s">
        <v>52</v>
      </c>
      <c r="B46" t="s">
        <v>302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202</v>
      </c>
      <c r="O46" t="s">
        <v>52</v>
      </c>
      <c r="P46" t="s">
        <v>303</v>
      </c>
      <c r="Q46" t="s">
        <v>211</v>
      </c>
      <c r="T46" s="4">
        <v>45</v>
      </c>
      <c r="U46" s="4">
        <v>45</v>
      </c>
      <c r="V46" s="4">
        <v>44</v>
      </c>
      <c r="W46" s="4">
        <v>131</v>
      </c>
      <c r="X46" s="9">
        <v>1</v>
      </c>
      <c r="Y46" s="9">
        <v>9</v>
      </c>
      <c r="Z46" s="9">
        <v>10</v>
      </c>
      <c r="AA46" s="9">
        <v>15</v>
      </c>
      <c r="AB46" s="9">
        <v>15</v>
      </c>
      <c r="AC46" s="9">
        <v>20</v>
      </c>
      <c r="AD46" s="9">
        <v>20</v>
      </c>
      <c r="AE46" s="9">
        <v>20</v>
      </c>
      <c r="AF46" s="9">
        <v>20</v>
      </c>
      <c r="AG46" s="9">
        <v>20</v>
      </c>
      <c r="AI46" t="s">
        <v>52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8">
        <f t="shared" si="20"/>
        <v>49.221794935763498</v>
      </c>
      <c r="AV46" s="8">
        <f t="shared" si="21"/>
        <v>74.188232016567795</v>
      </c>
      <c r="AW46" s="8">
        <f t="shared" si="22"/>
        <v>57.087611486188699</v>
      </c>
      <c r="AX46" s="8">
        <f t="shared" si="23"/>
        <v>42.791039915803701</v>
      </c>
      <c r="AY46" s="8">
        <f t="shared" si="24"/>
        <v>30.059608818304397</v>
      </c>
      <c r="AZ46" s="8">
        <f t="shared" si="25"/>
        <v>27.84431102695288</v>
      </c>
      <c r="BA46" s="8">
        <f t="shared" si="26"/>
        <v>24.008800138867372</v>
      </c>
      <c r="BB46" s="8">
        <f t="shared" si="27"/>
        <v>22.029548526424119</v>
      </c>
      <c r="BC46" s="8">
        <f t="shared" si="28"/>
        <v>21.022728289926029</v>
      </c>
      <c r="BD46" s="8">
        <f t="shared" si="29"/>
        <v>20.514174645370421</v>
      </c>
      <c r="BE46" s="8"/>
      <c r="BF46" s="8">
        <f t="shared" si="30"/>
        <v>-47.221794935763498</v>
      </c>
      <c r="BG46" s="8">
        <f t="shared" si="31"/>
        <v>-56.188232016567795</v>
      </c>
      <c r="BH46" s="8">
        <f t="shared" si="32"/>
        <v>-37.087611486188699</v>
      </c>
      <c r="BI46" s="8">
        <f t="shared" si="33"/>
        <v>-12.791039915803701</v>
      </c>
      <c r="BJ46" s="8">
        <f t="shared" si="34"/>
        <v>-5.9608818304399236E-2</v>
      </c>
      <c r="BK46" s="8">
        <f t="shared" si="35"/>
        <v>12.15568897304712</v>
      </c>
      <c r="BL46" s="8">
        <f t="shared" si="36"/>
        <v>15.99119986113263</v>
      </c>
      <c r="BM46" s="8">
        <f t="shared" si="37"/>
        <v>17.970451473575881</v>
      </c>
      <c r="BN46" s="8">
        <f t="shared" si="38"/>
        <v>18.977271710073971</v>
      </c>
      <c r="BO46" s="8">
        <f t="shared" si="39"/>
        <v>19.485825354629579</v>
      </c>
      <c r="BP46" s="8"/>
    </row>
    <row r="47" spans="1:68" x14ac:dyDescent="0.25">
      <c r="A47" t="s">
        <v>53</v>
      </c>
      <c r="B47" t="s">
        <v>304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202</v>
      </c>
      <c r="O47" t="s">
        <v>53</v>
      </c>
      <c r="P47" t="s">
        <v>305</v>
      </c>
      <c r="Q47" t="s">
        <v>219</v>
      </c>
      <c r="T47" s="4">
        <v>46</v>
      </c>
      <c r="U47" s="4">
        <v>46</v>
      </c>
      <c r="V47" s="4">
        <v>35</v>
      </c>
      <c r="W47" s="4">
        <v>104</v>
      </c>
      <c r="X47" s="9">
        <v>0.73001949300000002</v>
      </c>
      <c r="Y47" s="9">
        <v>3.9027777779999999</v>
      </c>
      <c r="Z47" s="9">
        <v>5.8809697859999996</v>
      </c>
      <c r="AA47" s="9">
        <v>8.4127680310000006</v>
      </c>
      <c r="AB47" s="9">
        <v>12.319200779999999</v>
      </c>
      <c r="AC47" s="9">
        <v>18.033869396</v>
      </c>
      <c r="AD47" s="9">
        <v>21.9</v>
      </c>
      <c r="AE47" s="9">
        <v>20.949317739000001</v>
      </c>
      <c r="AF47" s="9">
        <v>20.5</v>
      </c>
      <c r="AG47" s="9">
        <v>20</v>
      </c>
      <c r="AI47" t="s">
        <v>53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8">
        <f t="shared" si="20"/>
        <v>12.297986701983699</v>
      </c>
      <c r="AV47" s="8">
        <f t="shared" si="21"/>
        <v>22.420569462794102</v>
      </c>
      <c r="AW47" s="8">
        <f t="shared" si="22"/>
        <v>21.4966205262768</v>
      </c>
      <c r="AX47" s="8">
        <f t="shared" si="23"/>
        <v>19.907270870195099</v>
      </c>
      <c r="AY47" s="8">
        <f t="shared" si="24"/>
        <v>20.207153349677249</v>
      </c>
      <c r="AZ47" s="8">
        <f t="shared" si="25"/>
        <v>23.238894234933159</v>
      </c>
      <c r="BA47" s="8">
        <f t="shared" si="26"/>
        <v>25.25698051671862</v>
      </c>
      <c r="BB47" s="8">
        <f t="shared" si="27"/>
        <v>23.084957650039183</v>
      </c>
      <c r="BC47" s="8">
        <f t="shared" si="28"/>
        <v>21.84738764188959</v>
      </c>
      <c r="BD47" s="8">
        <f t="shared" si="29"/>
        <v>20.845745622867682</v>
      </c>
      <c r="BE47" s="8"/>
      <c r="BF47" s="8">
        <f t="shared" si="30"/>
        <v>-10.837947715983699</v>
      </c>
      <c r="BG47" s="8">
        <f t="shared" si="31"/>
        <v>-14.615013906794101</v>
      </c>
      <c r="BH47" s="8">
        <f t="shared" si="32"/>
        <v>-9.7346809542768007</v>
      </c>
      <c r="BI47" s="8">
        <f t="shared" si="33"/>
        <v>-3.0817348081950993</v>
      </c>
      <c r="BJ47" s="8">
        <f t="shared" si="34"/>
        <v>4.4312482103227495</v>
      </c>
      <c r="BK47" s="8">
        <f t="shared" si="35"/>
        <v>12.828844557066841</v>
      </c>
      <c r="BL47" s="8">
        <f t="shared" si="36"/>
        <v>18.543019483281377</v>
      </c>
      <c r="BM47" s="8">
        <f t="shared" si="37"/>
        <v>18.81367782796082</v>
      </c>
      <c r="BN47" s="8">
        <f t="shared" si="38"/>
        <v>19.15261235811041</v>
      </c>
      <c r="BO47" s="8">
        <f t="shared" si="39"/>
        <v>19.154254377132318</v>
      </c>
      <c r="BP47" s="8"/>
    </row>
    <row r="48" spans="1:68" x14ac:dyDescent="0.25">
      <c r="A48" t="s">
        <v>54</v>
      </c>
      <c r="B48" t="s">
        <v>306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202</v>
      </c>
      <c r="O48" t="s">
        <v>54</v>
      </c>
      <c r="P48" t="s">
        <v>307</v>
      </c>
      <c r="Q48" t="s">
        <v>244</v>
      </c>
      <c r="T48" s="4">
        <v>47</v>
      </c>
      <c r="U48" s="4">
        <v>47</v>
      </c>
      <c r="V48" s="4">
        <v>6</v>
      </c>
      <c r="W48" s="4">
        <v>17</v>
      </c>
      <c r="X48" s="9">
        <v>3.3126827489999999</v>
      </c>
      <c r="Y48" s="9">
        <v>4.1262183239999999</v>
      </c>
      <c r="Z48" s="9">
        <v>5.7707115010000001</v>
      </c>
      <c r="AA48" s="9">
        <v>7.4476120899999998</v>
      </c>
      <c r="AB48" s="9">
        <v>18.7</v>
      </c>
      <c r="AC48" s="9">
        <v>29.665082846000001</v>
      </c>
      <c r="AD48" s="9">
        <v>40.663255360999997</v>
      </c>
      <c r="AE48" s="9">
        <v>40.702972709999997</v>
      </c>
      <c r="AF48" s="9">
        <v>40.9</v>
      </c>
      <c r="AG48" s="9">
        <v>41.6</v>
      </c>
      <c r="AI48" t="s">
        <v>54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8">
        <f t="shared" si="20"/>
        <v>14.3675857215742</v>
      </c>
      <c r="AV48" s="8">
        <f t="shared" si="21"/>
        <v>35.082625594229</v>
      </c>
      <c r="AW48" s="8">
        <f t="shared" si="22"/>
        <v>33.9590074833039</v>
      </c>
      <c r="AX48" s="8">
        <f t="shared" si="23"/>
        <v>26.282230147899501</v>
      </c>
      <c r="AY48" s="8">
        <f t="shared" si="24"/>
        <v>29.805503171589301</v>
      </c>
      <c r="AZ48" s="8">
        <f t="shared" si="25"/>
        <v>35.844532754518092</v>
      </c>
      <c r="BA48" s="8">
        <f t="shared" si="26"/>
        <v>44.00480874409547</v>
      </c>
      <c r="BB48" s="8">
        <f t="shared" si="27"/>
        <v>42.483863954493827</v>
      </c>
      <c r="BC48" s="8">
        <f t="shared" si="28"/>
        <v>41.842041092404813</v>
      </c>
      <c r="BD48" s="8">
        <f t="shared" si="29"/>
        <v>42.096373116611488</v>
      </c>
      <c r="BE48" s="8"/>
      <c r="BF48" s="8">
        <f t="shared" si="30"/>
        <v>-7.7422202235741988</v>
      </c>
      <c r="BG48" s="8">
        <f t="shared" si="31"/>
        <v>-26.830188946229001</v>
      </c>
      <c r="BH48" s="8">
        <f t="shared" si="32"/>
        <v>-22.417584481303898</v>
      </c>
      <c r="BI48" s="8">
        <f t="shared" si="33"/>
        <v>-11.387005967899501</v>
      </c>
      <c r="BJ48" s="8">
        <f t="shared" si="34"/>
        <v>7.5944968284106995</v>
      </c>
      <c r="BK48" s="8">
        <f t="shared" si="35"/>
        <v>23.48563293748191</v>
      </c>
      <c r="BL48" s="8">
        <f t="shared" si="36"/>
        <v>37.321701977904524</v>
      </c>
      <c r="BM48" s="8">
        <f t="shared" si="37"/>
        <v>38.922081465506167</v>
      </c>
      <c r="BN48" s="8">
        <f t="shared" si="38"/>
        <v>39.957958907595184</v>
      </c>
      <c r="BO48" s="8">
        <f t="shared" si="39"/>
        <v>41.103626883388515</v>
      </c>
      <c r="BP48" s="8"/>
    </row>
    <row r="49" spans="1:68" x14ac:dyDescent="0.25">
      <c r="A49" t="s">
        <v>55</v>
      </c>
      <c r="B49" t="s">
        <v>308</v>
      </c>
      <c r="C49">
        <v>1019.8124763580699</v>
      </c>
      <c r="D49">
        <v>2.8230281888465401</v>
      </c>
      <c r="E49">
        <v>2.57661735216145E-3</v>
      </c>
      <c r="F49" s="8">
        <v>2.3495737616329999E-6</v>
      </c>
      <c r="G49" s="8">
        <v>2.14094839217378E-9</v>
      </c>
      <c r="H49" s="8">
        <v>3.6450981393952198E-13</v>
      </c>
      <c r="I49">
        <v>0</v>
      </c>
      <c r="J49">
        <v>0</v>
      </c>
      <c r="K49">
        <v>0</v>
      </c>
      <c r="L49">
        <v>0</v>
      </c>
      <c r="N49" t="s">
        <v>202</v>
      </c>
      <c r="O49" t="s">
        <v>55</v>
      </c>
      <c r="P49" t="s">
        <v>309</v>
      </c>
      <c r="Q49" t="s">
        <v>310</v>
      </c>
      <c r="R49" t="s">
        <v>223</v>
      </c>
      <c r="T49" s="4">
        <v>48</v>
      </c>
      <c r="U49" s="4">
        <v>48</v>
      </c>
      <c r="V49" s="4">
        <v>57</v>
      </c>
      <c r="W49" s="4">
        <v>170</v>
      </c>
      <c r="X49" s="9">
        <v>52000</v>
      </c>
      <c r="Y49" s="9">
        <v>18000</v>
      </c>
      <c r="Z49" s="9">
        <v>18000</v>
      </c>
      <c r="AA49" s="9">
        <v>18000</v>
      </c>
      <c r="AB49" s="9">
        <v>18000</v>
      </c>
      <c r="AC49" s="9">
        <v>18000</v>
      </c>
      <c r="AD49" s="9">
        <v>18000</v>
      </c>
      <c r="AE49" s="9">
        <v>18000</v>
      </c>
      <c r="AF49" s="9">
        <v>18000</v>
      </c>
      <c r="AG49" s="9">
        <v>18000</v>
      </c>
      <c r="AI49" t="s">
        <v>55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8">
        <f t="shared" si="20"/>
        <v>53019.812476358071</v>
      </c>
      <c r="AV49" s="8">
        <f t="shared" si="21"/>
        <v>18002.823028188846</v>
      </c>
      <c r="AW49" s="8">
        <f t="shared" si="22"/>
        <v>18000.002576617353</v>
      </c>
      <c r="AX49" s="8">
        <f t="shared" si="23"/>
        <v>18000.000002349574</v>
      </c>
      <c r="AY49" s="8">
        <f t="shared" si="24"/>
        <v>18000.000000002139</v>
      </c>
      <c r="AZ49" s="8">
        <f t="shared" si="25"/>
        <v>18000</v>
      </c>
      <c r="BA49" s="8">
        <f t="shared" si="26"/>
        <v>18000</v>
      </c>
      <c r="BB49" s="8">
        <f t="shared" si="27"/>
        <v>18000</v>
      </c>
      <c r="BC49" s="8">
        <f t="shared" si="28"/>
        <v>18000</v>
      </c>
      <c r="BD49" s="8">
        <f t="shared" si="29"/>
        <v>18000</v>
      </c>
      <c r="BE49" s="8"/>
      <c r="BF49" s="8">
        <f t="shared" si="30"/>
        <v>50980.187523641929</v>
      </c>
      <c r="BG49" s="8">
        <f t="shared" si="31"/>
        <v>17997.176971811154</v>
      </c>
      <c r="BH49" s="8">
        <f t="shared" si="32"/>
        <v>17999.997423382647</v>
      </c>
      <c r="BI49" s="8">
        <f t="shared" si="33"/>
        <v>17999.999997650426</v>
      </c>
      <c r="BJ49" s="8">
        <f t="shared" si="34"/>
        <v>17999.999999997861</v>
      </c>
      <c r="BK49" s="8">
        <f t="shared" si="35"/>
        <v>18000</v>
      </c>
      <c r="BL49" s="8">
        <f t="shared" si="36"/>
        <v>18000</v>
      </c>
      <c r="BM49" s="8">
        <f t="shared" si="37"/>
        <v>18000</v>
      </c>
      <c r="BN49" s="8">
        <f t="shared" si="38"/>
        <v>18000</v>
      </c>
      <c r="BO49" s="8">
        <f t="shared" si="39"/>
        <v>18000</v>
      </c>
      <c r="BP49" s="8"/>
    </row>
    <row r="50" spans="1:68" x14ac:dyDescent="0.25">
      <c r="A50" t="s">
        <v>56</v>
      </c>
      <c r="B50" t="s">
        <v>311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202</v>
      </c>
      <c r="O50" t="s">
        <v>56</v>
      </c>
      <c r="P50" t="s">
        <v>311</v>
      </c>
      <c r="T50" s="4">
        <v>49</v>
      </c>
      <c r="U50" s="4">
        <v>49</v>
      </c>
      <c r="V50" s="4">
        <v>36</v>
      </c>
      <c r="W50" s="4">
        <v>107</v>
      </c>
      <c r="X50" s="9">
        <v>0.73001949300000002</v>
      </c>
      <c r="Y50" s="9">
        <v>3.9027777779999999</v>
      </c>
      <c r="Z50" s="9">
        <v>5.8809697859999996</v>
      </c>
      <c r="AA50" s="9">
        <v>8.4127680310000006</v>
      </c>
      <c r="AB50" s="9">
        <v>12.319200779999999</v>
      </c>
      <c r="AC50" s="9">
        <v>18.033869396</v>
      </c>
      <c r="AD50" s="9">
        <v>21.9</v>
      </c>
      <c r="AE50" s="9">
        <v>20.949317739000001</v>
      </c>
      <c r="AF50" s="9">
        <v>20.5</v>
      </c>
      <c r="AG50" s="9">
        <v>20</v>
      </c>
      <c r="AI50" t="s">
        <v>56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8">
        <f t="shared" si="20"/>
        <v>1.8999588526667601</v>
      </c>
      <c r="AV50" s="8">
        <f t="shared" si="21"/>
        <v>9.1652881076213788</v>
      </c>
      <c r="AW50" s="8">
        <f t="shared" si="22"/>
        <v>14.16186508738978</v>
      </c>
      <c r="AX50" s="8">
        <f t="shared" si="23"/>
        <v>17.763439687369782</v>
      </c>
      <c r="AY50" s="8">
        <f t="shared" si="24"/>
        <v>21.341056615343952</v>
      </c>
      <c r="AZ50" s="8">
        <f t="shared" si="25"/>
        <v>26.001075250541909</v>
      </c>
      <c r="BA50" s="8">
        <f t="shared" si="26"/>
        <v>28.561234594490728</v>
      </c>
      <c r="BB50" s="8">
        <f t="shared" si="27"/>
        <v>26.322778996729681</v>
      </c>
      <c r="BC50" s="8">
        <f t="shared" si="28"/>
        <v>24.730529128929589</v>
      </c>
      <c r="BD50" s="8">
        <f t="shared" si="29"/>
        <v>23.274793120815339</v>
      </c>
      <c r="BE50" s="8"/>
      <c r="BF50" s="8">
        <f t="shared" si="30"/>
        <v>-0.43991986666675997</v>
      </c>
      <c r="BG50" s="8">
        <f t="shared" si="31"/>
        <v>-1.3597325516213798</v>
      </c>
      <c r="BH50" s="8">
        <f t="shared" si="32"/>
        <v>-2.3999255153897803</v>
      </c>
      <c r="BI50" s="8">
        <f t="shared" si="33"/>
        <v>-0.93790362536977945</v>
      </c>
      <c r="BJ50" s="8">
        <f t="shared" si="34"/>
        <v>3.2973449446560483</v>
      </c>
      <c r="BK50" s="8">
        <f t="shared" si="35"/>
        <v>10.066663541458091</v>
      </c>
      <c r="BL50" s="8">
        <f t="shared" si="36"/>
        <v>15.23876540550927</v>
      </c>
      <c r="BM50" s="8">
        <f t="shared" si="37"/>
        <v>15.575856481270321</v>
      </c>
      <c r="BN50" s="8">
        <f t="shared" si="38"/>
        <v>16.269470871070411</v>
      </c>
      <c r="BO50" s="8">
        <f t="shared" si="39"/>
        <v>16.725206879184661</v>
      </c>
      <c r="BP50" s="8"/>
    </row>
    <row r="51" spans="1:68" x14ac:dyDescent="0.25">
      <c r="A51" t="s">
        <v>57</v>
      </c>
      <c r="B51" t="s">
        <v>312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202</v>
      </c>
      <c r="O51" t="s">
        <v>57</v>
      </c>
      <c r="P51" t="s">
        <v>213</v>
      </c>
      <c r="Q51" t="s">
        <v>313</v>
      </c>
      <c r="T51" s="4">
        <v>50</v>
      </c>
      <c r="U51" s="4">
        <v>50</v>
      </c>
      <c r="V51" s="4">
        <v>14</v>
      </c>
      <c r="W51" s="4">
        <v>41</v>
      </c>
      <c r="X51" s="9">
        <v>2.6666666999999999</v>
      </c>
      <c r="Y51" s="9">
        <v>666.66666667000004</v>
      </c>
      <c r="Z51" s="9">
        <v>1266.66666667</v>
      </c>
      <c r="AA51" s="9">
        <v>3760.6666666699998</v>
      </c>
      <c r="AB51" s="9">
        <v>5796.6666666700003</v>
      </c>
      <c r="AC51" s="9">
        <v>8806.6666666700003</v>
      </c>
      <c r="AD51" s="9">
        <v>8836.6666666700003</v>
      </c>
      <c r="AE51" s="9">
        <v>8806.6666666700003</v>
      </c>
      <c r="AF51" s="9">
        <v>8816.6666666700003</v>
      </c>
      <c r="AG51" s="9">
        <v>8826.6666666700003</v>
      </c>
      <c r="AI51" t="s">
        <v>57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8">
        <f t="shared" si="20"/>
        <v>194.080583346748</v>
      </c>
      <c r="AV51" s="8">
        <f t="shared" si="21"/>
        <v>770.89160176887208</v>
      </c>
      <c r="AW51" s="8">
        <f t="shared" si="22"/>
        <v>1294.0295424602175</v>
      </c>
      <c r="AX51" s="8">
        <f t="shared" si="23"/>
        <v>3766.9881274980285</v>
      </c>
      <c r="AY51" s="8">
        <f t="shared" si="24"/>
        <v>5798.0880556253769</v>
      </c>
      <c r="AZ51" s="8">
        <f t="shared" si="25"/>
        <v>8806.9843645335222</v>
      </c>
      <c r="BA51" s="8">
        <f t="shared" si="26"/>
        <v>8836.737581701158</v>
      </c>
      <c r="BB51" s="8">
        <f t="shared" si="27"/>
        <v>8806.6824912994725</v>
      </c>
      <c r="BC51" s="8">
        <f t="shared" si="28"/>
        <v>8816.6701976891854</v>
      </c>
      <c r="BD51" s="8">
        <f t="shared" si="29"/>
        <v>8826.6674545502156</v>
      </c>
      <c r="BE51" s="8"/>
      <c r="BF51" s="8">
        <f t="shared" si="30"/>
        <v>-188.74724994674798</v>
      </c>
      <c r="BG51" s="8">
        <f t="shared" si="31"/>
        <v>562.441731571128</v>
      </c>
      <c r="BH51" s="8">
        <f t="shared" si="32"/>
        <v>1239.3037908797826</v>
      </c>
      <c r="BI51" s="8">
        <f t="shared" si="33"/>
        <v>3754.3452058419712</v>
      </c>
      <c r="BJ51" s="8">
        <f t="shared" si="34"/>
        <v>5795.2452777146236</v>
      </c>
      <c r="BK51" s="8">
        <f t="shared" si="35"/>
        <v>8806.3489688064783</v>
      </c>
      <c r="BL51" s="8">
        <f t="shared" si="36"/>
        <v>8836.5957516388426</v>
      </c>
      <c r="BM51" s="8">
        <f t="shared" si="37"/>
        <v>8806.650842040528</v>
      </c>
      <c r="BN51" s="8">
        <f t="shared" si="38"/>
        <v>8816.6631356508151</v>
      </c>
      <c r="BO51" s="8">
        <f t="shared" si="39"/>
        <v>8826.665878789785</v>
      </c>
      <c r="BP51" s="8"/>
    </row>
    <row r="52" spans="1:68" x14ac:dyDescent="0.25">
      <c r="A52" t="s">
        <v>58</v>
      </c>
      <c r="B52" t="s">
        <v>314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8">
        <v>1.2763092429204E-7</v>
      </c>
      <c r="H52" s="8">
        <v>4.6657256184258801E-11</v>
      </c>
      <c r="I52">
        <v>0</v>
      </c>
      <c r="J52">
        <v>0</v>
      </c>
      <c r="K52">
        <v>0</v>
      </c>
      <c r="L52">
        <v>0</v>
      </c>
      <c r="N52" t="s">
        <v>202</v>
      </c>
      <c r="O52" t="s">
        <v>58</v>
      </c>
      <c r="P52" t="s">
        <v>315</v>
      </c>
      <c r="Q52" t="s">
        <v>223</v>
      </c>
      <c r="T52" s="4">
        <v>51</v>
      </c>
      <c r="U52" s="4">
        <v>51</v>
      </c>
      <c r="V52" s="4">
        <v>58</v>
      </c>
      <c r="W52" s="4">
        <v>173</v>
      </c>
      <c r="X52" s="9">
        <v>52000</v>
      </c>
      <c r="Y52" s="9">
        <v>18000</v>
      </c>
      <c r="Z52" s="9">
        <v>18000</v>
      </c>
      <c r="AA52" s="9">
        <v>18000</v>
      </c>
      <c r="AB52" s="9">
        <v>18000</v>
      </c>
      <c r="AC52" s="9">
        <v>18000</v>
      </c>
      <c r="AD52" s="9">
        <v>18000</v>
      </c>
      <c r="AE52" s="9">
        <v>18000</v>
      </c>
      <c r="AF52" s="9">
        <v>18000</v>
      </c>
      <c r="AG52" s="9">
        <v>18000</v>
      </c>
      <c r="AI52" t="s">
        <v>58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8">
        <f t="shared" si="20"/>
        <v>112613.62554961941</v>
      </c>
      <c r="AV52" s="8">
        <f t="shared" si="21"/>
        <v>18167.789645176355</v>
      </c>
      <c r="AW52" s="8">
        <f t="shared" si="22"/>
        <v>18000.153143958396</v>
      </c>
      <c r="AX52" s="8">
        <f t="shared" si="23"/>
        <v>18000.000139649157</v>
      </c>
      <c r="AY52" s="8">
        <f t="shared" si="24"/>
        <v>18000.000000127631</v>
      </c>
      <c r="AZ52" s="8">
        <f t="shared" si="25"/>
        <v>18000.000000000047</v>
      </c>
      <c r="BA52" s="8">
        <f t="shared" si="26"/>
        <v>18000</v>
      </c>
      <c r="BB52" s="8">
        <f t="shared" si="27"/>
        <v>18000</v>
      </c>
      <c r="BC52" s="8">
        <f t="shared" si="28"/>
        <v>18000</v>
      </c>
      <c r="BD52" s="8">
        <f t="shared" si="29"/>
        <v>18000</v>
      </c>
      <c r="BE52" s="8"/>
      <c r="BF52" s="8">
        <f t="shared" si="30"/>
        <v>-8613.625549619399</v>
      </c>
      <c r="BG52" s="8">
        <f t="shared" si="31"/>
        <v>17832.210354823645</v>
      </c>
      <c r="BH52" s="8">
        <f t="shared" si="32"/>
        <v>17999.846856041604</v>
      </c>
      <c r="BI52" s="8">
        <f t="shared" si="33"/>
        <v>17999.999860350843</v>
      </c>
      <c r="BJ52" s="8">
        <f t="shared" si="34"/>
        <v>17999.999999872369</v>
      </c>
      <c r="BK52" s="8">
        <f t="shared" si="35"/>
        <v>17999.999999999953</v>
      </c>
      <c r="BL52" s="8">
        <f t="shared" si="36"/>
        <v>18000</v>
      </c>
      <c r="BM52" s="8">
        <f t="shared" si="37"/>
        <v>18000</v>
      </c>
      <c r="BN52" s="8">
        <f t="shared" si="38"/>
        <v>18000</v>
      </c>
      <c r="BO52" s="8">
        <f t="shared" si="39"/>
        <v>18000</v>
      </c>
      <c r="BP52" s="8"/>
    </row>
    <row r="53" spans="1:68" x14ac:dyDescent="0.25">
      <c r="A53" t="s">
        <v>59</v>
      </c>
      <c r="B53" t="s">
        <v>316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202</v>
      </c>
      <c r="O53" t="s">
        <v>59</v>
      </c>
      <c r="P53" t="s">
        <v>316</v>
      </c>
      <c r="T53" s="4">
        <v>52</v>
      </c>
      <c r="U53" s="4">
        <v>52</v>
      </c>
      <c r="V53" s="4">
        <v>30</v>
      </c>
      <c r="W53" s="4">
        <v>89</v>
      </c>
      <c r="X53" s="9">
        <v>0.73001949300000002</v>
      </c>
      <c r="Y53" s="9">
        <v>3.9027777779999999</v>
      </c>
      <c r="Z53" s="9">
        <v>5.8809697859999996</v>
      </c>
      <c r="AA53" s="9">
        <v>8.4127680310000006</v>
      </c>
      <c r="AB53" s="9">
        <v>12.319200779999999</v>
      </c>
      <c r="AC53" s="9">
        <v>18.033869396</v>
      </c>
      <c r="AD53" s="9">
        <v>21.9</v>
      </c>
      <c r="AE53" s="9">
        <v>20.949317739000001</v>
      </c>
      <c r="AF53" s="9">
        <v>20.5</v>
      </c>
      <c r="AG53" s="9">
        <v>20</v>
      </c>
      <c r="AI53" t="s">
        <v>59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8">
        <f t="shared" si="20"/>
        <v>6.7441518444332305</v>
      </c>
      <c r="AV53" s="8">
        <f t="shared" si="21"/>
        <v>32.298180606243399</v>
      </c>
      <c r="AW53" s="8">
        <f t="shared" si="22"/>
        <v>47.154966005531598</v>
      </c>
      <c r="AX53" s="8">
        <f t="shared" si="23"/>
        <v>50.035394734436899</v>
      </c>
      <c r="AY53" s="8">
        <f t="shared" si="24"/>
        <v>47.903064801035796</v>
      </c>
      <c r="AZ53" s="8">
        <f t="shared" si="25"/>
        <v>45.8757998399877</v>
      </c>
      <c r="BA53" s="8">
        <f t="shared" si="26"/>
        <v>42.580776650433094</v>
      </c>
      <c r="BB53" s="8">
        <f t="shared" si="27"/>
        <v>35.825084741677202</v>
      </c>
      <c r="BC53" s="8">
        <f t="shared" si="28"/>
        <v>30.983064032552999</v>
      </c>
      <c r="BD53" s="8">
        <f t="shared" si="29"/>
        <v>27.28954649183386</v>
      </c>
      <c r="BE53" s="8"/>
      <c r="BF53" s="8">
        <f t="shared" si="30"/>
        <v>-5.2841128584332298</v>
      </c>
      <c r="BG53" s="8">
        <f t="shared" si="31"/>
        <v>-24.492625050243401</v>
      </c>
      <c r="BH53" s="8">
        <f t="shared" si="32"/>
        <v>-35.393026433531595</v>
      </c>
      <c r="BI53" s="8">
        <f t="shared" si="33"/>
        <v>-33.209858672436901</v>
      </c>
      <c r="BJ53" s="8">
        <f t="shared" si="34"/>
        <v>-23.264663241035802</v>
      </c>
      <c r="BK53" s="8">
        <f t="shared" si="35"/>
        <v>-9.8080610479876995</v>
      </c>
      <c r="BL53" s="8">
        <f t="shared" si="36"/>
        <v>1.2192233495668994</v>
      </c>
      <c r="BM53" s="8">
        <f t="shared" si="37"/>
        <v>6.073550736322801</v>
      </c>
      <c r="BN53" s="8">
        <f t="shared" si="38"/>
        <v>10.016935967447001</v>
      </c>
      <c r="BO53" s="8">
        <f t="shared" si="39"/>
        <v>12.71045350816614</v>
      </c>
      <c r="BP53" s="8"/>
    </row>
    <row r="54" spans="1:68" x14ac:dyDescent="0.25">
      <c r="A54" t="s">
        <v>60</v>
      </c>
      <c r="B54" t="s">
        <v>317</v>
      </c>
      <c r="C54" s="8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202</v>
      </c>
      <c r="O54" t="s">
        <v>60</v>
      </c>
      <c r="P54" t="s">
        <v>318</v>
      </c>
      <c r="Q54" t="s">
        <v>266</v>
      </c>
      <c r="T54" s="4">
        <v>53</v>
      </c>
      <c r="U54" s="4">
        <v>53</v>
      </c>
      <c r="V54" s="4">
        <v>3</v>
      </c>
      <c r="W54" s="4">
        <v>8</v>
      </c>
      <c r="X54" s="9">
        <v>0.73001949300000002</v>
      </c>
      <c r="Y54" s="9">
        <v>3.9027777779999999</v>
      </c>
      <c r="Z54" s="9">
        <v>5.8809697859999996</v>
      </c>
      <c r="AA54" s="9">
        <v>8.4127680310000006</v>
      </c>
      <c r="AB54" s="9">
        <v>12.319200779999999</v>
      </c>
      <c r="AC54" s="9">
        <v>18.033869396</v>
      </c>
      <c r="AD54" s="9">
        <v>21.9</v>
      </c>
      <c r="AE54" s="9">
        <v>20.949317739000001</v>
      </c>
      <c r="AF54" s="9">
        <v>20.5</v>
      </c>
      <c r="AG54" s="9">
        <v>20</v>
      </c>
      <c r="AI54" t="s">
        <v>60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8">
        <f t="shared" si="20"/>
        <v>0.73001949300051816</v>
      </c>
      <c r="AV54" s="8">
        <f t="shared" si="21"/>
        <v>7.2179360745739896</v>
      </c>
      <c r="AW54" s="8">
        <f t="shared" si="22"/>
        <v>13.017164635968919</v>
      </c>
      <c r="AX54" s="8">
        <f t="shared" si="23"/>
        <v>19.5703769137615</v>
      </c>
      <c r="AY54" s="8">
        <f t="shared" si="24"/>
        <v>27.207360404966401</v>
      </c>
      <c r="AZ54" s="8">
        <f t="shared" si="25"/>
        <v>36.113409590700599</v>
      </c>
      <c r="BA54" s="8">
        <f t="shared" si="26"/>
        <v>42.5310152423841</v>
      </c>
      <c r="BB54" s="8">
        <f t="shared" si="27"/>
        <v>43.479797551252801</v>
      </c>
      <c r="BC54" s="8">
        <f t="shared" si="28"/>
        <v>44.316801316739003</v>
      </c>
      <c r="BD54" s="8">
        <f t="shared" si="29"/>
        <v>44.555652506413196</v>
      </c>
      <c r="BE54" s="8"/>
      <c r="BF54" s="8">
        <f t="shared" si="30"/>
        <v>0.73001949299948188</v>
      </c>
      <c r="BG54" s="8">
        <f t="shared" si="31"/>
        <v>0.58761948142600984</v>
      </c>
      <c r="BH54" s="8">
        <f t="shared" si="32"/>
        <v>-1.2552250639689202</v>
      </c>
      <c r="BI54" s="8">
        <f t="shared" si="33"/>
        <v>-2.7448408517614986</v>
      </c>
      <c r="BJ54" s="8">
        <f t="shared" si="34"/>
        <v>-2.5689588449664011</v>
      </c>
      <c r="BK54" s="8">
        <f t="shared" si="35"/>
        <v>-4.5670798700598425E-2</v>
      </c>
      <c r="BL54" s="8">
        <f t="shared" si="36"/>
        <v>1.2689847576159003</v>
      </c>
      <c r="BM54" s="8">
        <f t="shared" si="37"/>
        <v>-1.5811620732527985</v>
      </c>
      <c r="BN54" s="8">
        <f t="shared" si="38"/>
        <v>-3.3168013167389994</v>
      </c>
      <c r="BO54" s="8">
        <f t="shared" si="39"/>
        <v>-4.5556525064131996</v>
      </c>
      <c r="BP54" s="8"/>
    </row>
    <row r="55" spans="1:68" x14ac:dyDescent="0.25">
      <c r="A55" t="s">
        <v>61</v>
      </c>
      <c r="B55" t="s">
        <v>319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202</v>
      </c>
      <c r="O55" t="s">
        <v>61</v>
      </c>
      <c r="P55" t="s">
        <v>320</v>
      </c>
      <c r="Q55" t="s">
        <v>244</v>
      </c>
      <c r="T55" s="4">
        <v>54</v>
      </c>
      <c r="U55" s="4">
        <v>54</v>
      </c>
      <c r="V55" s="4">
        <v>7</v>
      </c>
      <c r="W55" s="4">
        <v>20</v>
      </c>
      <c r="X55" s="9">
        <v>3.3126827489999999</v>
      </c>
      <c r="Y55" s="9">
        <v>4.1262183239999999</v>
      </c>
      <c r="Z55" s="9">
        <v>5.7707115010000001</v>
      </c>
      <c r="AA55" s="9">
        <v>7.4476120899999998</v>
      </c>
      <c r="AB55" s="9">
        <v>18.7</v>
      </c>
      <c r="AC55" s="9">
        <v>29.665082846000001</v>
      </c>
      <c r="AD55" s="9">
        <v>40.663255360999997</v>
      </c>
      <c r="AE55" s="9">
        <v>40.702972709999997</v>
      </c>
      <c r="AF55" s="9">
        <v>40.9</v>
      </c>
      <c r="AG55" s="9">
        <v>41.6</v>
      </c>
      <c r="AI55" t="s">
        <v>61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8">
        <f t="shared" si="20"/>
        <v>11.70193683361579</v>
      </c>
      <c r="AV55" s="8">
        <f t="shared" si="21"/>
        <v>19.443750704978498</v>
      </c>
      <c r="AW55" s="8">
        <f t="shared" si="22"/>
        <v>14.76903837673774</v>
      </c>
      <c r="AX55" s="8">
        <f t="shared" si="23"/>
        <v>11.527854401512631</v>
      </c>
      <c r="AY55" s="8">
        <f t="shared" si="24"/>
        <v>20.396664883018151</v>
      </c>
      <c r="AZ55" s="8">
        <f t="shared" si="25"/>
        <v>30.348283000881672</v>
      </c>
      <c r="BA55" s="8">
        <f t="shared" si="26"/>
        <v>40.934975073362821</v>
      </c>
      <c r="BB55" s="8">
        <f t="shared" si="27"/>
        <v>40.81051806568756</v>
      </c>
      <c r="BC55" s="8">
        <f t="shared" si="28"/>
        <v>40.942484994090776</v>
      </c>
      <c r="BD55" s="8">
        <f t="shared" si="29"/>
        <v>41.616770800293374</v>
      </c>
      <c r="BE55" s="8"/>
      <c r="BF55" s="8">
        <f t="shared" si="30"/>
        <v>-5.0765713356157889</v>
      </c>
      <c r="BG55" s="8">
        <f t="shared" si="31"/>
        <v>-11.1913140569785</v>
      </c>
      <c r="BH55" s="8">
        <f t="shared" si="32"/>
        <v>-3.2276153747377405</v>
      </c>
      <c r="BI55" s="8">
        <f t="shared" si="33"/>
        <v>3.3673697784873697</v>
      </c>
      <c r="BJ55" s="8">
        <f t="shared" si="34"/>
        <v>17.003335116981848</v>
      </c>
      <c r="BK55" s="8">
        <f t="shared" si="35"/>
        <v>28.981882691118329</v>
      </c>
      <c r="BL55" s="8">
        <f t="shared" si="36"/>
        <v>40.391535648637173</v>
      </c>
      <c r="BM55" s="8">
        <f t="shared" si="37"/>
        <v>40.595427354312434</v>
      </c>
      <c r="BN55" s="8">
        <f t="shared" si="38"/>
        <v>40.857515005909221</v>
      </c>
      <c r="BO55" s="8">
        <f t="shared" si="39"/>
        <v>41.583229199706629</v>
      </c>
      <c r="BP55" s="8"/>
    </row>
    <row r="56" spans="1:68" x14ac:dyDescent="0.25">
      <c r="A56" t="s">
        <v>62</v>
      </c>
      <c r="B56" t="s">
        <v>321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202</v>
      </c>
      <c r="O56" t="s">
        <v>62</v>
      </c>
      <c r="P56" t="s">
        <v>321</v>
      </c>
      <c r="T56" s="4">
        <v>55</v>
      </c>
      <c r="U56" s="4">
        <v>55</v>
      </c>
      <c r="V56" s="4">
        <v>37</v>
      </c>
      <c r="W56" s="4">
        <v>110</v>
      </c>
      <c r="X56" s="9">
        <v>0.73001949300000002</v>
      </c>
      <c r="Y56" s="9">
        <v>3.9027777779999999</v>
      </c>
      <c r="Z56" s="9">
        <v>5.8809697859999996</v>
      </c>
      <c r="AA56" s="9">
        <v>8.4127680310000006</v>
      </c>
      <c r="AB56" s="9">
        <v>12.319200779999999</v>
      </c>
      <c r="AC56" s="9">
        <v>18.033869396</v>
      </c>
      <c r="AD56" s="9">
        <v>21.9</v>
      </c>
      <c r="AE56" s="9">
        <v>20.949317739000001</v>
      </c>
      <c r="AF56" s="9">
        <v>20.5</v>
      </c>
      <c r="AG56" s="9">
        <v>20</v>
      </c>
      <c r="AI56" t="s">
        <v>62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8">
        <f t="shared" si="20"/>
        <v>1.431895139417201</v>
      </c>
      <c r="AV56" s="8">
        <f t="shared" si="21"/>
        <v>7.6988355607414301</v>
      </c>
      <c r="AW56" s="8">
        <f t="shared" si="22"/>
        <v>13.57130862667265</v>
      </c>
      <c r="AX56" s="8">
        <f t="shared" si="23"/>
        <v>19.761122682578502</v>
      </c>
      <c r="AY56" s="8">
        <f t="shared" si="24"/>
        <v>26.6422689757255</v>
      </c>
      <c r="AZ56" s="8">
        <f t="shared" si="25"/>
        <v>34.515086933890899</v>
      </c>
      <c r="BA56" s="8">
        <f t="shared" si="26"/>
        <v>39.748286119651098</v>
      </c>
      <c r="BB56" s="8">
        <f t="shared" si="27"/>
        <v>39.472611096177104</v>
      </c>
      <c r="BC56" s="8">
        <f t="shared" si="28"/>
        <v>39.131678714330803</v>
      </c>
      <c r="BD56" s="8">
        <f t="shared" si="29"/>
        <v>38.300068296893301</v>
      </c>
      <c r="BE56" s="8"/>
      <c r="BF56" s="8">
        <f t="shared" si="30"/>
        <v>2.8143846582799004E-2</v>
      </c>
      <c r="BG56" s="8">
        <f t="shared" si="31"/>
        <v>0.10671999525856979</v>
      </c>
      <c r="BH56" s="8">
        <f t="shared" si="32"/>
        <v>-1.8093690546726506</v>
      </c>
      <c r="BI56" s="8">
        <f t="shared" si="33"/>
        <v>-2.9355866205784995</v>
      </c>
      <c r="BJ56" s="8">
        <f t="shared" si="34"/>
        <v>-2.0038674157255016</v>
      </c>
      <c r="BK56" s="8">
        <f t="shared" si="35"/>
        <v>1.5526518581091011</v>
      </c>
      <c r="BL56" s="8">
        <f t="shared" si="36"/>
        <v>4.051713880348899</v>
      </c>
      <c r="BM56" s="8">
        <f t="shared" si="37"/>
        <v>2.4260243818229021</v>
      </c>
      <c r="BN56" s="8">
        <f t="shared" si="38"/>
        <v>1.8683212856692002</v>
      </c>
      <c r="BO56" s="8">
        <f t="shared" si="39"/>
        <v>1.6999317031066994</v>
      </c>
      <c r="BP56" s="8"/>
    </row>
    <row r="57" spans="1:68" x14ac:dyDescent="0.25">
      <c r="A57" t="s">
        <v>63</v>
      </c>
      <c r="B57" t="s">
        <v>322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202</v>
      </c>
      <c r="O57" t="s">
        <v>63</v>
      </c>
      <c r="P57" t="s">
        <v>323</v>
      </c>
      <c r="Q57" t="s">
        <v>244</v>
      </c>
      <c r="T57" s="4">
        <v>56</v>
      </c>
      <c r="U57" s="4">
        <v>56</v>
      </c>
      <c r="V57" s="4">
        <v>5</v>
      </c>
      <c r="W57" s="4">
        <v>14</v>
      </c>
      <c r="X57" s="9">
        <v>3.3126827489999999</v>
      </c>
      <c r="Y57" s="9">
        <v>4.1262183239999999</v>
      </c>
      <c r="Z57" s="9">
        <v>5.7707115010000001</v>
      </c>
      <c r="AA57" s="9">
        <v>7.4476120899999998</v>
      </c>
      <c r="AB57" s="9">
        <v>18.7</v>
      </c>
      <c r="AC57" s="9">
        <v>29.665082846000001</v>
      </c>
      <c r="AD57" s="9">
        <v>40.663255360999997</v>
      </c>
      <c r="AE57" s="9">
        <v>40.702972709999997</v>
      </c>
      <c r="AF57" s="9">
        <v>40.9</v>
      </c>
      <c r="AG57" s="9">
        <v>41.6</v>
      </c>
      <c r="AI57" t="s">
        <v>63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8">
        <f t="shared" si="20"/>
        <v>4.3249431951592099</v>
      </c>
      <c r="AV57" s="8">
        <f t="shared" si="21"/>
        <v>6.9117211968321204</v>
      </c>
      <c r="AW57" s="8">
        <f t="shared" si="22"/>
        <v>8.3833340762820896</v>
      </c>
      <c r="AX57" s="8">
        <f t="shared" si="23"/>
        <v>9.2752189608996289</v>
      </c>
      <c r="AY57" s="8">
        <f t="shared" si="24"/>
        <v>19.832556639659558</v>
      </c>
      <c r="AZ57" s="8">
        <f t="shared" si="25"/>
        <v>30.327456035031098</v>
      </c>
      <c r="BA57" s="8">
        <f t="shared" si="26"/>
        <v>41.039361574082449</v>
      </c>
      <c r="BB57" s="8">
        <f t="shared" si="27"/>
        <v>40.913224377078315</v>
      </c>
      <c r="BC57" s="8">
        <f t="shared" si="28"/>
        <v>41.016553254757916</v>
      </c>
      <c r="BD57" s="8">
        <f t="shared" si="29"/>
        <v>41.664317910668714</v>
      </c>
      <c r="BE57" s="8"/>
      <c r="BF57" s="8">
        <f t="shared" si="30"/>
        <v>2.30042230284079</v>
      </c>
      <c r="BG57" s="8">
        <f t="shared" si="31"/>
        <v>1.3407154511678798</v>
      </c>
      <c r="BH57" s="8">
        <f t="shared" si="32"/>
        <v>3.1580889257179101</v>
      </c>
      <c r="BI57" s="8">
        <f t="shared" si="33"/>
        <v>5.6200052191003698</v>
      </c>
      <c r="BJ57" s="8">
        <f t="shared" si="34"/>
        <v>17.567443360340441</v>
      </c>
      <c r="BK57" s="8">
        <f t="shared" si="35"/>
        <v>29.002709656968904</v>
      </c>
      <c r="BL57" s="8">
        <f t="shared" si="36"/>
        <v>40.287149147917546</v>
      </c>
      <c r="BM57" s="8">
        <f t="shared" si="37"/>
        <v>40.49272104292168</v>
      </c>
      <c r="BN57" s="8">
        <f t="shared" si="38"/>
        <v>40.783446745242081</v>
      </c>
      <c r="BO57" s="8">
        <f t="shared" si="39"/>
        <v>41.535682089331289</v>
      </c>
      <c r="BP57" s="8"/>
    </row>
    <row r="58" spans="1:68" x14ac:dyDescent="0.25">
      <c r="A58" t="s">
        <v>64</v>
      </c>
      <c r="B58" t="s">
        <v>324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202</v>
      </c>
      <c r="O58" t="s">
        <v>64</v>
      </c>
      <c r="P58" t="s">
        <v>320</v>
      </c>
      <c r="Q58" t="s">
        <v>256</v>
      </c>
      <c r="T58" s="4">
        <v>57</v>
      </c>
      <c r="U58" s="4">
        <v>57</v>
      </c>
      <c r="V58" s="4">
        <v>49</v>
      </c>
      <c r="W58" s="4">
        <v>146</v>
      </c>
      <c r="X58" s="9">
        <v>3</v>
      </c>
      <c r="Y58" s="9">
        <v>9</v>
      </c>
      <c r="Z58" s="9">
        <v>10</v>
      </c>
      <c r="AA58" s="9">
        <v>26</v>
      </c>
      <c r="AB58" s="9">
        <v>40</v>
      </c>
      <c r="AC58" s="9">
        <v>50</v>
      </c>
      <c r="AD58" s="9">
        <v>50</v>
      </c>
      <c r="AE58" s="9">
        <v>50</v>
      </c>
      <c r="AF58" s="9">
        <v>150</v>
      </c>
      <c r="AG58" s="9">
        <v>1500</v>
      </c>
      <c r="AI58" t="s">
        <v>64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8">
        <f t="shared" si="20"/>
        <v>23.365619472541901</v>
      </c>
      <c r="AV58" s="8">
        <f t="shared" si="21"/>
        <v>68.157878603969806</v>
      </c>
      <c r="AW58" s="8">
        <f t="shared" si="22"/>
        <v>68.552315452543695</v>
      </c>
      <c r="AX58" s="8">
        <f t="shared" si="23"/>
        <v>68.001112382141997</v>
      </c>
      <c r="AY58" s="8">
        <f t="shared" si="24"/>
        <v>66.360288139171203</v>
      </c>
      <c r="AZ58" s="8">
        <f t="shared" si="25"/>
        <v>65.519928141891697</v>
      </c>
      <c r="BA58" s="8">
        <f t="shared" si="26"/>
        <v>58.844041746049442</v>
      </c>
      <c r="BB58" s="8">
        <f t="shared" si="27"/>
        <v>54.953607274891681</v>
      </c>
      <c r="BC58" s="8">
        <f t="shared" si="28"/>
        <v>152.74894088722252</v>
      </c>
      <c r="BD58" s="8">
        <f t="shared" si="29"/>
        <v>1501.5178323983184</v>
      </c>
      <c r="BE58" s="8"/>
      <c r="BF58" s="8">
        <f t="shared" si="30"/>
        <v>-17.365619472541901</v>
      </c>
      <c r="BG58" s="8">
        <f t="shared" si="31"/>
        <v>-50.157878603969799</v>
      </c>
      <c r="BH58" s="8">
        <f t="shared" si="32"/>
        <v>-48.552315452543702</v>
      </c>
      <c r="BI58" s="8">
        <f t="shared" si="33"/>
        <v>-16.001112382141997</v>
      </c>
      <c r="BJ58" s="8">
        <f t="shared" si="34"/>
        <v>13.6397118608288</v>
      </c>
      <c r="BK58" s="8">
        <f t="shared" si="35"/>
        <v>34.480071858108303</v>
      </c>
      <c r="BL58" s="8">
        <f t="shared" si="36"/>
        <v>41.155958253950558</v>
      </c>
      <c r="BM58" s="8">
        <f t="shared" si="37"/>
        <v>45.046392725108319</v>
      </c>
      <c r="BN58" s="8">
        <f t="shared" si="38"/>
        <v>147.25105911277748</v>
      </c>
      <c r="BO58" s="8">
        <f t="shared" si="39"/>
        <v>1498.4821676016816</v>
      </c>
      <c r="BP58" s="8"/>
    </row>
    <row r="59" spans="1:68" x14ac:dyDescent="0.25">
      <c r="A59" t="s">
        <v>65</v>
      </c>
      <c r="B59" t="s">
        <v>325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202</v>
      </c>
      <c r="O59" t="s">
        <v>65</v>
      </c>
      <c r="P59" t="s">
        <v>326</v>
      </c>
      <c r="Q59" t="s">
        <v>244</v>
      </c>
      <c r="T59" s="4">
        <v>58</v>
      </c>
      <c r="U59" s="4">
        <v>58</v>
      </c>
      <c r="V59" s="4">
        <v>8</v>
      </c>
      <c r="W59" s="4">
        <v>23</v>
      </c>
      <c r="X59" s="9">
        <v>3.3126827489999999</v>
      </c>
      <c r="Y59" s="9">
        <v>4.1262183239999999</v>
      </c>
      <c r="Z59" s="9">
        <v>5.7707115010000001</v>
      </c>
      <c r="AA59" s="9">
        <v>7.4476120899999998</v>
      </c>
      <c r="AB59" s="9">
        <v>18.7</v>
      </c>
      <c r="AC59" s="9">
        <v>29.665082846000001</v>
      </c>
      <c r="AD59" s="9">
        <v>40.663255360999997</v>
      </c>
      <c r="AE59" s="9">
        <v>40.702972709999997</v>
      </c>
      <c r="AF59" s="9">
        <v>40.9</v>
      </c>
      <c r="AG59" s="9">
        <v>41.6</v>
      </c>
      <c r="AI59" t="s">
        <v>65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8">
        <f t="shared" si="20"/>
        <v>3.8276887703511888</v>
      </c>
      <c r="AV59" s="8">
        <f t="shared" si="21"/>
        <v>6.4534086700042197</v>
      </c>
      <c r="AW59" s="8">
        <f t="shared" si="22"/>
        <v>9.4516631168503409</v>
      </c>
      <c r="AX59" s="8">
        <f t="shared" si="23"/>
        <v>11.62506607239126</v>
      </c>
      <c r="AY59" s="8">
        <f t="shared" si="24"/>
        <v>22.75001159641517</v>
      </c>
      <c r="AZ59" s="8">
        <f t="shared" si="25"/>
        <v>33.258097695898073</v>
      </c>
      <c r="BA59" s="8">
        <f t="shared" si="26"/>
        <v>43.680465149524579</v>
      </c>
      <c r="BB59" s="8">
        <f t="shared" si="27"/>
        <v>43.147051761538485</v>
      </c>
      <c r="BC59" s="8">
        <f t="shared" si="28"/>
        <v>42.831912010860187</v>
      </c>
      <c r="BD59" s="8">
        <f t="shared" si="29"/>
        <v>43.10119901677399</v>
      </c>
      <c r="BE59" s="8"/>
      <c r="BF59" s="8">
        <f t="shared" si="30"/>
        <v>2.797676727648811</v>
      </c>
      <c r="BG59" s="8">
        <f t="shared" si="31"/>
        <v>1.7990279779957801</v>
      </c>
      <c r="BH59" s="8">
        <f t="shared" si="32"/>
        <v>2.0897598851496602</v>
      </c>
      <c r="BI59" s="8">
        <f t="shared" si="33"/>
        <v>3.27015810760874</v>
      </c>
      <c r="BJ59" s="8">
        <f t="shared" si="34"/>
        <v>14.649988403584828</v>
      </c>
      <c r="BK59" s="8">
        <f t="shared" si="35"/>
        <v>26.072067996101932</v>
      </c>
      <c r="BL59" s="8">
        <f t="shared" si="36"/>
        <v>37.646045572475415</v>
      </c>
      <c r="BM59" s="8">
        <f t="shared" si="37"/>
        <v>38.25889365846151</v>
      </c>
      <c r="BN59" s="8">
        <f t="shared" si="38"/>
        <v>38.968087989139811</v>
      </c>
      <c r="BO59" s="8">
        <f t="shared" si="39"/>
        <v>40.098800983226013</v>
      </c>
      <c r="BP59" s="8"/>
    </row>
    <row r="60" spans="1:68" x14ac:dyDescent="0.25">
      <c r="A60" t="s">
        <v>66</v>
      </c>
      <c r="B60" t="s">
        <v>327</v>
      </c>
      <c r="C60" s="8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202</v>
      </c>
      <c r="O60" t="s">
        <v>66</v>
      </c>
      <c r="P60" t="s">
        <v>328</v>
      </c>
      <c r="Q60" t="s">
        <v>244</v>
      </c>
      <c r="T60" s="4">
        <v>59</v>
      </c>
      <c r="U60" s="4">
        <v>59</v>
      </c>
      <c r="V60" s="4">
        <v>41</v>
      </c>
      <c r="W60" s="4">
        <v>122</v>
      </c>
      <c r="X60" s="9">
        <v>0.754386</v>
      </c>
      <c r="Y60" s="9">
        <v>2.8630604289999999</v>
      </c>
      <c r="Z60" s="9">
        <v>5.5843079920000003</v>
      </c>
      <c r="AA60" s="9">
        <v>7.75</v>
      </c>
      <c r="AB60" s="9">
        <v>11.23245614</v>
      </c>
      <c r="AC60" s="9">
        <v>15.656432749</v>
      </c>
      <c r="AD60" s="9">
        <v>15.391812865</v>
      </c>
      <c r="AE60" s="9">
        <v>15.324561404000001</v>
      </c>
      <c r="AF60" s="9">
        <v>15.762670565000001</v>
      </c>
      <c r="AG60" s="9">
        <v>15.5</v>
      </c>
      <c r="AI60" t="s">
        <v>66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8">
        <f t="shared" si="20"/>
        <v>0.75438600000052936</v>
      </c>
      <c r="AV60" s="8">
        <f t="shared" si="21"/>
        <v>4.7857116992692994</v>
      </c>
      <c r="AW60" s="8">
        <f t="shared" si="22"/>
        <v>8.2604646778248902</v>
      </c>
      <c r="AX60" s="8">
        <f t="shared" si="23"/>
        <v>10.502427416096971</v>
      </c>
      <c r="AY60" s="8">
        <f t="shared" si="24"/>
        <v>13.69079370707129</v>
      </c>
      <c r="AZ60" s="8">
        <f t="shared" si="25"/>
        <v>17.687058107312691</v>
      </c>
      <c r="BA60" s="8">
        <f t="shared" si="26"/>
        <v>16.991424164916491</v>
      </c>
      <c r="BB60" s="8">
        <f t="shared" si="27"/>
        <v>16.546885816356632</v>
      </c>
      <c r="BC60" s="8">
        <f t="shared" si="28"/>
        <v>16.678017855843919</v>
      </c>
      <c r="BD60" s="8">
        <f t="shared" si="29"/>
        <v>16.176122786910277</v>
      </c>
      <c r="BE60" s="8"/>
      <c r="BF60" s="8">
        <f t="shared" si="30"/>
        <v>0.75438599999947065</v>
      </c>
      <c r="BG60" s="8">
        <f t="shared" si="31"/>
        <v>0.94040915873069997</v>
      </c>
      <c r="BH60" s="8">
        <f t="shared" si="32"/>
        <v>2.9081513061751103</v>
      </c>
      <c r="BI60" s="8">
        <f t="shared" si="33"/>
        <v>4.9975725839030298</v>
      </c>
      <c r="BJ60" s="8">
        <f t="shared" si="34"/>
        <v>8.7741185729287103</v>
      </c>
      <c r="BK60" s="8">
        <f t="shared" si="35"/>
        <v>13.62580739068731</v>
      </c>
      <c r="BL60" s="8">
        <f t="shared" si="36"/>
        <v>13.792201565083511</v>
      </c>
      <c r="BM60" s="8">
        <f t="shared" si="37"/>
        <v>14.102236991643371</v>
      </c>
      <c r="BN60" s="8">
        <f t="shared" si="38"/>
        <v>14.847323274156082</v>
      </c>
      <c r="BO60" s="8">
        <f t="shared" si="39"/>
        <v>14.823877213089725</v>
      </c>
      <c r="BP60" s="8"/>
    </row>
  </sheetData>
  <conditionalFormatting sqref="C2:L60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4" operator="lessThan">
      <formula>0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71" zoomScaleNormal="100" workbookViewId="0">
      <selection activeCell="E2" sqref="E2:N177"/>
    </sheetView>
  </sheetViews>
  <sheetFormatPr defaultRowHeight="15" x14ac:dyDescent="0.25"/>
  <cols>
    <col min="1" max="2" width="13.140625"/>
    <col min="3" max="3" width="10.5703125"/>
    <col min="4" max="4" width="16.140625"/>
    <col min="5" max="5" width="25.85546875"/>
    <col min="6" max="14" width="10.42578125"/>
    <col min="15" max="1025" width="8.5703125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3"/>
      <c r="J1" s="2" t="s">
        <v>6</v>
      </c>
      <c r="K1" s="3"/>
      <c r="O1" s="2" t="s">
        <v>7</v>
      </c>
      <c r="R1" t="s">
        <v>397</v>
      </c>
    </row>
    <row r="2" spans="1:18" x14ac:dyDescent="0.25">
      <c r="A2" s="4"/>
      <c r="B2" s="4">
        <v>24</v>
      </c>
      <c r="C2" s="4">
        <v>1</v>
      </c>
      <c r="D2" s="4">
        <v>1</v>
      </c>
      <c r="E2" t="s">
        <v>67</v>
      </c>
      <c r="F2">
        <v>10</v>
      </c>
      <c r="O2" s="6" t="s">
        <v>68</v>
      </c>
    </row>
    <row r="3" spans="1:18" x14ac:dyDescent="0.25">
      <c r="A3" s="4">
        <v>24</v>
      </c>
      <c r="B3" s="4">
        <v>24</v>
      </c>
      <c r="C3" s="4">
        <v>1</v>
      </c>
      <c r="D3" s="4">
        <v>2</v>
      </c>
      <c r="E3">
        <v>1.6113357001322055</v>
      </c>
      <c r="F3">
        <v>3.0026087686183702</v>
      </c>
      <c r="G3">
        <v>4.4887281625097808</v>
      </c>
      <c r="H3">
        <v>5.9084406945728363</v>
      </c>
      <c r="I3">
        <v>7.1755025108101647</v>
      </c>
      <c r="J3">
        <v>8.2571787341861107</v>
      </c>
      <c r="K3">
        <v>9.1529898660789044</v>
      </c>
      <c r="L3">
        <v>9.8791891028110275</v>
      </c>
      <c r="M3">
        <v>10.458912411491179</v>
      </c>
      <c r="N3">
        <v>10.916539152915592</v>
      </c>
      <c r="O3" s="6" t="s">
        <v>31</v>
      </c>
    </row>
    <row r="4" spans="1:18" x14ac:dyDescent="0.25">
      <c r="A4" s="4"/>
      <c r="B4" s="4"/>
      <c r="C4" s="4"/>
      <c r="D4" s="4">
        <v>3</v>
      </c>
      <c r="O4" s="6" t="s">
        <v>68</v>
      </c>
    </row>
    <row r="5" spans="1:18" x14ac:dyDescent="0.25">
      <c r="A5" s="4"/>
      <c r="B5" s="4">
        <v>21</v>
      </c>
      <c r="C5" s="4">
        <v>2</v>
      </c>
      <c r="D5" s="4">
        <v>4</v>
      </c>
      <c r="E5" t="s">
        <v>69</v>
      </c>
      <c r="F5">
        <v>10</v>
      </c>
      <c r="O5" s="6" t="s">
        <v>68</v>
      </c>
    </row>
    <row r="6" spans="1:18" x14ac:dyDescent="0.25">
      <c r="A6" s="4">
        <v>21</v>
      </c>
      <c r="B6" s="4">
        <v>21</v>
      </c>
      <c r="C6" s="4">
        <v>2</v>
      </c>
      <c r="D6" s="4">
        <v>5</v>
      </c>
      <c r="E6">
        <v>1.3866835678244382E-2</v>
      </c>
      <c r="F6">
        <v>0.29411950171934381</v>
      </c>
      <c r="G6">
        <v>0.92254663645962887</v>
      </c>
      <c r="H6">
        <v>1.7170932280804245</v>
      </c>
      <c r="I6">
        <v>2.516100384673603</v>
      </c>
      <c r="J6">
        <v>3.230119014565096</v>
      </c>
      <c r="K6">
        <v>3.8255735734548901</v>
      </c>
      <c r="L6">
        <v>4.3010019909213701</v>
      </c>
      <c r="M6">
        <v>4.6698678475576445</v>
      </c>
      <c r="N6">
        <v>4.9505411675749178</v>
      </c>
      <c r="O6" s="6" t="s">
        <v>28</v>
      </c>
    </row>
    <row r="7" spans="1:18" x14ac:dyDescent="0.25">
      <c r="A7" s="4"/>
      <c r="B7" s="4"/>
      <c r="C7" s="4"/>
      <c r="D7" s="4">
        <v>6</v>
      </c>
      <c r="O7" s="6" t="s">
        <v>68</v>
      </c>
    </row>
    <row r="8" spans="1:18" x14ac:dyDescent="0.25">
      <c r="A8" s="4"/>
      <c r="B8" s="4">
        <v>53</v>
      </c>
      <c r="C8" s="4">
        <v>3</v>
      </c>
      <c r="D8" s="4">
        <v>7</v>
      </c>
      <c r="E8" t="s">
        <v>70</v>
      </c>
      <c r="F8">
        <v>10</v>
      </c>
      <c r="O8" s="6" t="s">
        <v>68</v>
      </c>
    </row>
    <row r="9" spans="1:18" x14ac:dyDescent="0.25">
      <c r="A9" s="4">
        <v>53</v>
      </c>
      <c r="B9" s="4">
        <v>53</v>
      </c>
      <c r="C9" s="4">
        <v>3</v>
      </c>
      <c r="D9" s="4">
        <v>8</v>
      </c>
      <c r="E9">
        <v>1.8148037214188137</v>
      </c>
      <c r="F9">
        <v>7.8401857407604938</v>
      </c>
      <c r="G9">
        <v>11.056287720349179</v>
      </c>
      <c r="H9">
        <v>22.213896603110683</v>
      </c>
      <c r="I9">
        <v>37.102056228076989</v>
      </c>
      <c r="J9">
        <v>55.181596422777531</v>
      </c>
      <c r="K9">
        <v>75.812611665161654</v>
      </c>
      <c r="L9">
        <v>98.343091477414518</v>
      </c>
      <c r="M9">
        <v>122.15989279415369</v>
      </c>
      <c r="N9">
        <v>146.71554530056684</v>
      </c>
      <c r="O9" s="6" t="s">
        <v>60</v>
      </c>
    </row>
    <row r="10" spans="1:18" x14ac:dyDescent="0.25">
      <c r="A10" s="4"/>
      <c r="B10" s="4"/>
      <c r="C10" s="4"/>
      <c r="D10" s="4">
        <v>9</v>
      </c>
      <c r="O10" s="6" t="s">
        <v>68</v>
      </c>
    </row>
    <row r="11" spans="1:18" x14ac:dyDescent="0.25">
      <c r="A11" s="4"/>
      <c r="B11" s="4">
        <v>4</v>
      </c>
      <c r="C11" s="4">
        <v>4</v>
      </c>
      <c r="D11" s="4">
        <v>10</v>
      </c>
      <c r="E11" t="s">
        <v>71</v>
      </c>
      <c r="F11">
        <v>10</v>
      </c>
      <c r="O11" s="6" t="s">
        <v>68</v>
      </c>
    </row>
    <row r="12" spans="1:18" x14ac:dyDescent="0.25">
      <c r="A12" s="4">
        <v>4</v>
      </c>
      <c r="B12" s="4">
        <v>4</v>
      </c>
      <c r="C12" s="4">
        <v>4</v>
      </c>
      <c r="D12" s="4">
        <v>11</v>
      </c>
      <c r="E12">
        <v>11.278536066215095</v>
      </c>
      <c r="F12">
        <v>26.156252824447016</v>
      </c>
      <c r="G12">
        <v>25.344981867655644</v>
      </c>
      <c r="H12">
        <v>37.975202587709049</v>
      </c>
      <c r="I12">
        <v>49.468186000675061</v>
      </c>
      <c r="J12">
        <v>59.204122712715062</v>
      </c>
      <c r="K12">
        <v>67.089646234152326</v>
      </c>
      <c r="L12">
        <v>73.290337563121653</v>
      </c>
      <c r="M12">
        <v>78.069047634101906</v>
      </c>
      <c r="N12">
        <v>81.700697304920567</v>
      </c>
      <c r="O12" s="6" t="s">
        <v>11</v>
      </c>
    </row>
    <row r="13" spans="1:18" x14ac:dyDescent="0.25">
      <c r="A13" s="4"/>
      <c r="B13" s="4"/>
      <c r="C13" s="4"/>
      <c r="D13" s="4">
        <v>12</v>
      </c>
      <c r="O13" s="6" t="s">
        <v>68</v>
      </c>
    </row>
    <row r="14" spans="1:18" x14ac:dyDescent="0.25">
      <c r="A14" s="4"/>
      <c r="B14" s="4">
        <v>56</v>
      </c>
      <c r="C14" s="4">
        <v>5</v>
      </c>
      <c r="D14" s="4">
        <v>13</v>
      </c>
      <c r="E14" t="s">
        <v>72</v>
      </c>
      <c r="F14">
        <v>10</v>
      </c>
      <c r="O14" s="6" t="s">
        <v>68</v>
      </c>
    </row>
    <row r="15" spans="1:18" x14ac:dyDescent="0.25">
      <c r="A15" s="4">
        <v>56</v>
      </c>
      <c r="B15" s="4">
        <v>56</v>
      </c>
      <c r="C15" s="4">
        <v>5</v>
      </c>
      <c r="D15" s="4">
        <v>14</v>
      </c>
      <c r="E15">
        <v>2.1793409690997869</v>
      </c>
      <c r="F15">
        <v>7.7503467147640279</v>
      </c>
      <c r="G15">
        <v>12.975591865328219</v>
      </c>
      <c r="H15">
        <v>16.630805607127478</v>
      </c>
      <c r="I15">
        <v>18.895918886446601</v>
      </c>
      <c r="J15">
        <v>20.220665264508796</v>
      </c>
      <c r="K15">
        <v>20.972877690673698</v>
      </c>
      <c r="L15">
        <v>21.393381024830333</v>
      </c>
      <c r="M15">
        <v>21.626487534346165</v>
      </c>
      <c r="N15">
        <v>21.755123355683565</v>
      </c>
      <c r="O15" s="6" t="s">
        <v>63</v>
      </c>
    </row>
    <row r="16" spans="1:18" x14ac:dyDescent="0.25">
      <c r="A16" s="4"/>
      <c r="B16" s="4"/>
      <c r="C16" s="4"/>
      <c r="D16" s="4">
        <v>15</v>
      </c>
      <c r="O16" s="6" t="s">
        <v>68</v>
      </c>
    </row>
    <row r="17" spans="1:15" x14ac:dyDescent="0.25">
      <c r="A17" s="4"/>
      <c r="B17" s="4">
        <v>47</v>
      </c>
      <c r="C17" s="4">
        <v>6</v>
      </c>
      <c r="D17" s="4">
        <v>16</v>
      </c>
      <c r="E17" t="s">
        <v>73</v>
      </c>
      <c r="F17">
        <v>10</v>
      </c>
      <c r="O17" s="6" t="s">
        <v>68</v>
      </c>
    </row>
    <row r="18" spans="1:15" x14ac:dyDescent="0.25">
      <c r="A18" s="4">
        <v>47</v>
      </c>
      <c r="B18" s="4">
        <v>47</v>
      </c>
      <c r="C18" s="4">
        <v>6</v>
      </c>
      <c r="D18" s="4">
        <v>17</v>
      </c>
      <c r="E18">
        <v>23.633002429506522</v>
      </c>
      <c r="F18">
        <v>85.545816969964392</v>
      </c>
      <c r="G18">
        <v>141.92240893457236</v>
      </c>
      <c r="H18">
        <v>179.59164505037126</v>
      </c>
      <c r="I18">
        <v>201.80265139354987</v>
      </c>
      <c r="J18">
        <v>214.16155121058605</v>
      </c>
      <c r="K18">
        <v>220.84465797677697</v>
      </c>
      <c r="L18">
        <v>224.4064404657644</v>
      </c>
      <c r="M18">
        <v>226.29052265057427</v>
      </c>
      <c r="N18">
        <v>227.28326888379755</v>
      </c>
      <c r="O18" s="6" t="s">
        <v>54</v>
      </c>
    </row>
    <row r="19" spans="1:15" x14ac:dyDescent="0.25">
      <c r="A19" s="4"/>
      <c r="B19" s="4"/>
      <c r="C19" s="4"/>
      <c r="D19" s="4">
        <v>18</v>
      </c>
      <c r="O19" s="6" t="s">
        <v>68</v>
      </c>
    </row>
    <row r="20" spans="1:15" x14ac:dyDescent="0.25">
      <c r="A20" s="4"/>
      <c r="B20" s="4">
        <v>54</v>
      </c>
      <c r="C20" s="4">
        <v>7</v>
      </c>
      <c r="D20" s="4">
        <v>19</v>
      </c>
      <c r="E20" t="s">
        <v>74</v>
      </c>
      <c r="F20">
        <v>10</v>
      </c>
      <c r="O20" s="6" t="s">
        <v>68</v>
      </c>
    </row>
    <row r="21" spans="1:15" x14ac:dyDescent="0.25">
      <c r="A21" s="4">
        <v>54</v>
      </c>
      <c r="B21" s="4">
        <v>54</v>
      </c>
      <c r="C21" s="4">
        <v>7</v>
      </c>
      <c r="D21" s="4">
        <v>20</v>
      </c>
      <c r="E21">
        <v>18.51493626115159</v>
      </c>
      <c r="F21">
        <v>49.150001023108487</v>
      </c>
      <c r="G21">
        <v>67.146654774584107</v>
      </c>
      <c r="H21">
        <v>75.307139397609319</v>
      </c>
      <c r="I21">
        <v>78.700469163645749</v>
      </c>
      <c r="J21">
        <v>80.066869473409042</v>
      </c>
      <c r="K21">
        <v>80.610308898134519</v>
      </c>
      <c r="L21">
        <v>80.825399609509873</v>
      </c>
      <c r="M21">
        <v>80.910369597691499</v>
      </c>
      <c r="N21">
        <v>80.943911198278101</v>
      </c>
      <c r="O21" s="6" t="s">
        <v>61</v>
      </c>
    </row>
    <row r="22" spans="1:15" x14ac:dyDescent="0.25">
      <c r="A22" s="4"/>
      <c r="B22" s="4"/>
      <c r="C22" s="4"/>
      <c r="D22" s="4">
        <v>21</v>
      </c>
      <c r="O22" s="6" t="s">
        <v>68</v>
      </c>
    </row>
    <row r="23" spans="1:15" x14ac:dyDescent="0.25">
      <c r="A23" s="4"/>
      <c r="B23" s="4">
        <v>58</v>
      </c>
      <c r="C23" s="4">
        <v>8</v>
      </c>
      <c r="D23" s="4">
        <v>22</v>
      </c>
      <c r="E23" t="s">
        <v>75</v>
      </c>
      <c r="F23">
        <v>10</v>
      </c>
      <c r="O23" s="6" t="s">
        <v>68</v>
      </c>
    </row>
    <row r="24" spans="1:15" x14ac:dyDescent="0.25">
      <c r="A24" s="4">
        <v>58</v>
      </c>
      <c r="B24" s="4">
        <v>58</v>
      </c>
      <c r="C24" s="4">
        <v>8</v>
      </c>
      <c r="D24" s="4">
        <v>23</v>
      </c>
      <c r="E24">
        <v>0.54174621409598223</v>
      </c>
      <c r="F24">
        <v>2.8689365601002055</v>
      </c>
      <c r="G24">
        <v>6.5498881759505618</v>
      </c>
      <c r="H24">
        <v>10.727342158341823</v>
      </c>
      <c r="I24">
        <v>14.777353754756987</v>
      </c>
      <c r="J24">
        <v>18.37036860465507</v>
      </c>
      <c r="K24">
        <v>21.387578393179592</v>
      </c>
      <c r="L24">
        <v>23.831657444718083</v>
      </c>
      <c r="M24">
        <v>25.763569455578356</v>
      </c>
      <c r="N24">
        <v>27.26476847235233</v>
      </c>
      <c r="O24" s="6" t="s">
        <v>65</v>
      </c>
    </row>
    <row r="25" spans="1:15" x14ac:dyDescent="0.25">
      <c r="A25" s="4"/>
      <c r="B25" s="4"/>
      <c r="C25" s="4"/>
      <c r="D25" s="4">
        <v>24</v>
      </c>
      <c r="O25" s="6" t="s">
        <v>68</v>
      </c>
    </row>
    <row r="26" spans="1:15" x14ac:dyDescent="0.25">
      <c r="A26" s="4"/>
      <c r="B26" s="4">
        <v>20</v>
      </c>
      <c r="C26" s="4">
        <v>9</v>
      </c>
      <c r="D26" s="4">
        <v>25</v>
      </c>
      <c r="E26" t="s">
        <v>76</v>
      </c>
      <c r="F26">
        <v>10</v>
      </c>
      <c r="O26" s="6" t="s">
        <v>68</v>
      </c>
    </row>
    <row r="27" spans="1:15" x14ac:dyDescent="0.25">
      <c r="A27" s="4">
        <v>20</v>
      </c>
      <c r="B27" s="4">
        <v>20</v>
      </c>
      <c r="C27" s="4">
        <v>9</v>
      </c>
      <c r="D27" s="4">
        <v>26</v>
      </c>
      <c r="E27">
        <v>28.397736069220958</v>
      </c>
      <c r="F27">
        <v>207.52040113666851</v>
      </c>
      <c r="G27">
        <v>568.11203243128352</v>
      </c>
      <c r="H27">
        <v>1065.3125368159094</v>
      </c>
      <c r="I27">
        <v>1637.6791226891507</v>
      </c>
      <c r="J27">
        <v>2231.7136138255892</v>
      </c>
      <c r="K27">
        <v>2808.8452448448629</v>
      </c>
      <c r="L27">
        <v>3344.9359884225619</v>
      </c>
      <c r="M27">
        <v>3827.2672777765342</v>
      </c>
      <c r="N27">
        <v>4251.1991267869862</v>
      </c>
      <c r="O27" s="6" t="s">
        <v>27</v>
      </c>
    </row>
    <row r="28" spans="1:15" x14ac:dyDescent="0.25">
      <c r="A28" s="4"/>
      <c r="B28" s="4"/>
      <c r="C28" s="4"/>
      <c r="D28" s="4">
        <v>27</v>
      </c>
      <c r="O28" s="6" t="s">
        <v>68</v>
      </c>
    </row>
    <row r="29" spans="1:15" x14ac:dyDescent="0.25">
      <c r="A29" s="4"/>
      <c r="B29" s="4">
        <v>30</v>
      </c>
      <c r="C29" s="4">
        <v>10</v>
      </c>
      <c r="D29" s="4">
        <v>28</v>
      </c>
      <c r="E29" t="s">
        <v>77</v>
      </c>
      <c r="F29">
        <v>10</v>
      </c>
      <c r="O29" s="6" t="s">
        <v>68</v>
      </c>
    </row>
    <row r="30" spans="1:15" x14ac:dyDescent="0.25">
      <c r="A30" s="4">
        <v>30</v>
      </c>
      <c r="B30" s="4">
        <v>30</v>
      </c>
      <c r="C30" s="4">
        <v>10</v>
      </c>
      <c r="D30" s="4">
        <v>29</v>
      </c>
      <c r="E30">
        <v>1.3838746051862465</v>
      </c>
      <c r="F30">
        <v>6.4874302674506712</v>
      </c>
      <c r="G30">
        <v>12.645950790293906</v>
      </c>
      <c r="H30">
        <v>17.839060569638082</v>
      </c>
      <c r="I30">
        <v>21.583060158975069</v>
      </c>
      <c r="J30">
        <v>24.076126028578084</v>
      </c>
      <c r="K30">
        <v>25.665706532372603</v>
      </c>
      <c r="L30">
        <v>26.654522988712333</v>
      </c>
      <c r="M30">
        <v>27.260865186844111</v>
      </c>
      <c r="N30">
        <v>27.629544536205621</v>
      </c>
      <c r="O30" s="6" t="s">
        <v>37</v>
      </c>
    </row>
    <row r="31" spans="1:15" x14ac:dyDescent="0.25">
      <c r="A31" s="4"/>
      <c r="B31" s="4"/>
      <c r="C31" s="4"/>
      <c r="D31" s="4">
        <v>30</v>
      </c>
      <c r="O31" s="6" t="s">
        <v>68</v>
      </c>
    </row>
    <row r="32" spans="1:15" x14ac:dyDescent="0.25">
      <c r="A32" s="4"/>
      <c r="B32" s="4">
        <v>17</v>
      </c>
      <c r="C32" s="4">
        <v>11</v>
      </c>
      <c r="D32" s="4">
        <v>31</v>
      </c>
      <c r="E32" t="s">
        <v>78</v>
      </c>
      <c r="F32">
        <v>10</v>
      </c>
      <c r="O32" s="6" t="s">
        <v>68</v>
      </c>
    </row>
    <row r="33" spans="1:15" x14ac:dyDescent="0.25">
      <c r="A33" s="4">
        <v>17</v>
      </c>
      <c r="B33" s="4">
        <v>17</v>
      </c>
      <c r="C33" s="4">
        <v>11</v>
      </c>
      <c r="D33" s="4">
        <v>32</v>
      </c>
      <c r="E33">
        <v>0.55100381023718226</v>
      </c>
      <c r="F33">
        <v>2.2065070250279044</v>
      </c>
      <c r="G33">
        <v>4.0181175718516027</v>
      </c>
      <c r="H33">
        <v>5.4727476931173147</v>
      </c>
      <c r="I33">
        <v>6.4939455772364791</v>
      </c>
      <c r="J33">
        <v>7.1637585072236867</v>
      </c>
      <c r="K33">
        <v>7.587102479778479</v>
      </c>
      <c r="L33">
        <v>7.8490913976460686</v>
      </c>
      <c r="M33">
        <v>8.0092510194445481</v>
      </c>
      <c r="N33">
        <v>8.1064562458312324</v>
      </c>
      <c r="O33" s="6" t="s">
        <v>24</v>
      </c>
    </row>
    <row r="34" spans="1:15" x14ac:dyDescent="0.25">
      <c r="A34" s="4"/>
      <c r="B34" s="4"/>
      <c r="C34" s="4"/>
      <c r="D34" s="4">
        <v>33</v>
      </c>
      <c r="O34" s="6" t="s">
        <v>68</v>
      </c>
    </row>
    <row r="35" spans="1:15" x14ac:dyDescent="0.25">
      <c r="A35" s="4"/>
      <c r="B35" s="4">
        <v>16</v>
      </c>
      <c r="C35" s="4">
        <v>12</v>
      </c>
      <c r="D35" s="4">
        <v>34</v>
      </c>
      <c r="E35" t="s">
        <v>79</v>
      </c>
      <c r="F35">
        <v>10</v>
      </c>
      <c r="O35" s="6" t="s">
        <v>68</v>
      </c>
    </row>
    <row r="36" spans="1:15" x14ac:dyDescent="0.25">
      <c r="A36" s="4">
        <v>16</v>
      </c>
      <c r="B36" s="4">
        <v>16</v>
      </c>
      <c r="C36" s="4">
        <v>12</v>
      </c>
      <c r="D36" s="4">
        <v>35</v>
      </c>
      <c r="E36">
        <v>4.6233488439388223E-2</v>
      </c>
      <c r="F36">
        <v>0.20320478100540218</v>
      </c>
      <c r="G36">
        <v>0.4760415581229781</v>
      </c>
      <c r="H36">
        <v>0.83552976244132615</v>
      </c>
      <c r="I36">
        <v>1.2447203178850439</v>
      </c>
      <c r="J36">
        <v>1.6708288880376057</v>
      </c>
      <c r="K36">
        <v>2.0891835708640412</v>
      </c>
      <c r="L36">
        <v>2.4833612552334277</v>
      </c>
      <c r="M36">
        <v>2.8438184183312605</v>
      </c>
      <c r="N36">
        <v>3.1661611056608496</v>
      </c>
      <c r="O36" s="6" t="s">
        <v>23</v>
      </c>
    </row>
    <row r="37" spans="1:15" x14ac:dyDescent="0.25">
      <c r="A37" s="4"/>
      <c r="B37" s="4"/>
      <c r="C37" s="4"/>
      <c r="D37" s="4">
        <v>36</v>
      </c>
      <c r="O37" s="6" t="s">
        <v>68</v>
      </c>
    </row>
    <row r="38" spans="1:15" x14ac:dyDescent="0.25">
      <c r="A38" s="4"/>
      <c r="B38" s="4">
        <v>2</v>
      </c>
      <c r="C38" s="4">
        <v>13</v>
      </c>
      <c r="D38" s="4">
        <v>37</v>
      </c>
      <c r="E38" t="s">
        <v>80</v>
      </c>
      <c r="F38">
        <v>10</v>
      </c>
      <c r="O38" s="6" t="s">
        <v>68</v>
      </c>
    </row>
    <row r="39" spans="1:15" x14ac:dyDescent="0.25">
      <c r="A39" s="4">
        <v>2</v>
      </c>
      <c r="B39" s="4">
        <v>2</v>
      </c>
      <c r="C39" s="4">
        <v>13</v>
      </c>
      <c r="D39" s="4">
        <v>38</v>
      </c>
      <c r="E39">
        <v>7004.9216834946983</v>
      </c>
      <c r="F39">
        <v>12774.339773273043</v>
      </c>
      <c r="G39">
        <v>10671.159821462768</v>
      </c>
      <c r="H39">
        <v>13902.865921640467</v>
      </c>
      <c r="I39">
        <v>16070.593295252604</v>
      </c>
      <c r="J39">
        <v>17440.463095025974</v>
      </c>
      <c r="K39">
        <v>18278.631148979865</v>
      </c>
      <c r="L39">
        <v>18782.275958579456</v>
      </c>
      <c r="M39">
        <v>19081.797773428083</v>
      </c>
      <c r="N39">
        <v>19258.865759407287</v>
      </c>
      <c r="O39" s="6" t="s">
        <v>9</v>
      </c>
    </row>
    <row r="40" spans="1:15" x14ac:dyDescent="0.25">
      <c r="A40" s="4"/>
      <c r="B40" s="4"/>
      <c r="C40" s="4"/>
      <c r="D40" s="4">
        <v>39</v>
      </c>
      <c r="O40" s="6" t="s">
        <v>68</v>
      </c>
    </row>
    <row r="41" spans="1:15" x14ac:dyDescent="0.25">
      <c r="A41" s="4"/>
      <c r="B41" s="4">
        <v>50</v>
      </c>
      <c r="C41" s="4">
        <v>14</v>
      </c>
      <c r="D41" s="4">
        <v>40</v>
      </c>
      <c r="E41" t="s">
        <v>81</v>
      </c>
      <c r="F41">
        <v>10</v>
      </c>
      <c r="O41" s="6" t="s">
        <v>68</v>
      </c>
    </row>
    <row r="42" spans="1:15" x14ac:dyDescent="0.25">
      <c r="A42" s="4">
        <v>50</v>
      </c>
      <c r="B42" s="4">
        <v>50</v>
      </c>
      <c r="C42" s="4">
        <v>14</v>
      </c>
      <c r="D42" s="4">
        <v>41</v>
      </c>
      <c r="E42">
        <v>1778.5203849239999</v>
      </c>
      <c r="F42">
        <v>1811.0298672092385</v>
      </c>
      <c r="G42">
        <v>987.60356097527119</v>
      </c>
      <c r="H42">
        <v>1006.567943459359</v>
      </c>
      <c r="I42">
        <v>1010.8321103254877</v>
      </c>
      <c r="J42">
        <v>1011.7852039160522</v>
      </c>
      <c r="K42">
        <v>1011.997949009526</v>
      </c>
      <c r="L42">
        <v>1012.0454228979427</v>
      </c>
      <c r="M42">
        <v>1012.0560159554931</v>
      </c>
      <c r="N42">
        <v>1012.0583795961426</v>
      </c>
      <c r="O42" s="6" t="s">
        <v>57</v>
      </c>
    </row>
    <row r="43" spans="1:15" x14ac:dyDescent="0.25">
      <c r="A43" s="4"/>
      <c r="B43" s="4"/>
      <c r="C43" s="4"/>
      <c r="D43" s="4">
        <v>42</v>
      </c>
      <c r="O43" s="6" t="s">
        <v>68</v>
      </c>
    </row>
    <row r="44" spans="1:15" x14ac:dyDescent="0.25">
      <c r="A44" s="4"/>
      <c r="B44" s="4">
        <v>3</v>
      </c>
      <c r="C44" s="4">
        <v>15</v>
      </c>
      <c r="D44" s="4">
        <v>43</v>
      </c>
      <c r="E44" t="s">
        <v>82</v>
      </c>
      <c r="F44">
        <v>10</v>
      </c>
      <c r="O44" s="6" t="s">
        <v>68</v>
      </c>
    </row>
    <row r="45" spans="1:15" x14ac:dyDescent="0.25">
      <c r="A45" s="4">
        <v>3</v>
      </c>
      <c r="B45" s="4">
        <v>3</v>
      </c>
      <c r="C45" s="4">
        <v>15</v>
      </c>
      <c r="D45" s="4">
        <v>44</v>
      </c>
      <c r="E45">
        <v>8023.2006982446255</v>
      </c>
      <c r="F45">
        <v>14327.837226311945</v>
      </c>
      <c r="G45">
        <v>11202.232483016522</v>
      </c>
      <c r="H45">
        <v>14095.811076211483</v>
      </c>
      <c r="I45">
        <v>15966.774942711016</v>
      </c>
      <c r="J45">
        <v>17115.113451680685</v>
      </c>
      <c r="K45">
        <v>17800.473117936221</v>
      </c>
      <c r="L45">
        <v>18203.221528888167</v>
      </c>
      <c r="M45">
        <v>18437.836802951344</v>
      </c>
      <c r="N45">
        <v>18573.831508058658</v>
      </c>
      <c r="O45" s="6" t="s">
        <v>10</v>
      </c>
    </row>
    <row r="46" spans="1:15" x14ac:dyDescent="0.25">
      <c r="A46" s="4"/>
      <c r="B46" s="4"/>
      <c r="C46" s="4"/>
      <c r="D46" s="4">
        <v>45</v>
      </c>
      <c r="O46" s="6" t="s">
        <v>68</v>
      </c>
    </row>
    <row r="47" spans="1:15" x14ac:dyDescent="0.25">
      <c r="A47" s="4"/>
      <c r="B47" s="4">
        <v>26</v>
      </c>
      <c r="C47" s="4">
        <v>16</v>
      </c>
      <c r="D47" s="4">
        <v>46</v>
      </c>
      <c r="E47" t="s">
        <v>83</v>
      </c>
      <c r="F47">
        <v>10</v>
      </c>
      <c r="O47" s="6" t="s">
        <v>68</v>
      </c>
    </row>
    <row r="48" spans="1:15" x14ac:dyDescent="0.25">
      <c r="A48" s="4">
        <v>26</v>
      </c>
      <c r="B48" s="4">
        <v>26</v>
      </c>
      <c r="C48" s="4">
        <v>16</v>
      </c>
      <c r="D48" s="4">
        <v>47</v>
      </c>
      <c r="E48">
        <v>5.6078187551461059E-2</v>
      </c>
      <c r="F48">
        <v>8.7209498979159444E-2</v>
      </c>
      <c r="G48">
        <v>7.1416963167402467E-2</v>
      </c>
      <c r="H48">
        <v>9.7715828222615084E-2</v>
      </c>
      <c r="I48">
        <v>0.12040525924817508</v>
      </c>
      <c r="J48">
        <v>0.13891898846938383</v>
      </c>
      <c r="K48">
        <v>0.15349222331740112</v>
      </c>
      <c r="L48">
        <v>0.16469120562279727</v>
      </c>
      <c r="M48">
        <v>0.17315655283270906</v>
      </c>
      <c r="N48">
        <v>0.17948244857899862</v>
      </c>
      <c r="O48" s="6" t="s">
        <v>33</v>
      </c>
    </row>
    <row r="49" spans="1:15" x14ac:dyDescent="0.25">
      <c r="A49" s="4"/>
      <c r="B49" s="4"/>
      <c r="C49" s="4"/>
      <c r="D49" s="4">
        <v>48</v>
      </c>
      <c r="O49" s="6" t="s">
        <v>68</v>
      </c>
    </row>
    <row r="50" spans="1:15" x14ac:dyDescent="0.25">
      <c r="A50" s="4"/>
      <c r="B50" s="4">
        <v>8</v>
      </c>
      <c r="C50" s="4">
        <v>17</v>
      </c>
      <c r="D50" s="4">
        <v>49</v>
      </c>
      <c r="E50" t="s">
        <v>84</v>
      </c>
      <c r="F50">
        <v>10</v>
      </c>
      <c r="O50" s="6" t="s">
        <v>68</v>
      </c>
    </row>
    <row r="51" spans="1:15" x14ac:dyDescent="0.25">
      <c r="A51" s="4">
        <v>8</v>
      </c>
      <c r="B51" s="4">
        <v>8</v>
      </c>
      <c r="C51" s="4">
        <v>17</v>
      </c>
      <c r="D51" s="4">
        <v>50</v>
      </c>
      <c r="E51">
        <v>0.51017663733586849</v>
      </c>
      <c r="F51">
        <v>1.346823157939641</v>
      </c>
      <c r="G51">
        <v>1.876935106238466</v>
      </c>
      <c r="H51">
        <v>2.1377038383360825</v>
      </c>
      <c r="I51">
        <v>2.2549499614184523</v>
      </c>
      <c r="J51">
        <v>2.3058276242095346</v>
      </c>
      <c r="K51">
        <v>2.3275855198178905</v>
      </c>
      <c r="L51">
        <v>2.3368336966384113</v>
      </c>
      <c r="M51">
        <v>2.3407545392099731</v>
      </c>
      <c r="N51">
        <v>2.3424150108358495</v>
      </c>
      <c r="O51" s="6" t="s">
        <v>15</v>
      </c>
    </row>
    <row r="52" spans="1:15" x14ac:dyDescent="0.25">
      <c r="A52" s="4"/>
      <c r="B52" s="4"/>
      <c r="C52" s="4"/>
      <c r="D52" s="4">
        <v>51</v>
      </c>
      <c r="O52" s="6" t="s">
        <v>68</v>
      </c>
    </row>
    <row r="53" spans="1:15" x14ac:dyDescent="0.25">
      <c r="A53" s="4"/>
      <c r="B53" s="4">
        <v>1</v>
      </c>
      <c r="C53" s="4">
        <v>18</v>
      </c>
      <c r="D53" s="4">
        <v>52</v>
      </c>
      <c r="E53" t="s">
        <v>85</v>
      </c>
      <c r="F53">
        <v>10</v>
      </c>
      <c r="O53" s="6" t="s">
        <v>68</v>
      </c>
    </row>
    <row r="54" spans="1:15" x14ac:dyDescent="0.25">
      <c r="A54" s="4">
        <v>1</v>
      </c>
      <c r="B54" s="4">
        <v>1</v>
      </c>
      <c r="C54" s="4">
        <v>18</v>
      </c>
      <c r="D54" s="4">
        <v>53</v>
      </c>
      <c r="E54">
        <v>5.9132888377872603E-2</v>
      </c>
      <c r="F54">
        <v>0.12945951886432056</v>
      </c>
      <c r="G54">
        <v>0.21614632805078249</v>
      </c>
      <c r="H54">
        <v>0.30965685553707128</v>
      </c>
      <c r="I54">
        <v>0.4027199043278028</v>
      </c>
      <c r="J54">
        <v>0.49056052252156168</v>
      </c>
      <c r="K54">
        <v>0.57047878522022744</v>
      </c>
      <c r="L54">
        <v>0.64128716973684385</v>
      </c>
      <c r="M54">
        <v>0.70280428120163019</v>
      </c>
      <c r="N54">
        <v>0.75546213478296165</v>
      </c>
      <c r="O54" s="6" t="s">
        <v>8</v>
      </c>
    </row>
    <row r="55" spans="1:15" x14ac:dyDescent="0.25">
      <c r="A55" s="4"/>
      <c r="B55" s="4"/>
      <c r="C55" s="4"/>
      <c r="D55" s="4">
        <v>54</v>
      </c>
      <c r="O55" s="6" t="s">
        <v>68</v>
      </c>
    </row>
    <row r="56" spans="1:15" x14ac:dyDescent="0.25">
      <c r="A56" s="4"/>
      <c r="B56" s="4">
        <v>6</v>
      </c>
      <c r="C56" s="4">
        <v>19</v>
      </c>
      <c r="D56" s="4">
        <v>55</v>
      </c>
      <c r="E56" t="s">
        <v>86</v>
      </c>
      <c r="F56">
        <v>10</v>
      </c>
      <c r="O56" s="6" t="s">
        <v>68</v>
      </c>
    </row>
    <row r="57" spans="1:15" x14ac:dyDescent="0.25">
      <c r="A57" s="4">
        <v>6</v>
      </c>
      <c r="B57" s="4">
        <v>6</v>
      </c>
      <c r="C57" s="4">
        <v>19</v>
      </c>
      <c r="D57" s="4">
        <v>56</v>
      </c>
      <c r="E57">
        <v>0.76274041578870688</v>
      </c>
      <c r="F57">
        <v>2.0748494814052738</v>
      </c>
      <c r="G57">
        <v>2.8553672398475345</v>
      </c>
      <c r="H57">
        <v>3.2117009184815073</v>
      </c>
      <c r="I57">
        <v>3.3606003663652739</v>
      </c>
      <c r="J57">
        <v>3.4208059648625073</v>
      </c>
      <c r="K57">
        <v>3.4448416976441507</v>
      </c>
      <c r="L57">
        <v>3.4543896806279317</v>
      </c>
      <c r="M57">
        <v>3.458175077397315</v>
      </c>
      <c r="N57">
        <v>3.4596746701791234</v>
      </c>
      <c r="O57" s="6" t="s">
        <v>13</v>
      </c>
    </row>
    <row r="58" spans="1:15" x14ac:dyDescent="0.25">
      <c r="A58" s="4"/>
      <c r="B58" s="4"/>
      <c r="C58" s="4"/>
      <c r="D58" s="4">
        <v>57</v>
      </c>
      <c r="O58" s="6" t="s">
        <v>68</v>
      </c>
    </row>
    <row r="59" spans="1:15" x14ac:dyDescent="0.25">
      <c r="A59" s="4"/>
      <c r="B59" s="4">
        <v>18</v>
      </c>
      <c r="C59" s="4">
        <v>20</v>
      </c>
      <c r="D59" s="4">
        <v>58</v>
      </c>
      <c r="E59" t="s">
        <v>87</v>
      </c>
      <c r="F59">
        <v>10</v>
      </c>
      <c r="O59" s="6" t="s">
        <v>68</v>
      </c>
    </row>
    <row r="60" spans="1:15" x14ac:dyDescent="0.25">
      <c r="A60" s="4">
        <v>18</v>
      </c>
      <c r="B60" s="4">
        <v>18</v>
      </c>
      <c r="C60" s="4">
        <v>20</v>
      </c>
      <c r="D60" s="4">
        <v>59</v>
      </c>
      <c r="E60">
        <v>1.2845428652451454</v>
      </c>
      <c r="F60">
        <v>10.318023254309756</v>
      </c>
      <c r="G60">
        <v>31.772120592093039</v>
      </c>
      <c r="H60">
        <v>67.261258477563842</v>
      </c>
      <c r="I60">
        <v>116.50383050691616</v>
      </c>
      <c r="J60">
        <v>178.11836734134852</v>
      </c>
      <c r="K60">
        <v>250.15868304488436</v>
      </c>
      <c r="L60">
        <v>330.46462384378634</v>
      </c>
      <c r="M60">
        <v>416.88384653884941</v>
      </c>
      <c r="N60">
        <v>507.40451940741923</v>
      </c>
      <c r="O60" s="6" t="s">
        <v>25</v>
      </c>
    </row>
    <row r="61" spans="1:15" x14ac:dyDescent="0.25">
      <c r="A61" s="4"/>
      <c r="B61" s="4"/>
      <c r="C61" s="4"/>
      <c r="D61" s="4">
        <v>60</v>
      </c>
      <c r="O61" s="6" t="s">
        <v>68</v>
      </c>
    </row>
    <row r="62" spans="1:15" x14ac:dyDescent="0.25">
      <c r="A62" s="4"/>
      <c r="B62" s="4">
        <v>25</v>
      </c>
      <c r="C62" s="4">
        <v>21</v>
      </c>
      <c r="D62" s="4">
        <v>61</v>
      </c>
      <c r="E62" t="s">
        <v>88</v>
      </c>
      <c r="F62">
        <v>10</v>
      </c>
      <c r="O62" s="6" t="s">
        <v>68</v>
      </c>
    </row>
    <row r="63" spans="1:15" x14ac:dyDescent="0.25">
      <c r="A63" s="4">
        <v>25</v>
      </c>
      <c r="B63" s="4">
        <v>25</v>
      </c>
      <c r="C63" s="4">
        <v>21</v>
      </c>
      <c r="D63" s="4">
        <v>62</v>
      </c>
      <c r="E63">
        <v>0.31121166090306984</v>
      </c>
      <c r="F63">
        <v>1.1136663015631563</v>
      </c>
      <c r="G63">
        <v>1.3160294723076222</v>
      </c>
      <c r="H63">
        <v>2.2410373335838196</v>
      </c>
      <c r="I63">
        <v>3.207863184980055</v>
      </c>
      <c r="J63">
        <v>4.1332202025231783</v>
      </c>
      <c r="K63">
        <v>4.9708272137927665</v>
      </c>
      <c r="L63">
        <v>5.7010414891385484</v>
      </c>
      <c r="M63">
        <v>6.3210661194343301</v>
      </c>
      <c r="N63">
        <v>6.8376025343997258</v>
      </c>
      <c r="O63" s="6" t="s">
        <v>32</v>
      </c>
    </row>
    <row r="64" spans="1:15" x14ac:dyDescent="0.25">
      <c r="A64" s="4"/>
      <c r="B64" s="4"/>
      <c r="C64" s="4"/>
      <c r="D64" s="4">
        <v>63</v>
      </c>
      <c r="O64" s="6" t="s">
        <v>68</v>
      </c>
    </row>
    <row r="65" spans="1:15" x14ac:dyDescent="0.25">
      <c r="A65" s="4"/>
      <c r="B65" s="4">
        <v>14</v>
      </c>
      <c r="C65" s="4">
        <v>22</v>
      </c>
      <c r="D65" s="4">
        <v>64</v>
      </c>
      <c r="E65" t="s">
        <v>89</v>
      </c>
      <c r="F65">
        <v>10</v>
      </c>
      <c r="O65" s="6" t="s">
        <v>68</v>
      </c>
    </row>
    <row r="66" spans="1:15" x14ac:dyDescent="0.25">
      <c r="A66" s="4">
        <v>14</v>
      </c>
      <c r="B66" s="4">
        <v>14</v>
      </c>
      <c r="C66" s="4">
        <v>22</v>
      </c>
      <c r="D66" s="4">
        <v>65</v>
      </c>
      <c r="E66">
        <v>0.27455556258181918</v>
      </c>
      <c r="F66">
        <v>1.1316007168046522</v>
      </c>
      <c r="G66">
        <v>2.0231033519906712</v>
      </c>
      <c r="H66">
        <v>2.6846062709399314</v>
      </c>
      <c r="I66">
        <v>3.1106266092707395</v>
      </c>
      <c r="J66">
        <v>3.3668455580541097</v>
      </c>
      <c r="K66">
        <v>3.5155888418438352</v>
      </c>
      <c r="L66">
        <v>3.6003219211132058</v>
      </c>
      <c r="M66">
        <v>3.648096574352548</v>
      </c>
      <c r="N66">
        <v>3.6748810496724933</v>
      </c>
      <c r="O66" s="6" t="s">
        <v>21</v>
      </c>
    </row>
    <row r="67" spans="1:15" x14ac:dyDescent="0.25">
      <c r="A67" s="4"/>
      <c r="B67" s="4"/>
      <c r="C67" s="4"/>
      <c r="D67" s="4">
        <v>66</v>
      </c>
      <c r="O67" s="6" t="s">
        <v>68</v>
      </c>
    </row>
    <row r="68" spans="1:15" x14ac:dyDescent="0.25">
      <c r="A68" s="4"/>
      <c r="B68" s="4">
        <v>10</v>
      </c>
      <c r="C68" s="4">
        <v>23</v>
      </c>
      <c r="D68" s="4">
        <v>67</v>
      </c>
      <c r="E68" t="s">
        <v>90</v>
      </c>
      <c r="F68">
        <v>10</v>
      </c>
      <c r="O68" s="6" t="s">
        <v>68</v>
      </c>
    </row>
    <row r="69" spans="1:15" x14ac:dyDescent="0.25">
      <c r="A69" s="4">
        <v>10</v>
      </c>
      <c r="B69" s="4">
        <v>10</v>
      </c>
      <c r="C69" s="4">
        <v>23</v>
      </c>
      <c r="D69" s="4">
        <v>68</v>
      </c>
      <c r="E69">
        <v>59.020268925919552</v>
      </c>
      <c r="F69">
        <v>213.47758265046411</v>
      </c>
      <c r="G69">
        <v>239.84136743830493</v>
      </c>
      <c r="H69">
        <v>384.17013982231231</v>
      </c>
      <c r="I69">
        <v>517.60174574377538</v>
      </c>
      <c r="J69">
        <v>630.54779798605205</v>
      </c>
      <c r="K69">
        <v>721.1693025787124</v>
      </c>
      <c r="L69">
        <v>791.42146030678919</v>
      </c>
      <c r="M69">
        <v>844.65087140907133</v>
      </c>
      <c r="N69">
        <v>884.35848484875351</v>
      </c>
      <c r="O69" s="6" t="s">
        <v>17</v>
      </c>
    </row>
    <row r="70" spans="1:15" x14ac:dyDescent="0.25">
      <c r="A70" s="4"/>
      <c r="B70" s="4"/>
      <c r="C70" s="4"/>
      <c r="D70" s="4">
        <v>69</v>
      </c>
      <c r="O70" s="6" t="s">
        <v>68</v>
      </c>
    </row>
    <row r="71" spans="1:15" x14ac:dyDescent="0.25">
      <c r="A71" s="4"/>
      <c r="B71" s="4">
        <v>42</v>
      </c>
      <c r="C71" s="4">
        <v>24</v>
      </c>
      <c r="D71" s="4">
        <v>70</v>
      </c>
      <c r="E71" t="s">
        <v>91</v>
      </c>
      <c r="F71">
        <v>10</v>
      </c>
      <c r="O71" s="6" t="s">
        <v>68</v>
      </c>
    </row>
    <row r="72" spans="1:15" x14ac:dyDescent="0.25">
      <c r="A72" s="4">
        <v>42</v>
      </c>
      <c r="B72" s="4">
        <v>42</v>
      </c>
      <c r="C72" s="4">
        <v>24</v>
      </c>
      <c r="D72" s="4">
        <v>71</v>
      </c>
      <c r="E72">
        <v>0.72852855955448215</v>
      </c>
      <c r="F72">
        <v>2.658981807986712</v>
      </c>
      <c r="G72">
        <v>3.2770132097306575</v>
      </c>
      <c r="H72">
        <v>5.8516597987757537</v>
      </c>
      <c r="I72">
        <v>8.7861501846284398</v>
      </c>
      <c r="J72">
        <v>11.853083708712521</v>
      </c>
      <c r="K72">
        <v>14.883574282875179</v>
      </c>
      <c r="L72">
        <v>17.764261868200634</v>
      </c>
      <c r="M72">
        <v>20.427026383311755</v>
      </c>
      <c r="N72">
        <v>22.837581451977123</v>
      </c>
      <c r="O72" s="6" t="s">
        <v>49</v>
      </c>
    </row>
    <row r="73" spans="1:15" x14ac:dyDescent="0.25">
      <c r="A73" s="4"/>
      <c r="B73" s="4"/>
      <c r="C73" s="4"/>
      <c r="D73" s="4">
        <v>72</v>
      </c>
      <c r="O73" s="6" t="s">
        <v>68</v>
      </c>
    </row>
    <row r="74" spans="1:15" x14ac:dyDescent="0.25">
      <c r="A74" s="4"/>
      <c r="B74" s="4">
        <v>27</v>
      </c>
      <c r="C74" s="4">
        <v>25</v>
      </c>
      <c r="D74" s="4">
        <v>73</v>
      </c>
      <c r="E74" t="s">
        <v>92</v>
      </c>
      <c r="F74">
        <v>10</v>
      </c>
      <c r="O74" s="6" t="s">
        <v>68</v>
      </c>
    </row>
    <row r="75" spans="1:15" x14ac:dyDescent="0.25">
      <c r="A75" s="4">
        <v>27</v>
      </c>
      <c r="B75" s="4">
        <v>27</v>
      </c>
      <c r="C75" s="4">
        <v>25</v>
      </c>
      <c r="D75" s="4">
        <v>74</v>
      </c>
      <c r="E75">
        <v>5.9132444153132058</v>
      </c>
      <c r="F75">
        <v>10.724818985177615</v>
      </c>
      <c r="G75">
        <v>12.143964751729289</v>
      </c>
      <c r="H75">
        <v>12.496952424295124</v>
      </c>
      <c r="I75">
        <v>12.581539625919067</v>
      </c>
      <c r="J75">
        <v>12.601634458134576</v>
      </c>
      <c r="K75">
        <v>12.606398502908441</v>
      </c>
      <c r="L75">
        <v>12.607527406987536</v>
      </c>
      <c r="M75">
        <v>12.60779488522326</v>
      </c>
      <c r="N75">
        <v>12.607858258776714</v>
      </c>
      <c r="O75" s="6" t="s">
        <v>34</v>
      </c>
    </row>
    <row r="76" spans="1:15" x14ac:dyDescent="0.25">
      <c r="A76" s="4"/>
      <c r="B76" s="4"/>
      <c r="C76" s="4"/>
      <c r="D76" s="4">
        <v>75</v>
      </c>
      <c r="O76" s="6" t="s">
        <v>68</v>
      </c>
    </row>
    <row r="77" spans="1:15" x14ac:dyDescent="0.25">
      <c r="A77" s="4"/>
      <c r="B77" s="4">
        <v>31</v>
      </c>
      <c r="C77" s="4">
        <v>26</v>
      </c>
      <c r="D77" s="4">
        <v>76</v>
      </c>
      <c r="E77" t="s">
        <v>93</v>
      </c>
      <c r="F77">
        <v>10</v>
      </c>
      <c r="O77" s="6" t="s">
        <v>68</v>
      </c>
    </row>
    <row r="78" spans="1:15" x14ac:dyDescent="0.25">
      <c r="A78" s="4">
        <v>31</v>
      </c>
      <c r="B78" s="4">
        <v>31</v>
      </c>
      <c r="C78" s="4">
        <v>26</v>
      </c>
      <c r="D78" s="4">
        <v>77</v>
      </c>
      <c r="E78">
        <v>21.901098361207325</v>
      </c>
      <c r="F78">
        <v>89.790281280770415</v>
      </c>
      <c r="G78">
        <v>165.18051501942244</v>
      </c>
      <c r="H78">
        <v>226.16004751591888</v>
      </c>
      <c r="I78">
        <v>269.14014460157591</v>
      </c>
      <c r="J78">
        <v>297.39478946998577</v>
      </c>
      <c r="K78">
        <v>315.27606067945862</v>
      </c>
      <c r="L78">
        <v>326.35052841924607</v>
      </c>
      <c r="M78">
        <v>333.12369572181922</v>
      </c>
      <c r="N78">
        <v>337.23563757886905</v>
      </c>
      <c r="O78" s="6" t="s">
        <v>38</v>
      </c>
    </row>
    <row r="79" spans="1:15" x14ac:dyDescent="0.25">
      <c r="A79" s="4"/>
      <c r="B79" s="4"/>
      <c r="C79" s="4"/>
      <c r="D79" s="4">
        <v>78</v>
      </c>
      <c r="O79" s="6" t="s">
        <v>68</v>
      </c>
    </row>
    <row r="80" spans="1:15" x14ac:dyDescent="0.25">
      <c r="A80" s="4"/>
      <c r="B80" s="4">
        <v>36</v>
      </c>
      <c r="C80" s="4">
        <v>27</v>
      </c>
      <c r="D80" s="4">
        <v>79</v>
      </c>
      <c r="E80" t="s">
        <v>94</v>
      </c>
      <c r="F80">
        <v>10</v>
      </c>
      <c r="O80" s="6" t="s">
        <v>68</v>
      </c>
    </row>
    <row r="81" spans="1:15" x14ac:dyDescent="0.25">
      <c r="A81" s="4">
        <v>36</v>
      </c>
      <c r="B81" s="4">
        <v>36</v>
      </c>
      <c r="C81" s="4">
        <v>27</v>
      </c>
      <c r="D81" s="4">
        <v>80</v>
      </c>
      <c r="E81">
        <v>5.590210613346275</v>
      </c>
      <c r="F81">
        <v>21.449074485754714</v>
      </c>
      <c r="G81">
        <v>37.462805555121371</v>
      </c>
      <c r="H81">
        <v>49.311896707743294</v>
      </c>
      <c r="I81">
        <v>57.003709897624397</v>
      </c>
      <c r="J81">
        <v>61.688175338931501</v>
      </c>
      <c r="K81">
        <v>64.447548436470413</v>
      </c>
      <c r="L81">
        <v>66.043862155128764</v>
      </c>
      <c r="M81">
        <v>66.958177926557539</v>
      </c>
      <c r="N81">
        <v>67.478962678250141</v>
      </c>
      <c r="O81" s="6" t="s">
        <v>43</v>
      </c>
    </row>
    <row r="82" spans="1:15" x14ac:dyDescent="0.25">
      <c r="A82" s="4"/>
      <c r="B82" s="4"/>
      <c r="C82" s="4"/>
      <c r="D82" s="4">
        <v>81</v>
      </c>
      <c r="O82" s="6" t="s">
        <v>68</v>
      </c>
    </row>
    <row r="83" spans="1:15" x14ac:dyDescent="0.25">
      <c r="A83" s="4"/>
      <c r="B83" s="4">
        <v>7</v>
      </c>
      <c r="C83" s="4">
        <v>28</v>
      </c>
      <c r="D83" s="4">
        <v>82</v>
      </c>
      <c r="E83" t="s">
        <v>95</v>
      </c>
      <c r="F83">
        <v>10</v>
      </c>
      <c r="O83" s="6" t="s">
        <v>68</v>
      </c>
    </row>
    <row r="84" spans="1:15" x14ac:dyDescent="0.25">
      <c r="A84" s="4">
        <v>7</v>
      </c>
      <c r="B84" s="4">
        <v>7</v>
      </c>
      <c r="C84" s="4">
        <v>28</v>
      </c>
      <c r="D84" s="4">
        <v>83</v>
      </c>
      <c r="E84">
        <v>3.5631809870719868</v>
      </c>
      <c r="F84">
        <v>13.770930161216166</v>
      </c>
      <c r="G84">
        <v>23.060355748341372</v>
      </c>
      <c r="H84">
        <v>29.179413313070413</v>
      </c>
      <c r="I84">
        <v>32.728005223514252</v>
      </c>
      <c r="J84">
        <v>34.669883067987811</v>
      </c>
      <c r="K84">
        <v>35.702984522397948</v>
      </c>
      <c r="L84">
        <v>36.244897932945619</v>
      </c>
      <c r="M84">
        <v>36.527123600376711</v>
      </c>
      <c r="N84">
        <v>36.673564882572606</v>
      </c>
      <c r="O84" s="6" t="s">
        <v>14</v>
      </c>
    </row>
    <row r="85" spans="1:15" x14ac:dyDescent="0.25">
      <c r="A85" s="4"/>
      <c r="B85" s="4"/>
      <c r="C85" s="4"/>
      <c r="D85" s="4">
        <v>84</v>
      </c>
      <c r="O85" s="6" t="s">
        <v>68</v>
      </c>
    </row>
    <row r="86" spans="1:15" x14ac:dyDescent="0.25">
      <c r="A86" s="4"/>
      <c r="B86" s="4">
        <v>40</v>
      </c>
      <c r="C86" s="4">
        <v>29</v>
      </c>
      <c r="D86" s="4">
        <v>85</v>
      </c>
      <c r="E86" t="s">
        <v>96</v>
      </c>
      <c r="F86">
        <v>10</v>
      </c>
      <c r="O86" s="6" t="s">
        <v>68</v>
      </c>
    </row>
    <row r="87" spans="1:15" x14ac:dyDescent="0.25">
      <c r="A87" s="4">
        <v>40</v>
      </c>
      <c r="B87" s="4">
        <v>40</v>
      </c>
      <c r="C87" s="4">
        <v>29</v>
      </c>
      <c r="D87" s="4">
        <v>86</v>
      </c>
      <c r="E87">
        <v>2.325116013924803</v>
      </c>
      <c r="F87">
        <v>9.991564851606082</v>
      </c>
      <c r="G87">
        <v>18.758033689528084</v>
      </c>
      <c r="H87">
        <v>25.953321784013372</v>
      </c>
      <c r="I87">
        <v>31.065210390510138</v>
      </c>
      <c r="J87">
        <v>34.440887601452609</v>
      </c>
      <c r="K87">
        <v>36.582824232120004</v>
      </c>
      <c r="L87">
        <v>37.911444541966304</v>
      </c>
      <c r="M87">
        <v>38.724775791660278</v>
      </c>
      <c r="N87">
        <v>39.218813130534251</v>
      </c>
      <c r="O87" s="6" t="s">
        <v>47</v>
      </c>
    </row>
    <row r="88" spans="1:15" x14ac:dyDescent="0.25">
      <c r="A88" s="4"/>
      <c r="B88" s="4"/>
      <c r="C88" s="4"/>
      <c r="D88" s="4">
        <v>87</v>
      </c>
      <c r="O88" s="6" t="s">
        <v>68</v>
      </c>
    </row>
    <row r="89" spans="1:15" x14ac:dyDescent="0.25">
      <c r="A89" s="4"/>
      <c r="B89" s="4">
        <v>52</v>
      </c>
      <c r="C89" s="4">
        <v>30</v>
      </c>
      <c r="D89" s="4">
        <v>88</v>
      </c>
      <c r="E89" t="s">
        <v>97</v>
      </c>
      <c r="F89">
        <v>10</v>
      </c>
      <c r="O89" s="6" t="s">
        <v>68</v>
      </c>
    </row>
    <row r="90" spans="1:15" x14ac:dyDescent="0.25">
      <c r="A90" s="4">
        <v>52</v>
      </c>
      <c r="B90" s="4">
        <v>52</v>
      </c>
      <c r="C90" s="4">
        <v>30</v>
      </c>
      <c r="D90" s="4">
        <v>89</v>
      </c>
      <c r="E90">
        <v>37.149389805575012</v>
      </c>
      <c r="F90">
        <v>138.34787118335726</v>
      </c>
      <c r="G90">
        <v>151.72192803074165</v>
      </c>
      <c r="H90">
        <v>234.96718143761535</v>
      </c>
      <c r="I90">
        <v>306.13490947968768</v>
      </c>
      <c r="J90">
        <v>361.81877036766303</v>
      </c>
      <c r="K90">
        <v>403.18032366852879</v>
      </c>
      <c r="L90">
        <v>432.93185767388223</v>
      </c>
      <c r="M90">
        <v>453.89798573898906</v>
      </c>
      <c r="N90">
        <v>468.4770787226575</v>
      </c>
      <c r="O90" s="6" t="s">
        <v>59</v>
      </c>
    </row>
    <row r="91" spans="1:15" x14ac:dyDescent="0.25">
      <c r="A91" s="4"/>
      <c r="B91" s="4"/>
      <c r="C91" s="4"/>
      <c r="D91" s="4">
        <v>90</v>
      </c>
      <c r="O91" s="6" t="s">
        <v>68</v>
      </c>
    </row>
    <row r="92" spans="1:15" x14ac:dyDescent="0.25">
      <c r="A92" s="4"/>
      <c r="B92" s="4">
        <v>34</v>
      </c>
      <c r="C92" s="4">
        <v>31</v>
      </c>
      <c r="D92" s="4">
        <v>91</v>
      </c>
      <c r="E92" t="s">
        <v>98</v>
      </c>
      <c r="F92">
        <v>10</v>
      </c>
      <c r="O92" s="6" t="s">
        <v>68</v>
      </c>
    </row>
    <row r="93" spans="1:15" x14ac:dyDescent="0.25">
      <c r="A93" s="4">
        <v>34</v>
      </c>
      <c r="B93" s="4">
        <v>34</v>
      </c>
      <c r="C93" s="4">
        <v>31</v>
      </c>
      <c r="D93" s="4">
        <v>92</v>
      </c>
      <c r="E93">
        <v>2.4050228593520133</v>
      </c>
      <c r="F93">
        <v>4.656200198245096</v>
      </c>
      <c r="G93">
        <v>3.7334900455011777</v>
      </c>
      <c r="H93">
        <v>4.7383236038544663</v>
      </c>
      <c r="I93">
        <v>5.3804832096383572</v>
      </c>
      <c r="J93">
        <v>5.7685001031216174</v>
      </c>
      <c r="K93">
        <v>5.996106297005781</v>
      </c>
      <c r="L93">
        <v>6.1274774845968221</v>
      </c>
      <c r="M93">
        <v>6.2026273581058353</v>
      </c>
      <c r="N93">
        <v>6.2454016486070145</v>
      </c>
      <c r="O93" s="6" t="s">
        <v>41</v>
      </c>
    </row>
    <row r="94" spans="1:15" x14ac:dyDescent="0.25">
      <c r="A94" s="4"/>
      <c r="B94" s="4"/>
      <c r="C94" s="4"/>
      <c r="D94" s="4">
        <v>93</v>
      </c>
      <c r="O94" s="6" t="s">
        <v>68</v>
      </c>
    </row>
    <row r="95" spans="1:15" x14ac:dyDescent="0.25">
      <c r="A95" s="4"/>
      <c r="B95" s="4">
        <v>28</v>
      </c>
      <c r="C95" s="4">
        <v>32</v>
      </c>
      <c r="D95" s="4">
        <v>94</v>
      </c>
      <c r="E95" t="s">
        <v>99</v>
      </c>
      <c r="F95">
        <v>10</v>
      </c>
      <c r="O95" s="6" t="s">
        <v>68</v>
      </c>
    </row>
    <row r="96" spans="1:15" x14ac:dyDescent="0.25">
      <c r="A96" s="4">
        <v>28</v>
      </c>
      <c r="B96" s="4">
        <v>28</v>
      </c>
      <c r="C96" s="4">
        <v>32</v>
      </c>
      <c r="D96" s="4">
        <v>95</v>
      </c>
      <c r="E96">
        <v>9.6257964687492326</v>
      </c>
      <c r="F96">
        <v>34.811434375095018</v>
      </c>
      <c r="G96">
        <v>39.726053347559997</v>
      </c>
      <c r="H96">
        <v>64.553786829084657</v>
      </c>
      <c r="I96">
        <v>88.011388101373967</v>
      </c>
      <c r="J96">
        <v>108.24374801164738</v>
      </c>
      <c r="K96">
        <v>124.74750006483946</v>
      </c>
      <c r="L96">
        <v>137.73265956439181</v>
      </c>
      <c r="M96">
        <v>147.7052538250411</v>
      </c>
      <c r="N96">
        <v>155.2381218287222</v>
      </c>
      <c r="O96" s="6" t="s">
        <v>35</v>
      </c>
    </row>
    <row r="97" spans="1:15" x14ac:dyDescent="0.25">
      <c r="A97" s="4"/>
      <c r="B97" s="4"/>
      <c r="C97" s="4"/>
      <c r="D97" s="4">
        <v>96</v>
      </c>
      <c r="O97" s="6" t="s">
        <v>68</v>
      </c>
    </row>
    <row r="98" spans="1:15" x14ac:dyDescent="0.25">
      <c r="A98" s="4"/>
      <c r="B98" s="4">
        <v>38</v>
      </c>
      <c r="C98" s="4">
        <v>33</v>
      </c>
      <c r="D98" s="4">
        <v>97</v>
      </c>
      <c r="E98" t="s">
        <v>100</v>
      </c>
      <c r="F98">
        <v>10</v>
      </c>
      <c r="O98" s="6" t="s">
        <v>68</v>
      </c>
    </row>
    <row r="99" spans="1:15" x14ac:dyDescent="0.25">
      <c r="A99" s="4">
        <v>38</v>
      </c>
      <c r="B99" s="4">
        <v>38</v>
      </c>
      <c r="C99" s="4">
        <v>33</v>
      </c>
      <c r="D99" s="4">
        <v>98</v>
      </c>
      <c r="E99">
        <v>27.762763006673289</v>
      </c>
      <c r="F99">
        <v>103.14744960308589</v>
      </c>
      <c r="G99">
        <v>175.78507132595479</v>
      </c>
      <c r="H99">
        <v>227.24004281409591</v>
      </c>
      <c r="I99">
        <v>259.32944059465478</v>
      </c>
      <c r="J99">
        <v>278.15955689536173</v>
      </c>
      <c r="K99">
        <v>288.87074121171372</v>
      </c>
      <c r="L99">
        <v>294.86433598894115</v>
      </c>
      <c r="M99">
        <v>298.18864798136713</v>
      </c>
      <c r="N99">
        <v>300.02364240221374</v>
      </c>
      <c r="O99" s="6" t="s">
        <v>45</v>
      </c>
    </row>
    <row r="100" spans="1:15" x14ac:dyDescent="0.25">
      <c r="A100" s="4"/>
      <c r="B100" s="4"/>
      <c r="C100" s="4"/>
      <c r="D100" s="4">
        <v>99</v>
      </c>
      <c r="O100" s="6" t="s">
        <v>68</v>
      </c>
    </row>
    <row r="101" spans="1:15" x14ac:dyDescent="0.25">
      <c r="A101" s="4"/>
      <c r="B101" s="4">
        <v>12</v>
      </c>
      <c r="C101" s="4">
        <v>34</v>
      </c>
      <c r="D101" s="4">
        <v>100</v>
      </c>
      <c r="E101" t="s">
        <v>101</v>
      </c>
      <c r="F101">
        <v>10</v>
      </c>
      <c r="O101" s="6" t="s">
        <v>68</v>
      </c>
    </row>
    <row r="102" spans="1:15" x14ac:dyDescent="0.25">
      <c r="A102" s="4">
        <v>12</v>
      </c>
      <c r="B102" s="4">
        <v>12</v>
      </c>
      <c r="C102" s="4">
        <v>34</v>
      </c>
      <c r="D102" s="4">
        <v>101</v>
      </c>
      <c r="E102">
        <v>7.5535813612539044</v>
      </c>
      <c r="F102">
        <v>15.138815716435616</v>
      </c>
      <c r="G102">
        <v>17.723465691403014</v>
      </c>
      <c r="H102">
        <v>18.442772130013015</v>
      </c>
      <c r="I102">
        <v>18.633514475436989</v>
      </c>
      <c r="J102">
        <v>18.68347545012233</v>
      </c>
      <c r="K102">
        <v>18.696519957378634</v>
      </c>
      <c r="L102">
        <v>18.699922967741781</v>
      </c>
      <c r="M102">
        <v>18.700810542014111</v>
      </c>
      <c r="N102">
        <v>18.701042026337124</v>
      </c>
      <c r="O102" s="6" t="s">
        <v>19</v>
      </c>
    </row>
    <row r="103" spans="1:15" x14ac:dyDescent="0.25">
      <c r="A103" s="4"/>
      <c r="B103" s="4"/>
      <c r="C103" s="4"/>
      <c r="D103" s="4">
        <v>102</v>
      </c>
      <c r="O103" s="6" t="s">
        <v>68</v>
      </c>
    </row>
    <row r="104" spans="1:15" x14ac:dyDescent="0.25">
      <c r="A104" s="4"/>
      <c r="B104" s="4">
        <v>46</v>
      </c>
      <c r="C104" s="4">
        <v>35</v>
      </c>
      <c r="D104" s="4">
        <v>103</v>
      </c>
      <c r="E104" t="s">
        <v>102</v>
      </c>
      <c r="F104">
        <v>10</v>
      </c>
      <c r="O104" s="6" t="s">
        <v>68</v>
      </c>
    </row>
    <row r="105" spans="1:15" x14ac:dyDescent="0.25">
      <c r="A105" s="4">
        <v>46</v>
      </c>
      <c r="B105" s="4">
        <v>46</v>
      </c>
      <c r="C105" s="4">
        <v>35</v>
      </c>
      <c r="D105" s="4">
        <v>104</v>
      </c>
      <c r="E105">
        <v>4.2481115990217262</v>
      </c>
      <c r="F105">
        <v>7.9516699359805472</v>
      </c>
      <c r="G105">
        <v>11.074800084035948</v>
      </c>
      <c r="H105">
        <v>13.37370065187493</v>
      </c>
      <c r="I105">
        <v>14.951291165810359</v>
      </c>
      <c r="J105">
        <v>15.992296133597044</v>
      </c>
      <c r="K105">
        <v>16.66369223694074</v>
      </c>
      <c r="L105">
        <v>17.090820219148576</v>
      </c>
      <c r="M105">
        <v>17.360297747526491</v>
      </c>
      <c r="N105">
        <v>17.529446872100028</v>
      </c>
      <c r="O105" s="6" t="s">
        <v>53</v>
      </c>
    </row>
    <row r="106" spans="1:15" x14ac:dyDescent="0.25">
      <c r="A106" s="4"/>
      <c r="B106" s="4"/>
      <c r="C106" s="4"/>
      <c r="D106" s="4">
        <v>105</v>
      </c>
      <c r="O106" s="6" t="s">
        <v>68</v>
      </c>
    </row>
    <row r="107" spans="1:15" x14ac:dyDescent="0.25">
      <c r="A107" s="4"/>
      <c r="B107" s="4">
        <v>49</v>
      </c>
      <c r="C107" s="4">
        <v>36</v>
      </c>
      <c r="D107" s="4">
        <v>106</v>
      </c>
      <c r="E107" t="s">
        <v>103</v>
      </c>
      <c r="F107">
        <v>10</v>
      </c>
      <c r="O107" s="6" t="s">
        <v>68</v>
      </c>
    </row>
    <row r="108" spans="1:15" x14ac:dyDescent="0.25">
      <c r="A108" s="4">
        <v>49</v>
      </c>
      <c r="B108" s="4">
        <v>49</v>
      </c>
      <c r="C108" s="4">
        <v>36</v>
      </c>
      <c r="D108" s="4">
        <v>107</v>
      </c>
      <c r="E108">
        <v>1.2308643461296385</v>
      </c>
      <c r="F108">
        <v>6.4933746757510145</v>
      </c>
      <c r="G108">
        <v>14.774269977140822</v>
      </c>
      <c r="H108">
        <v>24.124941633510552</v>
      </c>
      <c r="I108">
        <v>33.146797468854523</v>
      </c>
      <c r="J108">
        <v>41.114003323396432</v>
      </c>
      <c r="K108">
        <v>47.775237917887132</v>
      </c>
      <c r="L108">
        <v>53.148699175616855</v>
      </c>
      <c r="M108">
        <v>57.379228304546437</v>
      </c>
      <c r="N108">
        <v>60.65402142536179</v>
      </c>
      <c r="O108" s="6" t="s">
        <v>56</v>
      </c>
    </row>
    <row r="109" spans="1:15" x14ac:dyDescent="0.25">
      <c r="A109" s="4"/>
      <c r="B109" s="4"/>
      <c r="C109" s="4"/>
      <c r="D109" s="4">
        <v>108</v>
      </c>
      <c r="O109" s="6" t="s">
        <v>68</v>
      </c>
    </row>
    <row r="110" spans="1:15" x14ac:dyDescent="0.25">
      <c r="A110" s="4"/>
      <c r="B110" s="4">
        <v>55</v>
      </c>
      <c r="C110" s="4">
        <v>37</v>
      </c>
      <c r="D110" s="4">
        <v>109</v>
      </c>
      <c r="E110" t="s">
        <v>104</v>
      </c>
      <c r="F110">
        <v>10</v>
      </c>
      <c r="O110" s="6" t="s">
        <v>68</v>
      </c>
    </row>
    <row r="111" spans="1:15" x14ac:dyDescent="0.25">
      <c r="A111" s="4">
        <v>55</v>
      </c>
      <c r="B111" s="4">
        <v>55</v>
      </c>
      <c r="C111" s="4">
        <v>37</v>
      </c>
      <c r="D111" s="4">
        <v>110</v>
      </c>
      <c r="E111">
        <v>1.4741295819771449</v>
      </c>
      <c r="F111">
        <v>9.0662451474599735</v>
      </c>
      <c r="G111">
        <v>24.446922828805263</v>
      </c>
      <c r="H111">
        <v>47.14363213196247</v>
      </c>
      <c r="I111">
        <v>75.789768523413429</v>
      </c>
      <c r="J111">
        <v>108.75220359919507</v>
      </c>
      <c r="K111">
        <v>144.44877583849728</v>
      </c>
      <c r="L111">
        <v>181.49536255285153</v>
      </c>
      <c r="M111">
        <v>218.7587199815132</v>
      </c>
      <c r="N111">
        <v>255.35885657529977</v>
      </c>
      <c r="O111" s="6" t="s">
        <v>62</v>
      </c>
    </row>
    <row r="112" spans="1:15" x14ac:dyDescent="0.25">
      <c r="A112" s="4"/>
      <c r="B112" s="4"/>
      <c r="C112" s="4"/>
      <c r="D112" s="4">
        <v>111</v>
      </c>
      <c r="O112" s="6" t="s">
        <v>68</v>
      </c>
    </row>
    <row r="113" spans="1:15" x14ac:dyDescent="0.25">
      <c r="A113" s="4"/>
      <c r="B113" s="4">
        <v>41</v>
      </c>
      <c r="C113" s="4">
        <v>38</v>
      </c>
      <c r="D113" s="4">
        <v>112</v>
      </c>
      <c r="E113" t="s">
        <v>105</v>
      </c>
      <c r="F113">
        <v>10</v>
      </c>
      <c r="O113" s="6" t="s">
        <v>68</v>
      </c>
    </row>
    <row r="114" spans="1:15" x14ac:dyDescent="0.25">
      <c r="A114" s="4">
        <v>41</v>
      </c>
      <c r="B114" s="4">
        <v>41</v>
      </c>
      <c r="C114" s="4">
        <v>38</v>
      </c>
      <c r="D114" s="4">
        <v>113</v>
      </c>
      <c r="E114">
        <v>8.4975855425247264</v>
      </c>
      <c r="F114">
        <v>29.917909650112943</v>
      </c>
      <c r="G114">
        <v>62.158894756905838</v>
      </c>
      <c r="H114">
        <v>100.46421665163766</v>
      </c>
      <c r="I114">
        <v>140.5437720915555</v>
      </c>
      <c r="J114">
        <v>179.34701098687538</v>
      </c>
      <c r="K114">
        <v>215.03808117280616</v>
      </c>
      <c r="L114">
        <v>246.71962427904518</v>
      </c>
      <c r="M114">
        <v>274.13254591525686</v>
      </c>
      <c r="N114">
        <v>297.40969255223496</v>
      </c>
      <c r="O114" s="6" t="s">
        <v>48</v>
      </c>
    </row>
    <row r="115" spans="1:15" x14ac:dyDescent="0.25">
      <c r="A115" s="4"/>
      <c r="B115" s="4"/>
      <c r="C115" s="4"/>
      <c r="D115" s="4">
        <v>114</v>
      </c>
      <c r="O115" s="6" t="s">
        <v>68</v>
      </c>
    </row>
    <row r="116" spans="1:15" x14ac:dyDescent="0.25">
      <c r="A116" s="4"/>
      <c r="B116" s="4">
        <v>15</v>
      </c>
      <c r="C116" s="4">
        <v>39</v>
      </c>
      <c r="D116" s="4">
        <v>115</v>
      </c>
      <c r="E116" t="s">
        <v>106</v>
      </c>
      <c r="F116">
        <v>10</v>
      </c>
      <c r="O116" s="6" t="s">
        <v>68</v>
      </c>
    </row>
    <row r="117" spans="1:15" x14ac:dyDescent="0.25">
      <c r="A117" s="4">
        <v>15</v>
      </c>
      <c r="B117" s="4">
        <v>15</v>
      </c>
      <c r="C117" s="4">
        <v>39</v>
      </c>
      <c r="D117" s="4">
        <v>116</v>
      </c>
      <c r="E117">
        <v>0.47974150056319453</v>
      </c>
      <c r="F117">
        <v>2.9596598485893972</v>
      </c>
      <c r="G117">
        <v>7.5820502227389044</v>
      </c>
      <c r="H117">
        <v>13.655550626882221</v>
      </c>
      <c r="I117">
        <v>20.389082647925505</v>
      </c>
      <c r="J117">
        <v>27.155815515432387</v>
      </c>
      <c r="K117">
        <v>33.542626017460826</v>
      </c>
      <c r="L117">
        <v>39.31959872957836</v>
      </c>
      <c r="M117">
        <v>44.389852253373157</v>
      </c>
      <c r="N117">
        <v>48.743166616569049</v>
      </c>
      <c r="O117" s="6" t="s">
        <v>22</v>
      </c>
    </row>
    <row r="118" spans="1:15" x14ac:dyDescent="0.25">
      <c r="A118" s="4"/>
      <c r="B118" s="4"/>
      <c r="C118" s="4"/>
      <c r="D118" s="4">
        <v>117</v>
      </c>
      <c r="O118" s="6" t="s">
        <v>68</v>
      </c>
    </row>
    <row r="119" spans="1:15" x14ac:dyDescent="0.25">
      <c r="A119" s="4"/>
      <c r="B119" s="4">
        <v>19</v>
      </c>
      <c r="C119" s="4">
        <v>40</v>
      </c>
      <c r="D119" s="4">
        <v>118</v>
      </c>
      <c r="E119" t="s">
        <v>107</v>
      </c>
      <c r="F119">
        <v>10</v>
      </c>
      <c r="O119" s="6" t="s">
        <v>68</v>
      </c>
    </row>
    <row r="120" spans="1:15" x14ac:dyDescent="0.25">
      <c r="A120" s="4">
        <v>19</v>
      </c>
      <c r="B120" s="4">
        <v>19</v>
      </c>
      <c r="C120" s="4">
        <v>40</v>
      </c>
      <c r="D120" s="4">
        <v>119</v>
      </c>
      <c r="E120">
        <v>37.657608743191453</v>
      </c>
      <c r="F120">
        <v>85.175230865589043</v>
      </c>
      <c r="G120">
        <v>104.96618513240493</v>
      </c>
      <c r="H120">
        <v>111.48641508848823</v>
      </c>
      <c r="I120">
        <v>113.50272547223398</v>
      </c>
      <c r="J120">
        <v>114.11483206860547</v>
      </c>
      <c r="K120">
        <v>114.29963226942412</v>
      </c>
      <c r="L120">
        <v>114.35533272061646</v>
      </c>
      <c r="M120">
        <v>114.37211297660988</v>
      </c>
      <c r="N120">
        <v>114.3771674194263</v>
      </c>
      <c r="O120" s="6" t="s">
        <v>26</v>
      </c>
    </row>
    <row r="121" spans="1:15" x14ac:dyDescent="0.25">
      <c r="A121" s="4"/>
      <c r="B121" s="4"/>
      <c r="C121" s="4"/>
      <c r="D121" s="4">
        <v>120</v>
      </c>
      <c r="O121" s="6" t="s">
        <v>68</v>
      </c>
    </row>
    <row r="122" spans="1:15" x14ac:dyDescent="0.25">
      <c r="A122" s="4"/>
      <c r="B122" s="4">
        <v>59</v>
      </c>
      <c r="C122" s="4">
        <v>41</v>
      </c>
      <c r="D122" s="4">
        <v>121</v>
      </c>
      <c r="E122" t="s">
        <v>108</v>
      </c>
      <c r="F122">
        <v>10</v>
      </c>
      <c r="O122" s="6" t="s">
        <v>68</v>
      </c>
    </row>
    <row r="123" spans="1:15" x14ac:dyDescent="0.25">
      <c r="A123" s="4">
        <v>59</v>
      </c>
      <c r="B123" s="4">
        <v>59</v>
      </c>
      <c r="C123" s="4">
        <v>41</v>
      </c>
      <c r="D123" s="4">
        <v>122</v>
      </c>
      <c r="E123">
        <v>1.6111566652593943</v>
      </c>
      <c r="F123">
        <v>4.9194069840448664</v>
      </c>
      <c r="G123">
        <v>5.1358601778473432</v>
      </c>
      <c r="H123">
        <v>7.8882875939442743</v>
      </c>
      <c r="I123">
        <v>10.34662516101559</v>
      </c>
      <c r="J123">
        <v>12.377250519328275</v>
      </c>
      <c r="K123">
        <v>13.976861819244739</v>
      </c>
      <c r="L123">
        <v>15.199186231601399</v>
      </c>
      <c r="M123">
        <v>16.114533522445342</v>
      </c>
      <c r="N123">
        <v>16.790656309355565</v>
      </c>
      <c r="O123" s="6" t="s">
        <v>66</v>
      </c>
    </row>
    <row r="124" spans="1:15" x14ac:dyDescent="0.25">
      <c r="A124" s="4"/>
      <c r="B124" s="4"/>
      <c r="C124" s="4"/>
      <c r="D124" s="4">
        <v>123</v>
      </c>
      <c r="O124" s="6" t="s">
        <v>68</v>
      </c>
    </row>
    <row r="125" spans="1:15" x14ac:dyDescent="0.25">
      <c r="A125" s="4"/>
      <c r="B125" s="4">
        <v>11</v>
      </c>
      <c r="C125" s="4">
        <v>42</v>
      </c>
      <c r="D125" s="4">
        <v>124</v>
      </c>
      <c r="E125" t="s">
        <v>109</v>
      </c>
      <c r="F125">
        <v>10</v>
      </c>
      <c r="O125" s="6" t="s">
        <v>68</v>
      </c>
    </row>
    <row r="126" spans="1:15" x14ac:dyDescent="0.25">
      <c r="A126" s="4">
        <v>11</v>
      </c>
      <c r="B126" s="4">
        <v>11</v>
      </c>
      <c r="C126" s="4">
        <v>42</v>
      </c>
      <c r="D126" s="4">
        <v>125</v>
      </c>
      <c r="E126">
        <v>278.6064610793365</v>
      </c>
      <c r="F126">
        <v>600.49834577348497</v>
      </c>
      <c r="G126">
        <v>722.93175154313985</v>
      </c>
      <c r="H126">
        <v>760.16628133630684</v>
      </c>
      <c r="I126">
        <v>770.86253152626296</v>
      </c>
      <c r="J126">
        <v>773.88763669721106</v>
      </c>
      <c r="K126">
        <v>774.73947764935883</v>
      </c>
      <c r="L126">
        <v>774.97905519353981</v>
      </c>
      <c r="M126">
        <v>775.04641249443296</v>
      </c>
      <c r="N126">
        <v>775.06534819410422</v>
      </c>
      <c r="O126" s="6" t="s">
        <v>18</v>
      </c>
    </row>
    <row r="127" spans="1:15" x14ac:dyDescent="0.25">
      <c r="A127" s="4"/>
      <c r="B127" s="4"/>
      <c r="C127" s="4"/>
      <c r="D127" s="4">
        <v>126</v>
      </c>
      <c r="O127" s="6" t="s">
        <v>68</v>
      </c>
    </row>
    <row r="128" spans="1:15" x14ac:dyDescent="0.25">
      <c r="A128" s="4"/>
      <c r="B128" s="4">
        <v>44</v>
      </c>
      <c r="C128" s="4">
        <v>43</v>
      </c>
      <c r="D128" s="4">
        <v>127</v>
      </c>
      <c r="E128" t="s">
        <v>110</v>
      </c>
      <c r="F128">
        <v>10</v>
      </c>
      <c r="O128" s="6" t="s">
        <v>68</v>
      </c>
    </row>
    <row r="129" spans="1:15" x14ac:dyDescent="0.25">
      <c r="A129" s="4">
        <v>44</v>
      </c>
      <c r="B129" s="4">
        <v>44</v>
      </c>
      <c r="C129" s="4">
        <v>43</v>
      </c>
      <c r="D129" s="4">
        <v>128</v>
      </c>
      <c r="E129">
        <v>10.630237176916493</v>
      </c>
      <c r="F129">
        <v>26.223036683600327</v>
      </c>
      <c r="G129">
        <v>38.903363673759074</v>
      </c>
      <c r="H129">
        <v>47.206626504318798</v>
      </c>
      <c r="I129">
        <v>52.151345797590196</v>
      </c>
      <c r="J129">
        <v>54.962972765492609</v>
      </c>
      <c r="K129">
        <v>56.524290880803832</v>
      </c>
      <c r="L129">
        <v>57.380584866743575</v>
      </c>
      <c r="M129">
        <v>57.847113240301375</v>
      </c>
      <c r="N129">
        <v>58.10038740623397</v>
      </c>
      <c r="O129" s="6" t="s">
        <v>51</v>
      </c>
    </row>
    <row r="130" spans="1:15" x14ac:dyDescent="0.25">
      <c r="A130" s="4"/>
      <c r="B130" s="4"/>
      <c r="C130" s="4"/>
      <c r="D130" s="4">
        <v>129</v>
      </c>
      <c r="O130" s="6" t="s">
        <v>68</v>
      </c>
    </row>
    <row r="131" spans="1:15" x14ac:dyDescent="0.25">
      <c r="A131" s="4"/>
      <c r="B131" s="4">
        <v>45</v>
      </c>
      <c r="C131" s="4">
        <v>44</v>
      </c>
      <c r="D131" s="4">
        <v>130</v>
      </c>
      <c r="E131" t="s">
        <v>111</v>
      </c>
      <c r="F131">
        <v>10</v>
      </c>
      <c r="O131" s="6" t="s">
        <v>68</v>
      </c>
    </row>
    <row r="132" spans="1:15" x14ac:dyDescent="0.25">
      <c r="A132" s="4">
        <v>45</v>
      </c>
      <c r="B132" s="4">
        <v>45</v>
      </c>
      <c r="C132" s="4">
        <v>44</v>
      </c>
      <c r="D132" s="4">
        <v>131</v>
      </c>
      <c r="E132">
        <v>53.215872222925043</v>
      </c>
      <c r="F132">
        <v>118.4041042394926</v>
      </c>
      <c r="G132">
        <v>165.49171572568162</v>
      </c>
      <c r="H132">
        <v>193.28275564148495</v>
      </c>
      <c r="I132">
        <v>208.34236445978902</v>
      </c>
      <c r="J132">
        <v>216.18667548674301</v>
      </c>
      <c r="K132">
        <v>220.19547562560984</v>
      </c>
      <c r="L132">
        <v>222.22502415203397</v>
      </c>
      <c r="M132">
        <v>223.24775244196002</v>
      </c>
      <c r="N132">
        <v>223.76192708733041</v>
      </c>
      <c r="O132" s="6" t="s">
        <v>52</v>
      </c>
    </row>
    <row r="133" spans="1:15" x14ac:dyDescent="0.25">
      <c r="A133" s="4"/>
      <c r="B133" s="4"/>
      <c r="C133" s="4"/>
      <c r="D133" s="4">
        <v>132</v>
      </c>
      <c r="O133" s="6" t="s">
        <v>68</v>
      </c>
    </row>
    <row r="134" spans="1:15" x14ac:dyDescent="0.25">
      <c r="A134" s="4"/>
      <c r="B134" s="4">
        <v>13</v>
      </c>
      <c r="C134" s="4">
        <v>45</v>
      </c>
      <c r="D134" s="4">
        <v>133</v>
      </c>
      <c r="E134" t="s">
        <v>112</v>
      </c>
      <c r="F134">
        <v>10</v>
      </c>
      <c r="O134" s="6" t="s">
        <v>68</v>
      </c>
    </row>
    <row r="135" spans="1:15" x14ac:dyDescent="0.25">
      <c r="A135" s="4">
        <v>13</v>
      </c>
      <c r="B135" s="4">
        <v>13</v>
      </c>
      <c r="C135" s="4">
        <v>45</v>
      </c>
      <c r="D135" s="4">
        <v>134</v>
      </c>
      <c r="E135">
        <v>742.16886272047395</v>
      </c>
      <c r="F135">
        <v>808.36287677557812</v>
      </c>
      <c r="G135">
        <v>810.72766416430693</v>
      </c>
      <c r="H135">
        <v>810.80972673468204</v>
      </c>
      <c r="I135">
        <v>810.81257160649034</v>
      </c>
      <c r="J135">
        <v>810.81267022653708</v>
      </c>
      <c r="K135">
        <v>810.8126736452848</v>
      </c>
      <c r="L135">
        <v>810.81267376380015</v>
      </c>
      <c r="M135">
        <v>810.81267376790697</v>
      </c>
      <c r="N135">
        <v>810.81267376804931</v>
      </c>
      <c r="O135" s="6" t="s">
        <v>20</v>
      </c>
    </row>
    <row r="136" spans="1:15" x14ac:dyDescent="0.25">
      <c r="A136" s="4"/>
      <c r="B136" s="4"/>
      <c r="C136" s="4"/>
      <c r="D136" s="4">
        <v>135</v>
      </c>
      <c r="O136" s="6" t="s">
        <v>68</v>
      </c>
    </row>
    <row r="137" spans="1:15" x14ac:dyDescent="0.25">
      <c r="A137" s="4"/>
      <c r="B137" s="4">
        <v>5</v>
      </c>
      <c r="C137" s="4">
        <v>46</v>
      </c>
      <c r="D137" s="4">
        <v>136</v>
      </c>
      <c r="E137" t="s">
        <v>113</v>
      </c>
      <c r="F137">
        <v>10</v>
      </c>
      <c r="O137" s="6" t="s">
        <v>68</v>
      </c>
    </row>
    <row r="138" spans="1:15" x14ac:dyDescent="0.25">
      <c r="A138" s="4">
        <v>5</v>
      </c>
      <c r="B138" s="4">
        <v>5</v>
      </c>
      <c r="C138" s="4">
        <v>46</v>
      </c>
      <c r="D138" s="4">
        <v>137</v>
      </c>
      <c r="E138">
        <v>862.52393520289741</v>
      </c>
      <c r="F138">
        <v>875.7096795018042</v>
      </c>
      <c r="G138">
        <v>875.79547554759188</v>
      </c>
      <c r="H138">
        <v>875.79603098785481</v>
      </c>
      <c r="I138">
        <v>875.79603458363567</v>
      </c>
      <c r="J138">
        <v>875.79603460691374</v>
      </c>
      <c r="K138">
        <v>875.79603460706448</v>
      </c>
      <c r="L138">
        <v>875.79603460706585</v>
      </c>
      <c r="M138">
        <v>875.79603460706585</v>
      </c>
      <c r="N138">
        <v>875.79603460706585</v>
      </c>
      <c r="O138" s="6" t="s">
        <v>12</v>
      </c>
    </row>
    <row r="139" spans="1:15" x14ac:dyDescent="0.25">
      <c r="A139" s="4"/>
      <c r="B139" s="4"/>
      <c r="C139" s="4"/>
      <c r="D139" s="4">
        <v>138</v>
      </c>
      <c r="O139" s="6" t="s">
        <v>68</v>
      </c>
    </row>
    <row r="140" spans="1:15" x14ac:dyDescent="0.25">
      <c r="A140" s="4"/>
      <c r="B140" s="4">
        <v>32</v>
      </c>
      <c r="C140" s="4">
        <v>47</v>
      </c>
      <c r="D140" s="4">
        <v>139</v>
      </c>
      <c r="E140" t="s">
        <v>114</v>
      </c>
      <c r="F140">
        <v>10</v>
      </c>
      <c r="O140" s="6" t="s">
        <v>68</v>
      </c>
    </row>
    <row r="141" spans="1:15" x14ac:dyDescent="0.25">
      <c r="A141" s="4">
        <v>32</v>
      </c>
      <c r="B141" s="4">
        <v>32</v>
      </c>
      <c r="C141" s="4">
        <v>47</v>
      </c>
      <c r="D141" s="4">
        <v>140</v>
      </c>
      <c r="E141">
        <v>252.95377381373538</v>
      </c>
      <c r="F141">
        <v>283.59723698345204</v>
      </c>
      <c r="G141">
        <v>284.83524531509318</v>
      </c>
      <c r="H141">
        <v>284.88341677889036</v>
      </c>
      <c r="I141">
        <v>284.88528843819449</v>
      </c>
      <c r="J141">
        <v>284.88536115575619</v>
      </c>
      <c r="K141">
        <v>284.8853639809671</v>
      </c>
      <c r="L141">
        <v>284.88536409073151</v>
      </c>
      <c r="M141">
        <v>284.88536409499727</v>
      </c>
      <c r="N141">
        <v>284.88536409516166</v>
      </c>
      <c r="O141" s="6" t="s">
        <v>39</v>
      </c>
    </row>
    <row r="142" spans="1:15" x14ac:dyDescent="0.25">
      <c r="A142" s="4"/>
      <c r="B142" s="4"/>
      <c r="C142" s="4"/>
      <c r="D142" s="4">
        <v>141</v>
      </c>
      <c r="O142" s="6" t="s">
        <v>68</v>
      </c>
    </row>
    <row r="143" spans="1:15" x14ac:dyDescent="0.25">
      <c r="A143" s="4"/>
      <c r="B143" s="4">
        <v>33</v>
      </c>
      <c r="C143" s="4">
        <v>48</v>
      </c>
      <c r="D143" s="4">
        <v>142</v>
      </c>
      <c r="E143" t="s">
        <v>115</v>
      </c>
      <c r="F143">
        <v>10</v>
      </c>
      <c r="O143" s="6" t="s">
        <v>68</v>
      </c>
    </row>
    <row r="144" spans="1:15" x14ac:dyDescent="0.25">
      <c r="A144" s="4">
        <v>33</v>
      </c>
      <c r="B144" s="4">
        <v>33</v>
      </c>
      <c r="C144" s="4">
        <v>48</v>
      </c>
      <c r="D144" s="4">
        <v>143</v>
      </c>
      <c r="E144">
        <v>779.89375534520821</v>
      </c>
      <c r="F144">
        <v>834.4976223708959</v>
      </c>
      <c r="G144">
        <v>835.89775699426309</v>
      </c>
      <c r="H144">
        <v>835.93284674963843</v>
      </c>
      <c r="I144">
        <v>835.93372565670143</v>
      </c>
      <c r="J144">
        <v>835.93374767072066</v>
      </c>
      <c r="K144">
        <v>835.93374822210694</v>
      </c>
      <c r="L144">
        <v>835.93374823591785</v>
      </c>
      <c r="M144">
        <v>835.933748236263</v>
      </c>
      <c r="N144">
        <v>835.9337482362713</v>
      </c>
      <c r="O144" s="6" t="s">
        <v>40</v>
      </c>
    </row>
    <row r="145" spans="1:15" x14ac:dyDescent="0.25">
      <c r="A145" s="4"/>
      <c r="B145" s="4"/>
      <c r="C145" s="4"/>
      <c r="D145" s="4">
        <v>144</v>
      </c>
      <c r="O145" s="6" t="s">
        <v>68</v>
      </c>
    </row>
    <row r="146" spans="1:15" x14ac:dyDescent="0.25">
      <c r="A146" s="4"/>
      <c r="B146" s="4">
        <v>57</v>
      </c>
      <c r="C146" s="4">
        <v>49</v>
      </c>
      <c r="D146" s="4">
        <v>145</v>
      </c>
      <c r="E146" t="s">
        <v>116</v>
      </c>
      <c r="F146">
        <v>10</v>
      </c>
      <c r="O146" s="6" t="s">
        <v>68</v>
      </c>
    </row>
    <row r="147" spans="1:15" x14ac:dyDescent="0.25">
      <c r="A147" s="4">
        <v>57</v>
      </c>
      <c r="B147" s="4">
        <v>57</v>
      </c>
      <c r="C147" s="4">
        <v>49</v>
      </c>
      <c r="D147" s="4">
        <v>146</v>
      </c>
      <c r="E147">
        <v>123.18292185660985</v>
      </c>
      <c r="F147">
        <v>478.13019348042849</v>
      </c>
      <c r="G147">
        <v>829.44408619568776</v>
      </c>
      <c r="H147">
        <v>1081.4507604885425</v>
      </c>
      <c r="I147">
        <v>1239.6124893235672</v>
      </c>
      <c r="J147">
        <v>1332.7320581749152</v>
      </c>
      <c r="K147">
        <v>1385.7963086512166</v>
      </c>
      <c r="L147">
        <v>1415.5179523005645</v>
      </c>
      <c r="M147">
        <v>1432.0115976239015</v>
      </c>
      <c r="N147">
        <v>1441.1185920138137</v>
      </c>
      <c r="O147" s="6" t="s">
        <v>64</v>
      </c>
    </row>
    <row r="148" spans="1:15" x14ac:dyDescent="0.25">
      <c r="A148" s="4"/>
      <c r="B148" s="4"/>
      <c r="C148" s="4"/>
      <c r="D148" s="4">
        <v>147</v>
      </c>
      <c r="O148" s="6" t="s">
        <v>68</v>
      </c>
    </row>
    <row r="149" spans="1:15" x14ac:dyDescent="0.25">
      <c r="A149" s="4"/>
      <c r="B149" s="4">
        <v>23</v>
      </c>
      <c r="C149" s="4">
        <v>50</v>
      </c>
      <c r="D149" s="4">
        <v>148</v>
      </c>
      <c r="E149" t="s">
        <v>117</v>
      </c>
      <c r="F149">
        <v>10</v>
      </c>
      <c r="O149" s="6" t="s">
        <v>68</v>
      </c>
    </row>
    <row r="150" spans="1:15" x14ac:dyDescent="0.25">
      <c r="A150" s="4">
        <v>23</v>
      </c>
      <c r="B150" s="4">
        <v>23</v>
      </c>
      <c r="C150" s="4">
        <v>50</v>
      </c>
      <c r="D150" s="4">
        <v>149</v>
      </c>
      <c r="E150">
        <v>94.887776141690409</v>
      </c>
      <c r="F150">
        <v>127.70084082006139</v>
      </c>
      <c r="G150">
        <v>132.18189290613535</v>
      </c>
      <c r="H150">
        <v>132.7378397114033</v>
      </c>
      <c r="I150">
        <v>132.80602763793755</v>
      </c>
      <c r="J150">
        <v>132.81437931830686</v>
      </c>
      <c r="K150">
        <v>132.81540205970575</v>
      </c>
      <c r="L150">
        <v>132.81552730133149</v>
      </c>
      <c r="M150">
        <v>132.81554263797864</v>
      </c>
      <c r="N150">
        <v>132.81554451604987</v>
      </c>
      <c r="O150" s="6" t="s">
        <v>30</v>
      </c>
    </row>
    <row r="151" spans="1:15" x14ac:dyDescent="0.25">
      <c r="A151" s="4"/>
      <c r="B151" s="4"/>
      <c r="C151" s="4"/>
      <c r="D151" s="4">
        <v>150</v>
      </c>
      <c r="O151" s="6" t="s">
        <v>68</v>
      </c>
    </row>
    <row r="152" spans="1:15" x14ac:dyDescent="0.25">
      <c r="A152" s="4"/>
      <c r="B152" s="4">
        <v>43</v>
      </c>
      <c r="C152" s="4">
        <v>51</v>
      </c>
      <c r="D152" s="4">
        <v>151</v>
      </c>
      <c r="E152" t="s">
        <v>118</v>
      </c>
      <c r="F152">
        <v>10</v>
      </c>
      <c r="O152" s="6" t="s">
        <v>68</v>
      </c>
    </row>
    <row r="153" spans="1:15" x14ac:dyDescent="0.25">
      <c r="A153" s="4">
        <v>43</v>
      </c>
      <c r="B153" s="4">
        <v>43</v>
      </c>
      <c r="C153" s="4">
        <v>51</v>
      </c>
      <c r="D153" s="4">
        <v>152</v>
      </c>
      <c r="E153">
        <v>345.02833376793916</v>
      </c>
      <c r="F153">
        <v>803.37612957951239</v>
      </c>
      <c r="G153">
        <v>1074.9421357873152</v>
      </c>
      <c r="H153">
        <v>1203.1046979090193</v>
      </c>
      <c r="I153">
        <v>1258.8841056976439</v>
      </c>
      <c r="J153">
        <v>1282.4067082868712</v>
      </c>
      <c r="K153">
        <v>1292.2009894585974</v>
      </c>
      <c r="L153">
        <v>1296.2579564477041</v>
      </c>
      <c r="M153">
        <v>1297.934836516981</v>
      </c>
      <c r="N153">
        <v>1298.6273368658192</v>
      </c>
      <c r="O153" s="6" t="s">
        <v>50</v>
      </c>
    </row>
    <row r="154" spans="1:15" x14ac:dyDescent="0.25">
      <c r="A154" s="4"/>
      <c r="B154" s="4"/>
      <c r="C154" s="4"/>
      <c r="D154" s="4">
        <v>153</v>
      </c>
      <c r="O154" s="6" t="s">
        <v>68</v>
      </c>
    </row>
    <row r="155" spans="1:15" x14ac:dyDescent="0.25">
      <c r="A155" s="4"/>
      <c r="B155" s="4">
        <v>39</v>
      </c>
      <c r="C155" s="4">
        <v>52</v>
      </c>
      <c r="D155" s="4">
        <v>154</v>
      </c>
      <c r="E155" t="s">
        <v>119</v>
      </c>
      <c r="F155">
        <v>10</v>
      </c>
      <c r="O155" s="6" t="s">
        <v>68</v>
      </c>
    </row>
    <row r="156" spans="1:15" x14ac:dyDescent="0.25">
      <c r="A156" s="4">
        <v>39</v>
      </c>
      <c r="B156" s="4">
        <v>39</v>
      </c>
      <c r="C156" s="4">
        <v>52</v>
      </c>
      <c r="D156" s="4">
        <v>155</v>
      </c>
      <c r="E156">
        <v>44.102246805535394</v>
      </c>
      <c r="F156">
        <v>39.712472128695673</v>
      </c>
      <c r="G156">
        <v>20.460923719923478</v>
      </c>
      <c r="H156">
        <v>20.525363222146961</v>
      </c>
      <c r="I156">
        <v>20.532162966591155</v>
      </c>
      <c r="J156">
        <v>20.532879741854465</v>
      </c>
      <c r="K156">
        <v>20.532955290383153</v>
      </c>
      <c r="L156">
        <v>20.532963253150307</v>
      </c>
      <c r="M156">
        <v>20.532964092419917</v>
      </c>
      <c r="N156">
        <v>20.532964180878274</v>
      </c>
      <c r="O156" s="6" t="s">
        <v>46</v>
      </c>
    </row>
    <row r="157" spans="1:15" x14ac:dyDescent="0.25">
      <c r="A157" s="4"/>
      <c r="B157" s="4"/>
      <c r="C157" s="4"/>
      <c r="D157" s="4">
        <v>156</v>
      </c>
      <c r="O157" s="6" t="s">
        <v>68</v>
      </c>
    </row>
    <row r="158" spans="1:15" x14ac:dyDescent="0.25">
      <c r="A158" s="4"/>
      <c r="B158" s="4">
        <v>29</v>
      </c>
      <c r="C158" s="4">
        <v>53</v>
      </c>
      <c r="D158" s="4">
        <v>157</v>
      </c>
      <c r="E158" t="s">
        <v>120</v>
      </c>
      <c r="F158">
        <v>10</v>
      </c>
      <c r="O158" s="6" t="s">
        <v>68</v>
      </c>
    </row>
    <row r="159" spans="1:15" x14ac:dyDescent="0.25">
      <c r="A159" s="4">
        <v>29</v>
      </c>
      <c r="B159" s="4">
        <v>29</v>
      </c>
      <c r="C159" s="4">
        <v>53</v>
      </c>
      <c r="D159" s="4">
        <v>158</v>
      </c>
      <c r="E159">
        <v>384.94326031724114</v>
      </c>
      <c r="F159">
        <v>443.1903081012548</v>
      </c>
      <c r="G159">
        <v>446.2318508239315</v>
      </c>
      <c r="H159">
        <v>446.38363662569589</v>
      </c>
      <c r="I159">
        <v>446.39119447963833</v>
      </c>
      <c r="J159">
        <v>446.39157076521917</v>
      </c>
      <c r="K159">
        <v>446.39158949938076</v>
      </c>
      <c r="L159">
        <v>446.39159043209867</v>
      </c>
      <c r="M159">
        <v>446.39159047853701</v>
      </c>
      <c r="N159">
        <v>446.39159048084935</v>
      </c>
      <c r="O159" s="6" t="s">
        <v>36</v>
      </c>
    </row>
    <row r="160" spans="1:15" x14ac:dyDescent="0.25">
      <c r="A160" s="4"/>
      <c r="B160" s="4"/>
      <c r="C160" s="4"/>
      <c r="D160" s="4">
        <v>159</v>
      </c>
      <c r="O160" s="6" t="s">
        <v>68</v>
      </c>
    </row>
    <row r="161" spans="1:15" x14ac:dyDescent="0.25">
      <c r="A161" s="4"/>
      <c r="B161" s="4">
        <v>35</v>
      </c>
      <c r="C161" s="4">
        <v>54</v>
      </c>
      <c r="D161" s="4">
        <v>160</v>
      </c>
      <c r="E161" t="s">
        <v>121</v>
      </c>
      <c r="F161">
        <v>10</v>
      </c>
      <c r="O161" s="6" t="s">
        <v>68</v>
      </c>
    </row>
    <row r="162" spans="1:15" x14ac:dyDescent="0.25">
      <c r="A162" s="4">
        <v>35</v>
      </c>
      <c r="B162" s="4">
        <v>35</v>
      </c>
      <c r="C162" s="4">
        <v>54</v>
      </c>
      <c r="D162" s="4">
        <v>161</v>
      </c>
      <c r="E162">
        <v>461.35184476423569</v>
      </c>
      <c r="F162">
        <v>462.93352655775334</v>
      </c>
      <c r="G162">
        <v>462.93522111464932</v>
      </c>
      <c r="H162">
        <v>462.9352229280027</v>
      </c>
      <c r="I162">
        <v>462.93522292994237</v>
      </c>
      <c r="J162">
        <v>462.93522292994516</v>
      </c>
      <c r="K162">
        <v>462.93522292994516</v>
      </c>
      <c r="L162">
        <v>462.93522292994516</v>
      </c>
      <c r="M162">
        <v>462.93522292994516</v>
      </c>
      <c r="N162">
        <v>462.93522292994516</v>
      </c>
      <c r="O162" s="6" t="s">
        <v>42</v>
      </c>
    </row>
    <row r="163" spans="1:15" x14ac:dyDescent="0.25">
      <c r="A163" s="4"/>
      <c r="B163" s="4"/>
      <c r="C163" s="4"/>
      <c r="D163" s="4">
        <v>162</v>
      </c>
      <c r="O163" s="6" t="s">
        <v>68</v>
      </c>
    </row>
    <row r="164" spans="1:15" x14ac:dyDescent="0.25">
      <c r="A164" s="4"/>
      <c r="B164" s="4">
        <v>37</v>
      </c>
      <c r="C164" s="4">
        <v>55</v>
      </c>
      <c r="D164" s="4">
        <v>163</v>
      </c>
      <c r="E164" t="s">
        <v>122</v>
      </c>
      <c r="F164">
        <v>10</v>
      </c>
      <c r="O164" s="6" t="s">
        <v>68</v>
      </c>
    </row>
    <row r="165" spans="1:15" x14ac:dyDescent="0.25">
      <c r="A165" s="4">
        <v>37</v>
      </c>
      <c r="B165" s="4">
        <v>37</v>
      </c>
      <c r="C165" s="4">
        <v>55</v>
      </c>
      <c r="D165" s="4">
        <v>164</v>
      </c>
      <c r="E165">
        <v>162663.14968395015</v>
      </c>
      <c r="F165">
        <v>162669.49719052901</v>
      </c>
      <c r="G165">
        <v>162669.49727309425</v>
      </c>
      <c r="H165">
        <v>162669.49727309533</v>
      </c>
      <c r="I165">
        <v>162669.49727309533</v>
      </c>
      <c r="J165">
        <v>162669.49727309533</v>
      </c>
      <c r="K165">
        <v>162669.49727309533</v>
      </c>
      <c r="L165">
        <v>162669.49727309533</v>
      </c>
      <c r="M165">
        <v>162669.49727309533</v>
      </c>
      <c r="N165">
        <v>162669.49727309533</v>
      </c>
      <c r="O165" s="6" t="s">
        <v>44</v>
      </c>
    </row>
    <row r="166" spans="1:15" x14ac:dyDescent="0.25">
      <c r="A166" s="4"/>
      <c r="B166" s="4"/>
      <c r="C166" s="4"/>
      <c r="D166" s="4">
        <v>165</v>
      </c>
      <c r="O166" s="6" t="s">
        <v>68</v>
      </c>
    </row>
    <row r="167" spans="1:15" x14ac:dyDescent="0.25">
      <c r="A167" s="4"/>
      <c r="B167" s="4">
        <v>9</v>
      </c>
      <c r="C167" s="4">
        <v>56</v>
      </c>
      <c r="D167" s="4">
        <v>166</v>
      </c>
      <c r="E167" t="s">
        <v>123</v>
      </c>
      <c r="F167">
        <v>10</v>
      </c>
      <c r="O167" s="6" t="s">
        <v>68</v>
      </c>
    </row>
    <row r="168" spans="1:15" x14ac:dyDescent="0.25">
      <c r="A168" s="4">
        <v>9</v>
      </c>
      <c r="B168" s="4">
        <v>9</v>
      </c>
      <c r="C168" s="4">
        <v>56</v>
      </c>
      <c r="D168" s="4">
        <v>167</v>
      </c>
      <c r="E168">
        <v>133037.01060414384</v>
      </c>
      <c r="F168">
        <v>133037.0106716693</v>
      </c>
      <c r="G168">
        <v>133037.0106716693</v>
      </c>
      <c r="H168">
        <v>133037.0106716693</v>
      </c>
      <c r="I168">
        <v>133037.0106716693</v>
      </c>
      <c r="J168">
        <v>133037.0106716693</v>
      </c>
      <c r="K168">
        <v>133037.0106716693</v>
      </c>
      <c r="L168">
        <v>133037.0106716693</v>
      </c>
      <c r="M168">
        <v>133037.0106716693</v>
      </c>
      <c r="N168">
        <v>133037.0106716693</v>
      </c>
      <c r="O168" s="6" t="s">
        <v>16</v>
      </c>
    </row>
    <row r="169" spans="1:15" x14ac:dyDescent="0.25">
      <c r="A169" s="4"/>
      <c r="B169" s="4"/>
      <c r="C169" s="4"/>
      <c r="D169" s="4">
        <v>168</v>
      </c>
      <c r="O169" s="6" t="s">
        <v>68</v>
      </c>
    </row>
    <row r="170" spans="1:15" x14ac:dyDescent="0.25">
      <c r="A170" s="4"/>
      <c r="B170" s="4">
        <v>48</v>
      </c>
      <c r="C170" s="4">
        <v>57</v>
      </c>
      <c r="D170" s="4">
        <v>169</v>
      </c>
      <c r="E170" t="s">
        <v>124</v>
      </c>
      <c r="F170">
        <v>10</v>
      </c>
      <c r="O170" s="6" t="s">
        <v>68</v>
      </c>
    </row>
    <row r="171" spans="1:15" x14ac:dyDescent="0.25">
      <c r="A171" s="4">
        <v>48</v>
      </c>
      <c r="B171" s="4">
        <v>48</v>
      </c>
      <c r="C171" s="4">
        <v>57</v>
      </c>
      <c r="D171" s="4">
        <v>170</v>
      </c>
      <c r="E171">
        <v>721.70116813120546</v>
      </c>
      <c r="F171">
        <v>723.6772878633974</v>
      </c>
      <c r="G171">
        <v>723.67909149554248</v>
      </c>
      <c r="H171">
        <v>723.67909314024382</v>
      </c>
      <c r="I171">
        <v>723.67909314174244</v>
      </c>
      <c r="J171">
        <v>723.67909314174528</v>
      </c>
      <c r="K171">
        <v>723.67909314174528</v>
      </c>
      <c r="L171">
        <v>723.67909314174528</v>
      </c>
      <c r="M171">
        <v>723.67909314174528</v>
      </c>
      <c r="N171">
        <v>723.67909314174528</v>
      </c>
      <c r="O171" s="6" t="s">
        <v>55</v>
      </c>
    </row>
    <row r="172" spans="1:15" x14ac:dyDescent="0.25">
      <c r="A172" s="4"/>
      <c r="B172" s="4"/>
      <c r="C172" s="4"/>
      <c r="D172" s="4">
        <v>171</v>
      </c>
      <c r="O172" s="6" t="s">
        <v>68</v>
      </c>
    </row>
    <row r="173" spans="1:15" x14ac:dyDescent="0.25">
      <c r="A173" s="4"/>
      <c r="B173" s="4">
        <v>51</v>
      </c>
      <c r="C173" s="4">
        <v>58</v>
      </c>
      <c r="D173" s="4">
        <v>172</v>
      </c>
      <c r="E173" t="s">
        <v>125</v>
      </c>
      <c r="F173">
        <v>10</v>
      </c>
      <c r="O173" s="6" t="s">
        <v>68</v>
      </c>
    </row>
    <row r="174" spans="1:15" x14ac:dyDescent="0.25">
      <c r="A174" s="4">
        <v>51</v>
      </c>
      <c r="B174" s="4">
        <v>51</v>
      </c>
      <c r="C174" s="4">
        <v>58</v>
      </c>
      <c r="D174" s="4">
        <v>173</v>
      </c>
      <c r="E174">
        <v>42895.066865673973</v>
      </c>
      <c r="F174">
        <v>43012.519617297527</v>
      </c>
      <c r="G174">
        <v>43012.626818068224</v>
      </c>
      <c r="H174">
        <v>43012.626915822751</v>
      </c>
      <c r="I174">
        <v>43012.62691591178</v>
      </c>
      <c r="J174">
        <v>43012.626915912049</v>
      </c>
      <c r="K174">
        <v>43012.626915912049</v>
      </c>
      <c r="L174">
        <v>43012.626915912049</v>
      </c>
      <c r="M174">
        <v>43012.626915912049</v>
      </c>
      <c r="N174">
        <v>43012.626915912049</v>
      </c>
      <c r="O174" s="6" t="s">
        <v>58</v>
      </c>
    </row>
    <row r="175" spans="1:15" x14ac:dyDescent="0.25">
      <c r="A175" s="4"/>
      <c r="B175" s="4"/>
      <c r="C175" s="4"/>
      <c r="D175" s="4">
        <v>174</v>
      </c>
      <c r="O175" s="6" t="s">
        <v>68</v>
      </c>
    </row>
    <row r="176" spans="1:15" x14ac:dyDescent="0.25">
      <c r="A176" s="4"/>
      <c r="B176" s="4">
        <v>22</v>
      </c>
      <c r="C176" s="4">
        <v>59</v>
      </c>
      <c r="D176" s="4">
        <v>175</v>
      </c>
      <c r="E176" t="s">
        <v>126</v>
      </c>
      <c r="F176">
        <v>10</v>
      </c>
      <c r="O176" s="6" t="s">
        <v>68</v>
      </c>
    </row>
    <row r="177" spans="1:15" x14ac:dyDescent="0.25">
      <c r="A177" s="4">
        <v>22</v>
      </c>
      <c r="B177" s="4">
        <v>22</v>
      </c>
      <c r="C177" s="4">
        <v>59</v>
      </c>
      <c r="D177" s="4">
        <v>176</v>
      </c>
      <c r="E177">
        <v>6.6030016586985898</v>
      </c>
      <c r="F177">
        <v>13.249185736858289</v>
      </c>
      <c r="G177">
        <v>15.372707503232192</v>
      </c>
      <c r="H177">
        <v>15.924040716973289</v>
      </c>
      <c r="I177">
        <v>16.060649868239452</v>
      </c>
      <c r="J177">
        <v>16.094122223532054</v>
      </c>
      <c r="K177">
        <v>16.102301445245892</v>
      </c>
      <c r="L177">
        <v>16.104298774860002</v>
      </c>
      <c r="M177">
        <v>16.104786434957262</v>
      </c>
      <c r="N177">
        <v>16.104905495413703</v>
      </c>
      <c r="O177" s="6" t="s">
        <v>29</v>
      </c>
    </row>
  </sheetData>
  <sortState ref="A2:O177">
    <sortCondition ref="D2:D177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47" zoomScaleNormal="100" workbookViewId="0">
      <pane xSplit="1" topLeftCell="F1" activePane="topRight" state="frozen"/>
      <selection activeCell="A128" sqref="A128"/>
      <selection pane="topRight" activeCell="W182" sqref="W18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7"/>
  <sheetViews>
    <sheetView topLeftCell="A163" zoomScaleNormal="100" workbookViewId="0">
      <pane xSplit="1" topLeftCell="K1" activePane="topRight" state="frozen"/>
      <selection activeCell="A133" sqref="A133"/>
      <selection pane="topRight" activeCell="AK142" sqref="AK142"/>
    </sheetView>
  </sheetViews>
  <sheetFormatPr defaultRowHeight="15" x14ac:dyDescent="0.25"/>
  <cols>
    <col min="1" max="11" width="8.5703125"/>
    <col min="12" max="12" width="19.42578125" style="11"/>
    <col min="13" max="22" width="8.5703125"/>
    <col min="23" max="23" width="9" style="6"/>
    <col min="24" max="1025" width="8.5703125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M33" si="0">(B2*(M$1/100))/365</f>
        <v>1.773986651336178E-2</v>
      </c>
      <c r="N2">
        <f t="shared" ref="N2:N33" si="1">(C2*(N$1/100))/365</f>
        <v>2.5891903772864114E-2</v>
      </c>
      <c r="O2">
        <f t="shared" ref="O2:O33" si="2">(D2*(O$1/100))/365</f>
        <v>2.1614632805078249E-2</v>
      </c>
      <c r="P2">
        <f t="shared" ref="P2:P33" si="3">(E2*(P$1/100))/365</f>
        <v>3.0965685553707128E-2</v>
      </c>
      <c r="Q2">
        <f t="shared" ref="Q2:Q33" si="4">(F2*(Q$1/100))/365</f>
        <v>4.0271990432780277E-2</v>
      </c>
      <c r="R2">
        <f t="shared" ref="R2:R33" si="5">(G2*(R$1/100))/365</f>
        <v>4.9056052252156167E-2</v>
      </c>
      <c r="S2">
        <f t="shared" ref="S2:S33" si="6">(H2*(S$1/100))/365</f>
        <v>5.7047878522022748E-2</v>
      </c>
      <c r="T2">
        <f t="shared" ref="T2:T33" si="7">(I2*(T$1/100))/365</f>
        <v>6.4128716973684385E-2</v>
      </c>
      <c r="U2">
        <f t="shared" ref="U2:U33" si="8">(J2*(U$1/100))/365</f>
        <v>7.0280428120163024E-2</v>
      </c>
      <c r="V2">
        <f t="shared" ref="V2:V33" si="9">(K2*(V$1/100))/365</f>
        <v>7.5546213478296168E-2</v>
      </c>
      <c r="W2"/>
      <c r="X2">
        <f t="shared" ref="X2:X33" si="10">M2/10</f>
        <v>1.7739866513361781E-3</v>
      </c>
      <c r="Y2">
        <f t="shared" ref="Y2:Y33" si="11">N2/10</f>
        <v>2.5891903772864112E-3</v>
      </c>
      <c r="Z2">
        <f t="shared" ref="Z2:Z33" si="12">O2/10</f>
        <v>2.1614632805078251E-3</v>
      </c>
      <c r="AA2">
        <f t="shared" ref="AA2:AA33" si="13">P2/10</f>
        <v>3.096568555370713E-3</v>
      </c>
      <c r="AB2">
        <f t="shared" ref="AB2:AB33" si="14">Q2/10</f>
        <v>4.0271990432780274E-3</v>
      </c>
      <c r="AC2">
        <f t="shared" ref="AC2:AC33" si="15">R2/10</f>
        <v>4.9056052252156165E-3</v>
      </c>
      <c r="AD2">
        <f t="shared" ref="AD2:AD33" si="16">S2/10</f>
        <v>5.7047878522022751E-3</v>
      </c>
      <c r="AE2">
        <f t="shared" ref="AE2:AE33" si="17">T2/10</f>
        <v>6.4128716973684387E-3</v>
      </c>
      <c r="AF2">
        <f t="shared" ref="AF2:AF33" si="18">U2/10</f>
        <v>7.0280428120163023E-3</v>
      </c>
      <c r="AG2">
        <f t="shared" ref="AG2:AG33" si="19">V2/10</f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1"/>
        <v>1277.4339773273043</v>
      </c>
      <c r="O3">
        <f t="shared" si="2"/>
        <v>1067.1159821462768</v>
      </c>
      <c r="P3">
        <f t="shared" si="3"/>
        <v>1390.2865921640466</v>
      </c>
      <c r="Q3">
        <f t="shared" si="4"/>
        <v>1607.0593295252604</v>
      </c>
      <c r="R3">
        <f t="shared" si="5"/>
        <v>1744.0463095025975</v>
      </c>
      <c r="S3">
        <f t="shared" si="6"/>
        <v>1827.8631148979864</v>
      </c>
      <c r="T3">
        <f t="shared" si="7"/>
        <v>1878.2275958579455</v>
      </c>
      <c r="U3">
        <f t="shared" si="8"/>
        <v>1908.1797773428082</v>
      </c>
      <c r="V3">
        <f t="shared" si="9"/>
        <v>1925.8865759407288</v>
      </c>
      <c r="W3"/>
      <c r="X3">
        <f t="shared" si="10"/>
        <v>70.049216834946975</v>
      </c>
      <c r="Y3">
        <f t="shared" si="11"/>
        <v>127.74339773273043</v>
      </c>
      <c r="Z3">
        <f t="shared" si="12"/>
        <v>106.71159821462768</v>
      </c>
      <c r="AA3">
        <f t="shared" si="13"/>
        <v>139.02865921640466</v>
      </c>
      <c r="AB3">
        <f t="shared" si="14"/>
        <v>160.70593295252604</v>
      </c>
      <c r="AC3">
        <f t="shared" si="15"/>
        <v>174.40463095025976</v>
      </c>
      <c r="AD3">
        <f t="shared" si="16"/>
        <v>182.78631148979863</v>
      </c>
      <c r="AE3">
        <f t="shared" si="17"/>
        <v>187.82275958579456</v>
      </c>
      <c r="AF3">
        <f t="shared" si="18"/>
        <v>190.81797773428082</v>
      </c>
      <c r="AG3">
        <f t="shared" si="19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1"/>
        <v>1432.7837226311945</v>
      </c>
      <c r="O4">
        <f t="shared" si="2"/>
        <v>1120.2232483016521</v>
      </c>
      <c r="P4">
        <f t="shared" si="3"/>
        <v>1409.5811076211482</v>
      </c>
      <c r="Q4">
        <f t="shared" si="4"/>
        <v>1596.6774942711015</v>
      </c>
      <c r="R4">
        <f t="shared" si="5"/>
        <v>1711.5113451680686</v>
      </c>
      <c r="S4">
        <f t="shared" si="6"/>
        <v>1780.0473117936222</v>
      </c>
      <c r="T4">
        <f t="shared" si="7"/>
        <v>1820.3221528888166</v>
      </c>
      <c r="U4">
        <f t="shared" si="8"/>
        <v>1843.7836802951344</v>
      </c>
      <c r="V4">
        <f t="shared" si="9"/>
        <v>1857.3831508058659</v>
      </c>
      <c r="W4"/>
      <c r="X4">
        <f t="shared" si="10"/>
        <v>80.232006982446251</v>
      </c>
      <c r="Y4">
        <f t="shared" si="11"/>
        <v>143.27837226311945</v>
      </c>
      <c r="Z4">
        <f t="shared" si="12"/>
        <v>112.02232483016522</v>
      </c>
      <c r="AA4">
        <f t="shared" si="13"/>
        <v>140.95811076211481</v>
      </c>
      <c r="AB4">
        <f t="shared" si="14"/>
        <v>159.66774942711015</v>
      </c>
      <c r="AC4">
        <f t="shared" si="15"/>
        <v>171.15113451680685</v>
      </c>
      <c r="AD4">
        <f t="shared" si="16"/>
        <v>178.00473117936221</v>
      </c>
      <c r="AE4">
        <f t="shared" si="17"/>
        <v>182.03221528888167</v>
      </c>
      <c r="AF4">
        <f t="shared" si="18"/>
        <v>184.37836802951344</v>
      </c>
      <c r="AG4">
        <f t="shared" si="19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1"/>
        <v>2.6156252824447015</v>
      </c>
      <c r="O5">
        <f t="shared" si="2"/>
        <v>2.5344981867655645</v>
      </c>
      <c r="P5">
        <f t="shared" si="3"/>
        <v>3.7975202587709047</v>
      </c>
      <c r="Q5">
        <f t="shared" si="4"/>
        <v>4.9468186000675063</v>
      </c>
      <c r="R5">
        <f t="shared" si="5"/>
        <v>5.9204122712715064</v>
      </c>
      <c r="S5">
        <f t="shared" si="6"/>
        <v>6.7089646234152323</v>
      </c>
      <c r="T5">
        <f t="shared" si="7"/>
        <v>7.3290337563121648</v>
      </c>
      <c r="U5">
        <f t="shared" si="8"/>
        <v>7.8069047634101914</v>
      </c>
      <c r="V5">
        <f t="shared" si="9"/>
        <v>8.170069730492056</v>
      </c>
      <c r="W5"/>
      <c r="X5">
        <f t="shared" si="10"/>
        <v>0.11278536066215095</v>
      </c>
      <c r="Y5">
        <f t="shared" si="11"/>
        <v>0.26156252824447013</v>
      </c>
      <c r="Z5">
        <f t="shared" si="12"/>
        <v>0.25344981867655647</v>
      </c>
      <c r="AA5">
        <f t="shared" si="13"/>
        <v>0.37975202587709045</v>
      </c>
      <c r="AB5">
        <f t="shared" si="14"/>
        <v>0.49468186000675063</v>
      </c>
      <c r="AC5">
        <f t="shared" si="15"/>
        <v>0.59204122712715068</v>
      </c>
      <c r="AD5">
        <f t="shared" si="16"/>
        <v>0.67089646234152323</v>
      </c>
      <c r="AE5">
        <f t="shared" si="17"/>
        <v>0.73290337563121644</v>
      </c>
      <c r="AF5">
        <f t="shared" si="18"/>
        <v>0.78069047634101918</v>
      </c>
      <c r="AG5">
        <f t="shared" si="19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1"/>
        <v>350.28387180072167</v>
      </c>
      <c r="O6">
        <f t="shared" si="2"/>
        <v>175.15909510951838</v>
      </c>
      <c r="P6">
        <f t="shared" si="3"/>
        <v>175.15920619757097</v>
      </c>
      <c r="Q6">
        <f t="shared" si="4"/>
        <v>175.15920691672713</v>
      </c>
      <c r="R6">
        <f t="shared" si="5"/>
        <v>175.15920692138275</v>
      </c>
      <c r="S6">
        <f t="shared" si="6"/>
        <v>175.1592069214129</v>
      </c>
      <c r="T6">
        <f t="shared" si="7"/>
        <v>175.15920692141316</v>
      </c>
      <c r="U6">
        <f t="shared" si="8"/>
        <v>175.15920692141316</v>
      </c>
      <c r="V6">
        <f t="shared" si="9"/>
        <v>175.15920692141316</v>
      </c>
      <c r="W6"/>
      <c r="X6">
        <f t="shared" si="10"/>
        <v>51.751436112173835</v>
      </c>
      <c r="Y6">
        <f t="shared" si="11"/>
        <v>35.028387180072166</v>
      </c>
      <c r="Z6">
        <f t="shared" si="12"/>
        <v>17.515909510951836</v>
      </c>
      <c r="AA6">
        <f t="shared" si="13"/>
        <v>17.515920619757097</v>
      </c>
      <c r="AB6">
        <f t="shared" si="14"/>
        <v>17.515920691672711</v>
      </c>
      <c r="AC6">
        <f t="shared" si="15"/>
        <v>17.515920692138273</v>
      </c>
      <c r="AD6">
        <f t="shared" si="16"/>
        <v>17.51592069214129</v>
      </c>
      <c r="AE6">
        <f t="shared" si="17"/>
        <v>17.515920692141314</v>
      </c>
      <c r="AF6">
        <f t="shared" si="18"/>
        <v>17.515920692141314</v>
      </c>
      <c r="AG6">
        <f t="shared" si="19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1"/>
        <v>0.82993979256210959</v>
      </c>
      <c r="O7">
        <f t="shared" si="2"/>
        <v>0.57107344796950688</v>
      </c>
      <c r="P7">
        <f t="shared" si="3"/>
        <v>0.64234018369630141</v>
      </c>
      <c r="Q7">
        <f t="shared" si="4"/>
        <v>0.67212007327305479</v>
      </c>
      <c r="R7">
        <f t="shared" si="5"/>
        <v>0.68416119297250144</v>
      </c>
      <c r="S7">
        <f t="shared" si="6"/>
        <v>0.68896833952883019</v>
      </c>
      <c r="T7">
        <f t="shared" si="7"/>
        <v>0.69087793612558634</v>
      </c>
      <c r="U7">
        <f t="shared" si="8"/>
        <v>0.69163501547946304</v>
      </c>
      <c r="V7">
        <f t="shared" si="9"/>
        <v>0.69193493403582473</v>
      </c>
      <c r="W7"/>
      <c r="X7">
        <f t="shared" si="10"/>
        <v>4.5764424947322399E-2</v>
      </c>
      <c r="Y7">
        <f t="shared" si="11"/>
        <v>8.2993979256210965E-2</v>
      </c>
      <c r="Z7">
        <f t="shared" si="12"/>
        <v>5.710734479695069E-2</v>
      </c>
      <c r="AA7">
        <f t="shared" si="13"/>
        <v>6.4234018369630136E-2</v>
      </c>
      <c r="AB7">
        <f t="shared" si="14"/>
        <v>6.7212007327305479E-2</v>
      </c>
      <c r="AC7">
        <f t="shared" si="15"/>
        <v>6.8416119297250139E-2</v>
      </c>
      <c r="AD7">
        <f t="shared" si="16"/>
        <v>6.8896833952883013E-2</v>
      </c>
      <c r="AE7">
        <f t="shared" si="17"/>
        <v>6.9087793612558637E-2</v>
      </c>
      <c r="AF7">
        <f t="shared" si="18"/>
        <v>6.9163501547946302E-2</v>
      </c>
      <c r="AG7">
        <f t="shared" si="19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1"/>
        <v>5.5083720644864664</v>
      </c>
      <c r="O8">
        <f t="shared" si="2"/>
        <v>4.6120711496682745</v>
      </c>
      <c r="P8">
        <f t="shared" si="3"/>
        <v>5.8358826626140825</v>
      </c>
      <c r="Q8">
        <f t="shared" si="4"/>
        <v>6.5456010447028499</v>
      </c>
      <c r="R8">
        <f t="shared" si="5"/>
        <v>6.9339766135975616</v>
      </c>
      <c r="S8">
        <f t="shared" si="6"/>
        <v>7.1405969044795894</v>
      </c>
      <c r="T8">
        <f t="shared" si="7"/>
        <v>7.2489795865891233</v>
      </c>
      <c r="U8">
        <f t="shared" si="8"/>
        <v>7.3054247200753419</v>
      </c>
      <c r="V8">
        <f t="shared" si="9"/>
        <v>7.3347129765145214</v>
      </c>
      <c r="W8"/>
      <c r="X8">
        <f t="shared" si="10"/>
        <v>0.21379085922431917</v>
      </c>
      <c r="Y8">
        <f t="shared" si="11"/>
        <v>0.55083720644864664</v>
      </c>
      <c r="Z8">
        <f t="shared" si="12"/>
        <v>0.46120711496682743</v>
      </c>
      <c r="AA8">
        <f t="shared" si="13"/>
        <v>0.58358826626140825</v>
      </c>
      <c r="AB8">
        <f t="shared" si="14"/>
        <v>0.65456010447028501</v>
      </c>
      <c r="AC8">
        <f t="shared" si="15"/>
        <v>0.69339766135975611</v>
      </c>
      <c r="AD8">
        <f t="shared" si="16"/>
        <v>0.71405969044795892</v>
      </c>
      <c r="AE8">
        <f t="shared" si="17"/>
        <v>0.72489795865891238</v>
      </c>
      <c r="AF8">
        <f t="shared" si="18"/>
        <v>0.73054247200753419</v>
      </c>
      <c r="AG8">
        <f t="shared" si="19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1"/>
        <v>0.53872926317585645</v>
      </c>
      <c r="O9">
        <f t="shared" si="2"/>
        <v>0.37538702124769319</v>
      </c>
      <c r="P9">
        <f t="shared" si="3"/>
        <v>0.42754076766721649</v>
      </c>
      <c r="Q9">
        <f t="shared" si="4"/>
        <v>0.45098999228369041</v>
      </c>
      <c r="R9">
        <f t="shared" si="5"/>
        <v>0.46116552484190687</v>
      </c>
      <c r="S9">
        <f t="shared" si="6"/>
        <v>0.46551710396357809</v>
      </c>
      <c r="T9">
        <f t="shared" si="7"/>
        <v>0.46736673932768225</v>
      </c>
      <c r="U9">
        <f t="shared" si="8"/>
        <v>0.46815090784199459</v>
      </c>
      <c r="V9">
        <f t="shared" si="9"/>
        <v>0.46848300216716993</v>
      </c>
      <c r="W9"/>
      <c r="X9">
        <f t="shared" si="10"/>
        <v>3.0610598240152102E-2</v>
      </c>
      <c r="Y9">
        <f t="shared" si="11"/>
        <v>5.3872926317585647E-2</v>
      </c>
      <c r="Z9">
        <f t="shared" si="12"/>
        <v>3.753870212476932E-2</v>
      </c>
      <c r="AA9">
        <f t="shared" si="13"/>
        <v>4.2754076766721646E-2</v>
      </c>
      <c r="AB9">
        <f t="shared" si="14"/>
        <v>4.509899922836904E-2</v>
      </c>
      <c r="AC9">
        <f t="shared" si="15"/>
        <v>4.6116552484190686E-2</v>
      </c>
      <c r="AD9">
        <f t="shared" si="16"/>
        <v>4.6551710396357811E-2</v>
      </c>
      <c r="AE9">
        <f t="shared" si="17"/>
        <v>4.6736673932768223E-2</v>
      </c>
      <c r="AF9">
        <f t="shared" si="18"/>
        <v>4.6815090784199459E-2</v>
      </c>
      <c r="AG9">
        <f t="shared" si="19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1"/>
        <v>266074.02134333865</v>
      </c>
      <c r="O10">
        <f t="shared" si="2"/>
        <v>133037.01067166933</v>
      </c>
      <c r="P10">
        <f t="shared" si="3"/>
        <v>133037.01067166933</v>
      </c>
      <c r="Q10">
        <f t="shared" si="4"/>
        <v>133037.01067166933</v>
      </c>
      <c r="R10">
        <f t="shared" si="5"/>
        <v>133037.01067166933</v>
      </c>
      <c r="S10">
        <f t="shared" si="6"/>
        <v>133037.01067166933</v>
      </c>
      <c r="T10">
        <f t="shared" si="7"/>
        <v>133037.01067166933</v>
      </c>
      <c r="U10">
        <f t="shared" si="8"/>
        <v>133037.01067166933</v>
      </c>
      <c r="V10">
        <f t="shared" si="9"/>
        <v>133037.01067166933</v>
      </c>
      <c r="W10"/>
      <c r="X10">
        <f t="shared" si="10"/>
        <v>39911.103181243147</v>
      </c>
      <c r="Y10">
        <f t="shared" si="11"/>
        <v>26607.402134333865</v>
      </c>
      <c r="Z10">
        <f t="shared" si="12"/>
        <v>13303.701067166932</v>
      </c>
      <c r="AA10">
        <f t="shared" si="13"/>
        <v>13303.701067166932</v>
      </c>
      <c r="AB10">
        <f t="shared" si="14"/>
        <v>13303.701067166932</v>
      </c>
      <c r="AC10">
        <f t="shared" si="15"/>
        <v>13303.701067166932</v>
      </c>
      <c r="AD10">
        <f t="shared" si="16"/>
        <v>13303.701067166932</v>
      </c>
      <c r="AE10">
        <f t="shared" si="17"/>
        <v>13303.701067166932</v>
      </c>
      <c r="AF10">
        <f t="shared" si="18"/>
        <v>13303.701067166932</v>
      </c>
      <c r="AG10">
        <f t="shared" si="19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1"/>
        <v>21.347758265046412</v>
      </c>
      <c r="O11">
        <f t="shared" si="2"/>
        <v>23.984136743830494</v>
      </c>
      <c r="P11">
        <f t="shared" si="3"/>
        <v>38.417013982231232</v>
      </c>
      <c r="Q11">
        <f t="shared" si="4"/>
        <v>51.760174574377537</v>
      </c>
      <c r="R11">
        <f t="shared" si="5"/>
        <v>63.05477979860521</v>
      </c>
      <c r="S11">
        <f t="shared" si="6"/>
        <v>72.116930257871246</v>
      </c>
      <c r="T11">
        <f t="shared" si="7"/>
        <v>79.142146030678916</v>
      </c>
      <c r="U11">
        <f t="shared" si="8"/>
        <v>84.46508714090713</v>
      </c>
      <c r="V11">
        <f t="shared" si="9"/>
        <v>88.435848484875351</v>
      </c>
      <c r="W11"/>
      <c r="X11">
        <f t="shared" si="10"/>
        <v>0.5902026892591955</v>
      </c>
      <c r="Y11">
        <f t="shared" si="11"/>
        <v>2.134775826504641</v>
      </c>
      <c r="Z11">
        <f t="shared" si="12"/>
        <v>2.3984136743830495</v>
      </c>
      <c r="AA11">
        <f t="shared" si="13"/>
        <v>3.8417013982231234</v>
      </c>
      <c r="AB11">
        <f t="shared" si="14"/>
        <v>5.1760174574377533</v>
      </c>
      <c r="AC11">
        <f t="shared" si="15"/>
        <v>6.3054779798605214</v>
      </c>
      <c r="AD11">
        <f t="shared" si="16"/>
        <v>7.2116930257871248</v>
      </c>
      <c r="AE11">
        <f t="shared" si="17"/>
        <v>7.9142146030678919</v>
      </c>
      <c r="AF11">
        <f t="shared" si="18"/>
        <v>8.4465087140907134</v>
      </c>
      <c r="AG11">
        <f t="shared" si="19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1"/>
        <v>60.049834577348491</v>
      </c>
      <c r="O12">
        <f t="shared" si="2"/>
        <v>36.146587577156993</v>
      </c>
      <c r="P12">
        <f t="shared" si="3"/>
        <v>38.008314066815345</v>
      </c>
      <c r="Q12">
        <f t="shared" si="4"/>
        <v>38.543126576313149</v>
      </c>
      <c r="R12">
        <f t="shared" si="5"/>
        <v>38.69438183486055</v>
      </c>
      <c r="S12">
        <f t="shared" si="6"/>
        <v>38.736973882467943</v>
      </c>
      <c r="T12">
        <f t="shared" si="7"/>
        <v>38.748952759676989</v>
      </c>
      <c r="U12">
        <f t="shared" si="8"/>
        <v>38.752320624721648</v>
      </c>
      <c r="V12">
        <f t="shared" si="9"/>
        <v>38.753267409705209</v>
      </c>
      <c r="W12"/>
      <c r="X12">
        <f t="shared" si="10"/>
        <v>4.179096916190046</v>
      </c>
      <c r="Y12">
        <f t="shared" si="11"/>
        <v>6.0049834577348493</v>
      </c>
      <c r="Z12">
        <f t="shared" si="12"/>
        <v>3.6146587577156994</v>
      </c>
      <c r="AA12">
        <f t="shared" si="13"/>
        <v>3.8008314066815343</v>
      </c>
      <c r="AB12">
        <f t="shared" si="14"/>
        <v>3.8543126576313149</v>
      </c>
      <c r="AC12">
        <f t="shared" si="15"/>
        <v>3.8694381834860549</v>
      </c>
      <c r="AD12">
        <f t="shared" si="16"/>
        <v>3.8736973882467942</v>
      </c>
      <c r="AE12">
        <f t="shared" si="17"/>
        <v>3.8748952759676989</v>
      </c>
      <c r="AF12">
        <f t="shared" si="18"/>
        <v>3.8752320624721648</v>
      </c>
      <c r="AG12">
        <f t="shared" si="19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1"/>
        <v>6.0555262865742465</v>
      </c>
      <c r="O13">
        <f t="shared" si="2"/>
        <v>3.5446931382806026</v>
      </c>
      <c r="P13">
        <f t="shared" si="3"/>
        <v>3.6885544260026029</v>
      </c>
      <c r="Q13">
        <f t="shared" si="4"/>
        <v>3.7267028950873979</v>
      </c>
      <c r="R13">
        <f t="shared" si="5"/>
        <v>3.7366950900244662</v>
      </c>
      <c r="S13">
        <f t="shared" si="6"/>
        <v>3.7393039914757265</v>
      </c>
      <c r="T13">
        <f t="shared" si="7"/>
        <v>3.7399845935483564</v>
      </c>
      <c r="U13">
        <f t="shared" si="8"/>
        <v>3.7401621084028225</v>
      </c>
      <c r="V13">
        <f t="shared" si="9"/>
        <v>3.7402084052674245</v>
      </c>
      <c r="W13"/>
      <c r="X13">
        <f t="shared" si="10"/>
        <v>0.45321488167523427</v>
      </c>
      <c r="Y13">
        <f t="shared" si="11"/>
        <v>0.60555262865742465</v>
      </c>
      <c r="Z13">
        <f t="shared" si="12"/>
        <v>0.35446931382806024</v>
      </c>
      <c r="AA13">
        <f t="shared" si="13"/>
        <v>0.36885544260026026</v>
      </c>
      <c r="AB13">
        <f t="shared" si="14"/>
        <v>0.37267028950873982</v>
      </c>
      <c r="AC13">
        <f t="shared" si="15"/>
        <v>0.37366950900244661</v>
      </c>
      <c r="AD13">
        <f t="shared" si="16"/>
        <v>0.37393039914757265</v>
      </c>
      <c r="AE13">
        <f t="shared" si="17"/>
        <v>0.37399845935483567</v>
      </c>
      <c r="AF13">
        <f t="shared" si="18"/>
        <v>0.37401621084028225</v>
      </c>
      <c r="AG13">
        <f t="shared" si="19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1"/>
        <v>1616.725753551156</v>
      </c>
      <c r="O14">
        <f t="shared" si="2"/>
        <v>810.72766416430682</v>
      </c>
      <c r="P14">
        <f t="shared" si="3"/>
        <v>810.80972673468216</v>
      </c>
      <c r="Q14">
        <f t="shared" si="4"/>
        <v>810.81257160649034</v>
      </c>
      <c r="R14">
        <f t="shared" si="5"/>
        <v>810.81267022653708</v>
      </c>
      <c r="S14">
        <f t="shared" si="6"/>
        <v>810.81267364528492</v>
      </c>
      <c r="T14">
        <f t="shared" si="7"/>
        <v>810.81267376380003</v>
      </c>
      <c r="U14">
        <f t="shared" si="8"/>
        <v>810.81267376790697</v>
      </c>
      <c r="V14">
        <f t="shared" si="9"/>
        <v>810.81267376804931</v>
      </c>
      <c r="W14"/>
      <c r="X14">
        <f t="shared" si="10"/>
        <v>222.65065881614214</v>
      </c>
      <c r="Y14">
        <f t="shared" si="11"/>
        <v>161.67257535511561</v>
      </c>
      <c r="Z14">
        <f t="shared" si="12"/>
        <v>81.072766416430682</v>
      </c>
      <c r="AA14">
        <f t="shared" si="13"/>
        <v>81.08097267346821</v>
      </c>
      <c r="AB14">
        <f t="shared" si="14"/>
        <v>81.081257160649031</v>
      </c>
      <c r="AC14">
        <f t="shared" si="15"/>
        <v>81.081267022653705</v>
      </c>
      <c r="AD14">
        <f t="shared" si="16"/>
        <v>81.081267364528486</v>
      </c>
      <c r="AE14">
        <f t="shared" si="17"/>
        <v>81.081267376379998</v>
      </c>
      <c r="AF14">
        <f t="shared" si="18"/>
        <v>81.081267376790692</v>
      </c>
      <c r="AG14">
        <f t="shared" si="19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1"/>
        <v>2.2632014336093045</v>
      </c>
      <c r="O15">
        <f t="shared" si="2"/>
        <v>2.0231033519906716</v>
      </c>
      <c r="P15">
        <f t="shared" si="3"/>
        <v>2.6846062709399319</v>
      </c>
      <c r="Q15">
        <f t="shared" si="4"/>
        <v>3.1106266092707395</v>
      </c>
      <c r="R15">
        <f t="shared" si="5"/>
        <v>3.3668455580541097</v>
      </c>
      <c r="S15">
        <f t="shared" si="6"/>
        <v>3.5155888418438357</v>
      </c>
      <c r="T15">
        <f t="shared" si="7"/>
        <v>3.6003219211132058</v>
      </c>
      <c r="U15">
        <f t="shared" si="8"/>
        <v>3.6480965743525475</v>
      </c>
      <c r="V15">
        <f t="shared" si="9"/>
        <v>3.6748810496724933</v>
      </c>
      <c r="W15"/>
      <c r="X15">
        <f t="shared" si="10"/>
        <v>8.2366668774545751E-2</v>
      </c>
      <c r="Y15">
        <f t="shared" si="11"/>
        <v>0.22632014336093045</v>
      </c>
      <c r="Z15">
        <f t="shared" si="12"/>
        <v>0.20231033519906716</v>
      </c>
      <c r="AA15">
        <f t="shared" si="13"/>
        <v>0.26846062709399321</v>
      </c>
      <c r="AB15">
        <f t="shared" si="14"/>
        <v>0.31106266092707396</v>
      </c>
      <c r="AC15">
        <f t="shared" si="15"/>
        <v>0.33668455580541096</v>
      </c>
      <c r="AD15">
        <f t="shared" si="16"/>
        <v>0.35155888418438358</v>
      </c>
      <c r="AE15">
        <f t="shared" si="17"/>
        <v>0.36003219211132059</v>
      </c>
      <c r="AF15">
        <f t="shared" si="18"/>
        <v>0.36480965743525473</v>
      </c>
      <c r="AG15">
        <f t="shared" si="19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1"/>
        <v>0.59193196971787942</v>
      </c>
      <c r="O16">
        <f t="shared" si="2"/>
        <v>0.75820502227389042</v>
      </c>
      <c r="P16">
        <f t="shared" si="3"/>
        <v>1.365555062688222</v>
      </c>
      <c r="Q16">
        <f t="shared" si="4"/>
        <v>2.0389082647925507</v>
      </c>
      <c r="R16">
        <f t="shared" si="5"/>
        <v>2.7155815515432389</v>
      </c>
      <c r="S16">
        <f t="shared" si="6"/>
        <v>3.3542626017460826</v>
      </c>
      <c r="T16">
        <f t="shared" si="7"/>
        <v>3.9319598729578358</v>
      </c>
      <c r="U16">
        <f t="shared" si="8"/>
        <v>4.4389852253373157</v>
      </c>
      <c r="V16">
        <f t="shared" si="9"/>
        <v>4.8743166616569047</v>
      </c>
      <c r="W16"/>
      <c r="X16">
        <f t="shared" si="10"/>
        <v>1.4392245016895835E-2</v>
      </c>
      <c r="Y16">
        <f t="shared" si="11"/>
        <v>5.9193196971787945E-2</v>
      </c>
      <c r="Z16">
        <f t="shared" si="12"/>
        <v>7.5820502227389036E-2</v>
      </c>
      <c r="AA16">
        <f t="shared" si="13"/>
        <v>0.13655550626882221</v>
      </c>
      <c r="AB16">
        <f t="shared" si="14"/>
        <v>0.20389082647925508</v>
      </c>
      <c r="AC16">
        <f t="shared" si="15"/>
        <v>0.27155815515432391</v>
      </c>
      <c r="AD16">
        <f t="shared" si="16"/>
        <v>0.33542626017460825</v>
      </c>
      <c r="AE16">
        <f t="shared" si="17"/>
        <v>0.39319598729578359</v>
      </c>
      <c r="AF16">
        <f t="shared" si="18"/>
        <v>0.44389852253373158</v>
      </c>
      <c r="AG16">
        <f t="shared" si="19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1"/>
        <v>4.0640956201080436E-2</v>
      </c>
      <c r="O17">
        <f t="shared" si="2"/>
        <v>4.7604155812297808E-2</v>
      </c>
      <c r="P17">
        <f t="shared" si="3"/>
        <v>8.3552976244132618E-2</v>
      </c>
      <c r="Q17">
        <f t="shared" si="4"/>
        <v>0.12447203178850438</v>
      </c>
      <c r="R17">
        <f t="shared" si="5"/>
        <v>0.16708288880376057</v>
      </c>
      <c r="S17">
        <f t="shared" si="6"/>
        <v>0.20891835708640411</v>
      </c>
      <c r="T17">
        <f t="shared" si="7"/>
        <v>0.24833612552334275</v>
      </c>
      <c r="U17">
        <f t="shared" si="8"/>
        <v>0.28438184183312604</v>
      </c>
      <c r="V17">
        <f t="shared" si="9"/>
        <v>0.31661611056608496</v>
      </c>
      <c r="W17"/>
      <c r="X17">
        <f t="shared" si="10"/>
        <v>1.3870046531816466E-3</v>
      </c>
      <c r="Y17">
        <f t="shared" si="11"/>
        <v>4.0640956201080432E-3</v>
      </c>
      <c r="Z17">
        <f t="shared" si="12"/>
        <v>4.7604155812297809E-3</v>
      </c>
      <c r="AA17">
        <f t="shared" si="13"/>
        <v>8.3552976244132618E-3</v>
      </c>
      <c r="AB17">
        <f t="shared" si="14"/>
        <v>1.2447203178850438E-2</v>
      </c>
      <c r="AC17">
        <f t="shared" si="15"/>
        <v>1.6708288880376058E-2</v>
      </c>
      <c r="AD17">
        <f t="shared" si="16"/>
        <v>2.0891835708640411E-2</v>
      </c>
      <c r="AE17">
        <f t="shared" si="17"/>
        <v>2.4833612552334274E-2</v>
      </c>
      <c r="AF17">
        <f t="shared" si="18"/>
        <v>2.8438184183312603E-2</v>
      </c>
      <c r="AG17">
        <f t="shared" si="19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1"/>
        <v>0.8826028100111617</v>
      </c>
      <c r="O18">
        <f t="shared" si="2"/>
        <v>0.80362351437032054</v>
      </c>
      <c r="P18">
        <f t="shared" si="3"/>
        <v>1.0945495386234629</v>
      </c>
      <c r="Q18">
        <f t="shared" si="4"/>
        <v>1.2987891154472959</v>
      </c>
      <c r="R18">
        <f t="shared" si="5"/>
        <v>1.4327517014447373</v>
      </c>
      <c r="S18">
        <f t="shared" si="6"/>
        <v>1.5174204959556958</v>
      </c>
      <c r="T18">
        <f t="shared" si="7"/>
        <v>1.5698182795292137</v>
      </c>
      <c r="U18">
        <f t="shared" si="8"/>
        <v>1.6018502038889098</v>
      </c>
      <c r="V18">
        <f t="shared" si="9"/>
        <v>1.6212912491662466</v>
      </c>
      <c r="W18"/>
      <c r="X18">
        <f t="shared" si="10"/>
        <v>3.3060228614230927E-2</v>
      </c>
      <c r="Y18">
        <f t="shared" si="11"/>
        <v>8.8260281001116173E-2</v>
      </c>
      <c r="Z18">
        <f t="shared" si="12"/>
        <v>8.0362351437032048E-2</v>
      </c>
      <c r="AA18">
        <f t="shared" si="13"/>
        <v>0.1094549538623463</v>
      </c>
      <c r="AB18">
        <f t="shared" si="14"/>
        <v>0.12987891154472958</v>
      </c>
      <c r="AC18">
        <f t="shared" si="15"/>
        <v>0.14327517014447372</v>
      </c>
      <c r="AD18">
        <f t="shared" si="16"/>
        <v>0.15174204959556958</v>
      </c>
      <c r="AE18">
        <f t="shared" si="17"/>
        <v>0.15698182795292137</v>
      </c>
      <c r="AF18">
        <f t="shared" si="18"/>
        <v>0.16018502038889099</v>
      </c>
      <c r="AG18">
        <f t="shared" si="19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1"/>
        <v>1.0318023254309756</v>
      </c>
      <c r="O19">
        <f t="shared" si="2"/>
        <v>1.588606029604652</v>
      </c>
      <c r="P19">
        <f t="shared" si="3"/>
        <v>3.3630629238781919</v>
      </c>
      <c r="Q19">
        <f t="shared" si="4"/>
        <v>5.825191525345808</v>
      </c>
      <c r="R19">
        <f t="shared" si="5"/>
        <v>8.9059183670674251</v>
      </c>
      <c r="S19">
        <f t="shared" si="6"/>
        <v>12.507934152244218</v>
      </c>
      <c r="T19">
        <f t="shared" si="7"/>
        <v>16.523231192189318</v>
      </c>
      <c r="U19">
        <f t="shared" si="8"/>
        <v>20.844192326942469</v>
      </c>
      <c r="V19">
        <f t="shared" si="9"/>
        <v>25.37022597037096</v>
      </c>
      <c r="W19"/>
      <c r="X19">
        <f t="shared" si="10"/>
        <v>1.9268142978677176E-2</v>
      </c>
      <c r="Y19">
        <f t="shared" si="11"/>
        <v>0.10318023254309756</v>
      </c>
      <c r="Z19">
        <f t="shared" si="12"/>
        <v>0.1588606029604652</v>
      </c>
      <c r="AA19">
        <f t="shared" si="13"/>
        <v>0.33630629238781917</v>
      </c>
      <c r="AB19">
        <f t="shared" si="14"/>
        <v>0.58251915253458075</v>
      </c>
      <c r="AC19">
        <f t="shared" si="15"/>
        <v>0.89059183670674247</v>
      </c>
      <c r="AD19">
        <f t="shared" si="16"/>
        <v>1.2507934152244218</v>
      </c>
      <c r="AE19">
        <f t="shared" si="17"/>
        <v>1.6523231192189318</v>
      </c>
      <c r="AF19">
        <f t="shared" si="18"/>
        <v>2.084419232694247</v>
      </c>
      <c r="AG19">
        <f t="shared" si="19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1"/>
        <v>8.5175230865589047</v>
      </c>
      <c r="O20">
        <f t="shared" si="2"/>
        <v>5.2483092566202467</v>
      </c>
      <c r="P20">
        <f t="shared" si="3"/>
        <v>5.5743207544244111</v>
      </c>
      <c r="Q20">
        <f t="shared" si="4"/>
        <v>5.6751362736116988</v>
      </c>
      <c r="R20">
        <f t="shared" si="5"/>
        <v>5.7057416034302735</v>
      </c>
      <c r="S20">
        <f t="shared" si="6"/>
        <v>5.7149816134712061</v>
      </c>
      <c r="T20">
        <f t="shared" si="7"/>
        <v>5.7177666360308228</v>
      </c>
      <c r="U20">
        <f t="shared" si="8"/>
        <v>5.7186056488304944</v>
      </c>
      <c r="V20">
        <f t="shared" si="9"/>
        <v>5.718858370971315</v>
      </c>
      <c r="W20"/>
      <c r="X20">
        <f t="shared" si="10"/>
        <v>0.56486413114787182</v>
      </c>
      <c r="Y20">
        <f t="shared" si="11"/>
        <v>0.85175230865589047</v>
      </c>
      <c r="Z20">
        <f t="shared" si="12"/>
        <v>0.52483092566202472</v>
      </c>
      <c r="AA20">
        <f t="shared" si="13"/>
        <v>0.55743207544244111</v>
      </c>
      <c r="AB20">
        <f t="shared" si="14"/>
        <v>0.56751362736116984</v>
      </c>
      <c r="AC20">
        <f t="shared" si="15"/>
        <v>0.57057416034302733</v>
      </c>
      <c r="AD20">
        <f t="shared" si="16"/>
        <v>0.57149816134712061</v>
      </c>
      <c r="AE20">
        <f t="shared" si="17"/>
        <v>0.57177666360308232</v>
      </c>
      <c r="AF20">
        <f t="shared" si="18"/>
        <v>0.57186056488304948</v>
      </c>
      <c r="AG20">
        <f t="shared" si="19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1"/>
        <v>83.008160454667404</v>
      </c>
      <c r="O21">
        <f t="shared" si="2"/>
        <v>113.62240648625671</v>
      </c>
      <c r="P21">
        <f t="shared" si="3"/>
        <v>213.06250736318191</v>
      </c>
      <c r="Q21">
        <f t="shared" si="4"/>
        <v>327.53582453783014</v>
      </c>
      <c r="R21">
        <f t="shared" si="5"/>
        <v>446.3427227651178</v>
      </c>
      <c r="S21">
        <f t="shared" si="6"/>
        <v>561.76904896897258</v>
      </c>
      <c r="T21">
        <f t="shared" si="7"/>
        <v>668.98719768451235</v>
      </c>
      <c r="U21">
        <f t="shared" si="8"/>
        <v>765.45345555530685</v>
      </c>
      <c r="V21">
        <f t="shared" si="9"/>
        <v>850.23982535739719</v>
      </c>
      <c r="W21"/>
      <c r="X21">
        <f t="shared" si="10"/>
        <v>1.7038641641532575</v>
      </c>
      <c r="Y21">
        <f t="shared" si="11"/>
        <v>8.3008160454667408</v>
      </c>
      <c r="Z21">
        <f t="shared" si="12"/>
        <v>11.36224064862567</v>
      </c>
      <c r="AA21">
        <f t="shared" si="13"/>
        <v>21.306250736318191</v>
      </c>
      <c r="AB21">
        <f t="shared" si="14"/>
        <v>32.753582453783011</v>
      </c>
      <c r="AC21">
        <f t="shared" si="15"/>
        <v>44.63427227651178</v>
      </c>
      <c r="AD21">
        <f t="shared" si="16"/>
        <v>56.176904896897256</v>
      </c>
      <c r="AE21">
        <f t="shared" si="17"/>
        <v>66.89871976845123</v>
      </c>
      <c r="AF21">
        <f t="shared" si="18"/>
        <v>76.545345555530687</v>
      </c>
      <c r="AG21">
        <f t="shared" si="19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1"/>
        <v>0.11764780068773753</v>
      </c>
      <c r="O22">
        <f t="shared" si="2"/>
        <v>0.18450932729192576</v>
      </c>
      <c r="P22">
        <f t="shared" si="3"/>
        <v>0.34341864561608493</v>
      </c>
      <c r="Q22">
        <f t="shared" si="4"/>
        <v>0.50322007693472059</v>
      </c>
      <c r="R22">
        <f t="shared" si="5"/>
        <v>0.6460238029130192</v>
      </c>
      <c r="S22">
        <f t="shared" si="6"/>
        <v>0.76511471469097803</v>
      </c>
      <c r="T22">
        <f t="shared" si="7"/>
        <v>0.86020039818427396</v>
      </c>
      <c r="U22">
        <f t="shared" si="8"/>
        <v>0.93397356951152888</v>
      </c>
      <c r="V22">
        <f t="shared" si="9"/>
        <v>0.99010823351498356</v>
      </c>
      <c r="W22"/>
      <c r="X22">
        <f t="shared" si="10"/>
        <v>8.3201014069466306E-4</v>
      </c>
      <c r="Y22">
        <f t="shared" si="11"/>
        <v>1.1764780068773753E-2</v>
      </c>
      <c r="Z22">
        <f t="shared" si="12"/>
        <v>1.8450932729192578E-2</v>
      </c>
      <c r="AA22">
        <f t="shared" si="13"/>
        <v>3.4341864561608496E-2</v>
      </c>
      <c r="AB22">
        <f t="shared" si="14"/>
        <v>5.0322007693472059E-2</v>
      </c>
      <c r="AC22">
        <f t="shared" si="15"/>
        <v>6.4602380291301914E-2</v>
      </c>
      <c r="AD22">
        <f t="shared" si="16"/>
        <v>7.65114714690978E-2</v>
      </c>
      <c r="AE22">
        <f t="shared" si="17"/>
        <v>8.6020039818427402E-2</v>
      </c>
      <c r="AF22">
        <f t="shared" si="18"/>
        <v>9.3397356951152893E-2</v>
      </c>
      <c r="AG22">
        <f t="shared" si="19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1"/>
        <v>5.2996742947433155</v>
      </c>
      <c r="O23">
        <f t="shared" si="2"/>
        <v>3.0745415006464385</v>
      </c>
      <c r="P23">
        <f t="shared" si="3"/>
        <v>3.1848081433946578</v>
      </c>
      <c r="Q23">
        <f t="shared" si="4"/>
        <v>3.2121299736478903</v>
      </c>
      <c r="R23">
        <f t="shared" si="5"/>
        <v>3.2188244447064109</v>
      </c>
      <c r="S23">
        <f t="shared" si="6"/>
        <v>3.2204602890491785</v>
      </c>
      <c r="T23">
        <f t="shared" si="7"/>
        <v>3.2208597549720004</v>
      </c>
      <c r="U23">
        <f t="shared" si="8"/>
        <v>3.2209572869914522</v>
      </c>
      <c r="V23">
        <f t="shared" si="9"/>
        <v>3.2209810990827403</v>
      </c>
      <c r="W23"/>
      <c r="X23">
        <f t="shared" si="10"/>
        <v>0.39618009952191535</v>
      </c>
      <c r="Y23">
        <f t="shared" si="11"/>
        <v>0.52996742947433151</v>
      </c>
      <c r="Z23">
        <f t="shared" si="12"/>
        <v>0.30745415006464383</v>
      </c>
      <c r="AA23">
        <f t="shared" si="13"/>
        <v>0.31848081433946579</v>
      </c>
      <c r="AB23">
        <f t="shared" si="14"/>
        <v>0.32121299736478903</v>
      </c>
      <c r="AC23">
        <f t="shared" si="15"/>
        <v>0.32188244447064107</v>
      </c>
      <c r="AD23">
        <f t="shared" si="16"/>
        <v>0.32204602890491785</v>
      </c>
      <c r="AE23">
        <f t="shared" si="17"/>
        <v>0.32208597549720003</v>
      </c>
      <c r="AF23">
        <f t="shared" si="18"/>
        <v>0.32209572869914521</v>
      </c>
      <c r="AG23">
        <f t="shared" si="19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1"/>
        <v>12.770084082006139</v>
      </c>
      <c r="O24">
        <f t="shared" si="2"/>
        <v>6.6090946453067669</v>
      </c>
      <c r="P24">
        <f t="shared" si="3"/>
        <v>6.6368919855701654</v>
      </c>
      <c r="Q24">
        <f t="shared" si="4"/>
        <v>6.6403013818968768</v>
      </c>
      <c r="R24">
        <f t="shared" si="5"/>
        <v>6.6407189659153429</v>
      </c>
      <c r="S24">
        <f t="shared" si="6"/>
        <v>6.6407701029852877</v>
      </c>
      <c r="T24">
        <f t="shared" si="7"/>
        <v>6.640776365066575</v>
      </c>
      <c r="U24">
        <f t="shared" si="8"/>
        <v>6.6407771318989317</v>
      </c>
      <c r="V24">
        <f t="shared" si="9"/>
        <v>6.6407772258024931</v>
      </c>
      <c r="W24"/>
      <c r="X24">
        <f t="shared" si="10"/>
        <v>1.4233166421253562</v>
      </c>
      <c r="Y24">
        <f t="shared" si="11"/>
        <v>1.2770084082006139</v>
      </c>
      <c r="Z24">
        <f t="shared" si="12"/>
        <v>0.66090946453067667</v>
      </c>
      <c r="AA24">
        <f t="shared" si="13"/>
        <v>0.66368919855701658</v>
      </c>
      <c r="AB24">
        <f t="shared" si="14"/>
        <v>0.6640301381896877</v>
      </c>
      <c r="AC24">
        <f t="shared" si="15"/>
        <v>0.66407189659153432</v>
      </c>
      <c r="AD24">
        <f t="shared" si="16"/>
        <v>0.66407701029852872</v>
      </c>
      <c r="AE24">
        <f t="shared" si="17"/>
        <v>0.66407763650665752</v>
      </c>
      <c r="AF24">
        <f t="shared" si="18"/>
        <v>0.66407771318989317</v>
      </c>
      <c r="AG24">
        <f t="shared" si="19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1"/>
        <v>1.201043507447348</v>
      </c>
      <c r="O25">
        <f t="shared" si="2"/>
        <v>0.89774563250195616</v>
      </c>
      <c r="P25">
        <f t="shared" si="3"/>
        <v>1.1816881389145673</v>
      </c>
      <c r="Q25">
        <f t="shared" si="4"/>
        <v>1.4351005021620329</v>
      </c>
      <c r="R25">
        <f t="shared" si="5"/>
        <v>1.6514357468372221</v>
      </c>
      <c r="S25">
        <f t="shared" si="6"/>
        <v>1.8305979732157809</v>
      </c>
      <c r="T25">
        <f t="shared" si="7"/>
        <v>1.9758378205622056</v>
      </c>
      <c r="U25">
        <f t="shared" si="8"/>
        <v>2.0917824822982358</v>
      </c>
      <c r="V25">
        <f t="shared" si="9"/>
        <v>2.1833078305831184</v>
      </c>
      <c r="W25"/>
      <c r="X25">
        <f t="shared" si="10"/>
        <v>9.6680142007932318E-2</v>
      </c>
      <c r="Y25">
        <f t="shared" si="11"/>
        <v>0.1201043507447348</v>
      </c>
      <c r="Z25">
        <f t="shared" si="12"/>
        <v>8.9774563250195616E-2</v>
      </c>
      <c r="AA25">
        <f t="shared" si="13"/>
        <v>0.11816881389145673</v>
      </c>
      <c r="AB25">
        <f t="shared" si="14"/>
        <v>0.14351005021620328</v>
      </c>
      <c r="AC25">
        <f t="shared" si="15"/>
        <v>0.16514357468372221</v>
      </c>
      <c r="AD25">
        <f t="shared" si="16"/>
        <v>0.18305979732157809</v>
      </c>
      <c r="AE25">
        <f t="shared" si="17"/>
        <v>0.19758378205622057</v>
      </c>
      <c r="AF25">
        <f t="shared" si="18"/>
        <v>0.20917824822982359</v>
      </c>
      <c r="AG25">
        <f t="shared" si="19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1"/>
        <v>0.11136663015631564</v>
      </c>
      <c r="O26">
        <f t="shared" si="2"/>
        <v>0.13160294723076221</v>
      </c>
      <c r="P26">
        <f t="shared" si="3"/>
        <v>0.22410373335838196</v>
      </c>
      <c r="Q26">
        <f t="shared" si="4"/>
        <v>0.32078631849800548</v>
      </c>
      <c r="R26">
        <f t="shared" si="5"/>
        <v>0.41332202025231785</v>
      </c>
      <c r="S26">
        <f t="shared" si="6"/>
        <v>0.49708272137927667</v>
      </c>
      <c r="T26">
        <f t="shared" si="7"/>
        <v>0.57010414891385486</v>
      </c>
      <c r="U26">
        <f t="shared" si="8"/>
        <v>0.63210661194343298</v>
      </c>
      <c r="V26">
        <f t="shared" si="9"/>
        <v>0.6837602534399726</v>
      </c>
      <c r="W26"/>
      <c r="X26">
        <f t="shared" si="10"/>
        <v>3.1121166090306985E-3</v>
      </c>
      <c r="Y26">
        <f t="shared" si="11"/>
        <v>1.1136663015631564E-2</v>
      </c>
      <c r="Z26">
        <f t="shared" si="12"/>
        <v>1.3160294723076222E-2</v>
      </c>
      <c r="AA26">
        <f t="shared" si="13"/>
        <v>2.2410373335838195E-2</v>
      </c>
      <c r="AB26">
        <f t="shared" si="14"/>
        <v>3.2078631849800546E-2</v>
      </c>
      <c r="AC26">
        <f t="shared" si="15"/>
        <v>4.1332202025231787E-2</v>
      </c>
      <c r="AD26">
        <f t="shared" si="16"/>
        <v>4.9708272137927667E-2</v>
      </c>
      <c r="AE26">
        <f t="shared" si="17"/>
        <v>5.7010414891385489E-2</v>
      </c>
      <c r="AF26">
        <f t="shared" si="18"/>
        <v>6.3210661194343293E-2</v>
      </c>
      <c r="AG26">
        <f t="shared" si="19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1"/>
        <v>8.7209498979159451E-3</v>
      </c>
      <c r="O27">
        <f t="shared" si="2"/>
        <v>7.1416963167402472E-3</v>
      </c>
      <c r="P27">
        <f t="shared" si="3"/>
        <v>9.771582822261508E-3</v>
      </c>
      <c r="Q27">
        <f t="shared" si="4"/>
        <v>1.2040525924817507E-2</v>
      </c>
      <c r="R27">
        <f t="shared" si="5"/>
        <v>1.3891898846938384E-2</v>
      </c>
      <c r="S27">
        <f t="shared" si="6"/>
        <v>1.5349222331740112E-2</v>
      </c>
      <c r="T27">
        <f t="shared" si="7"/>
        <v>1.6469120562279727E-2</v>
      </c>
      <c r="U27">
        <f t="shared" si="8"/>
        <v>1.7315655283270906E-2</v>
      </c>
      <c r="V27">
        <f t="shared" si="9"/>
        <v>1.7948244857899861E-2</v>
      </c>
      <c r="W27"/>
      <c r="X27">
        <f t="shared" si="10"/>
        <v>5.6078187551461057E-4</v>
      </c>
      <c r="Y27">
        <f t="shared" si="11"/>
        <v>8.7209498979159451E-4</v>
      </c>
      <c r="Z27">
        <f t="shared" si="12"/>
        <v>7.1416963167402468E-4</v>
      </c>
      <c r="AA27">
        <f t="shared" si="13"/>
        <v>9.7715828222615076E-4</v>
      </c>
      <c r="AB27">
        <f t="shared" si="14"/>
        <v>1.2040525924817507E-3</v>
      </c>
      <c r="AC27">
        <f t="shared" si="15"/>
        <v>1.3891898846938385E-3</v>
      </c>
      <c r="AD27">
        <f t="shared" si="16"/>
        <v>1.5349222331740111E-3</v>
      </c>
      <c r="AE27">
        <f t="shared" si="17"/>
        <v>1.6469120562279727E-3</v>
      </c>
      <c r="AF27">
        <f t="shared" si="18"/>
        <v>1.7315655283270906E-3</v>
      </c>
      <c r="AG27">
        <f t="shared" si="19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si="0"/>
        <v>1.7739733245939617</v>
      </c>
      <c r="N28">
        <f t="shared" si="1"/>
        <v>2.1449637970355231</v>
      </c>
      <c r="O28">
        <f t="shared" si="2"/>
        <v>1.2143964751729288</v>
      </c>
      <c r="P28">
        <f t="shared" si="3"/>
        <v>1.2496952424295125</v>
      </c>
      <c r="Q28">
        <f t="shared" si="4"/>
        <v>1.2581539625919067</v>
      </c>
      <c r="R28">
        <f t="shared" si="5"/>
        <v>1.2601634458134576</v>
      </c>
      <c r="S28">
        <f t="shared" si="6"/>
        <v>1.260639850290844</v>
      </c>
      <c r="T28">
        <f t="shared" si="7"/>
        <v>1.2607527406987535</v>
      </c>
      <c r="U28">
        <f t="shared" si="8"/>
        <v>1.260779488522326</v>
      </c>
      <c r="V28">
        <f t="shared" si="9"/>
        <v>1.2607858258776714</v>
      </c>
      <c r="W28"/>
      <c r="X28">
        <f t="shared" si="10"/>
        <v>0.17739733245939618</v>
      </c>
      <c r="Y28">
        <f t="shared" si="11"/>
        <v>0.21449637970355231</v>
      </c>
      <c r="Z28">
        <f t="shared" si="12"/>
        <v>0.12143964751729289</v>
      </c>
      <c r="AA28">
        <f t="shared" si="13"/>
        <v>0.12496952424295124</v>
      </c>
      <c r="AB28">
        <f t="shared" si="14"/>
        <v>0.12581539625919066</v>
      </c>
      <c r="AC28">
        <f t="shared" si="15"/>
        <v>0.12601634458134575</v>
      </c>
      <c r="AD28">
        <f t="shared" si="16"/>
        <v>0.12606398502908439</v>
      </c>
      <c r="AE28">
        <f t="shared" si="17"/>
        <v>0.12607527406987534</v>
      </c>
      <c r="AF28">
        <f t="shared" si="18"/>
        <v>0.12607794885223261</v>
      </c>
      <c r="AG28">
        <f t="shared" si="19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0"/>
        <v>0.96257964687492326</v>
      </c>
      <c r="N29">
        <f t="shared" si="1"/>
        <v>3.4811434375095018</v>
      </c>
      <c r="O29">
        <f t="shared" si="2"/>
        <v>3.972605334756</v>
      </c>
      <c r="P29">
        <f t="shared" si="3"/>
        <v>6.4553786829084654</v>
      </c>
      <c r="Q29">
        <f t="shared" si="4"/>
        <v>8.8011388101373971</v>
      </c>
      <c r="R29">
        <f t="shared" si="5"/>
        <v>10.824374801164739</v>
      </c>
      <c r="S29">
        <f t="shared" si="6"/>
        <v>12.474750006483946</v>
      </c>
      <c r="T29">
        <f t="shared" si="7"/>
        <v>13.773265956439181</v>
      </c>
      <c r="U29">
        <f t="shared" si="8"/>
        <v>14.770525382504109</v>
      </c>
      <c r="V29">
        <f t="shared" si="9"/>
        <v>15.52381218287222</v>
      </c>
      <c r="W29"/>
      <c r="X29">
        <f t="shared" si="10"/>
        <v>9.6257964687492328E-2</v>
      </c>
      <c r="Y29">
        <f t="shared" si="11"/>
        <v>0.34811434375095018</v>
      </c>
      <c r="Z29">
        <f t="shared" si="12"/>
        <v>0.39726053347559998</v>
      </c>
      <c r="AA29">
        <f t="shared" si="13"/>
        <v>0.64553786829084658</v>
      </c>
      <c r="AB29">
        <f t="shared" si="14"/>
        <v>0.88011388101373966</v>
      </c>
      <c r="AC29">
        <f t="shared" si="15"/>
        <v>1.0824374801164738</v>
      </c>
      <c r="AD29">
        <f t="shared" si="16"/>
        <v>1.2474750006483946</v>
      </c>
      <c r="AE29">
        <f t="shared" si="17"/>
        <v>1.377326595643918</v>
      </c>
      <c r="AF29">
        <f t="shared" si="18"/>
        <v>1.4770525382504109</v>
      </c>
      <c r="AG29">
        <f t="shared" si="19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0"/>
        <v>1154.8297809517233</v>
      </c>
      <c r="N30">
        <f t="shared" si="1"/>
        <v>886.38061620250971</v>
      </c>
      <c r="O30">
        <f t="shared" si="2"/>
        <v>446.23185082393155</v>
      </c>
      <c r="P30">
        <f t="shared" si="3"/>
        <v>446.38363662569589</v>
      </c>
      <c r="Q30">
        <f t="shared" si="4"/>
        <v>446.39119447963839</v>
      </c>
      <c r="R30">
        <f t="shared" si="5"/>
        <v>446.39157076521923</v>
      </c>
      <c r="S30">
        <f t="shared" si="6"/>
        <v>446.39158949938081</v>
      </c>
      <c r="T30">
        <f t="shared" si="7"/>
        <v>446.39159043209872</v>
      </c>
      <c r="U30">
        <f t="shared" si="8"/>
        <v>446.39159047853701</v>
      </c>
      <c r="V30">
        <f t="shared" si="9"/>
        <v>446.39159048084929</v>
      </c>
      <c r="W30"/>
      <c r="X30">
        <f t="shared" si="10"/>
        <v>115.48297809517233</v>
      </c>
      <c r="Y30">
        <f t="shared" si="11"/>
        <v>88.638061620250966</v>
      </c>
      <c r="Z30">
        <f t="shared" si="12"/>
        <v>44.623185082393157</v>
      </c>
      <c r="AA30">
        <f t="shared" si="13"/>
        <v>44.638363662569589</v>
      </c>
      <c r="AB30">
        <f t="shared" si="14"/>
        <v>44.639119447963836</v>
      </c>
      <c r="AC30">
        <f t="shared" si="15"/>
        <v>44.639157076521926</v>
      </c>
      <c r="AD30">
        <f t="shared" si="16"/>
        <v>44.639158949938079</v>
      </c>
      <c r="AE30">
        <f t="shared" si="17"/>
        <v>44.639159043209872</v>
      </c>
      <c r="AF30">
        <f t="shared" si="18"/>
        <v>44.639159047853703</v>
      </c>
      <c r="AG30">
        <f t="shared" si="19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0"/>
        <v>0.83032476311174785</v>
      </c>
      <c r="N31">
        <f t="shared" si="1"/>
        <v>2.5949721069802685</v>
      </c>
      <c r="O31">
        <f t="shared" si="2"/>
        <v>2.529190158058781</v>
      </c>
      <c r="P31">
        <f t="shared" si="3"/>
        <v>3.5678121139276162</v>
      </c>
      <c r="Q31">
        <f t="shared" si="4"/>
        <v>4.3166120317950138</v>
      </c>
      <c r="R31">
        <f t="shared" si="5"/>
        <v>4.8152252057156169</v>
      </c>
      <c r="S31">
        <f t="shared" si="6"/>
        <v>5.1331413064745206</v>
      </c>
      <c r="T31">
        <f t="shared" si="7"/>
        <v>5.3309045977424665</v>
      </c>
      <c r="U31">
        <f t="shared" si="8"/>
        <v>5.452173037368822</v>
      </c>
      <c r="V31">
        <f t="shared" si="9"/>
        <v>5.5259089072411243</v>
      </c>
      <c r="W31"/>
      <c r="X31">
        <f t="shared" si="10"/>
        <v>8.3032476311174788E-2</v>
      </c>
      <c r="Y31">
        <f t="shared" si="11"/>
        <v>0.25949721069802684</v>
      </c>
      <c r="Z31">
        <f t="shared" si="12"/>
        <v>0.25291901580587811</v>
      </c>
      <c r="AA31">
        <f t="shared" si="13"/>
        <v>0.35678121139276164</v>
      </c>
      <c r="AB31">
        <f t="shared" si="14"/>
        <v>0.43166120317950141</v>
      </c>
      <c r="AC31">
        <f t="shared" si="15"/>
        <v>0.4815225205715617</v>
      </c>
      <c r="AD31">
        <f t="shared" si="16"/>
        <v>0.51331413064745202</v>
      </c>
      <c r="AE31">
        <f t="shared" si="17"/>
        <v>0.53309045977424663</v>
      </c>
      <c r="AF31">
        <f t="shared" si="18"/>
        <v>0.54521730373688215</v>
      </c>
      <c r="AG31">
        <f t="shared" si="19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0"/>
        <v>8.2129118854527459</v>
      </c>
      <c r="N32">
        <f t="shared" si="1"/>
        <v>22.447570320192604</v>
      </c>
      <c r="O32">
        <f t="shared" si="2"/>
        <v>20.647564377427809</v>
      </c>
      <c r="P32">
        <f t="shared" si="3"/>
        <v>28.270005939489863</v>
      </c>
      <c r="Q32">
        <f t="shared" si="4"/>
        <v>33.642518075196989</v>
      </c>
      <c r="R32">
        <f t="shared" si="5"/>
        <v>37.174348683748221</v>
      </c>
      <c r="S32">
        <f t="shared" si="6"/>
        <v>39.409507584932328</v>
      </c>
      <c r="T32">
        <f t="shared" si="7"/>
        <v>40.793816052405752</v>
      </c>
      <c r="U32">
        <f t="shared" si="8"/>
        <v>41.640461965227395</v>
      </c>
      <c r="V32">
        <f t="shared" si="9"/>
        <v>42.154454697358638</v>
      </c>
      <c r="W32"/>
      <c r="X32">
        <f t="shared" si="10"/>
        <v>0.82129118854527461</v>
      </c>
      <c r="Y32">
        <f t="shared" si="11"/>
        <v>2.2447570320192605</v>
      </c>
      <c r="Z32">
        <f t="shared" si="12"/>
        <v>2.0647564377427807</v>
      </c>
      <c r="AA32">
        <f t="shared" si="13"/>
        <v>2.8270005939489864</v>
      </c>
      <c r="AB32">
        <f t="shared" si="14"/>
        <v>3.364251807519699</v>
      </c>
      <c r="AC32">
        <f t="shared" si="15"/>
        <v>3.7174348683748222</v>
      </c>
      <c r="AD32">
        <f t="shared" si="16"/>
        <v>3.9409507584932326</v>
      </c>
      <c r="AE32">
        <f t="shared" si="17"/>
        <v>4.0793816052405756</v>
      </c>
      <c r="AF32">
        <f t="shared" si="18"/>
        <v>4.1640461965227393</v>
      </c>
      <c r="AG32">
        <f t="shared" si="19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0"/>
        <v>758.86132144120597</v>
      </c>
      <c r="N33">
        <f t="shared" si="1"/>
        <v>567.19447396690418</v>
      </c>
      <c r="O33">
        <f t="shared" si="2"/>
        <v>284.83524531509318</v>
      </c>
      <c r="P33">
        <f t="shared" si="3"/>
        <v>284.88341677889042</v>
      </c>
      <c r="Q33">
        <f t="shared" si="4"/>
        <v>284.88528843819455</v>
      </c>
      <c r="R33">
        <f t="shared" si="5"/>
        <v>284.88536115575619</v>
      </c>
      <c r="S33">
        <f t="shared" si="6"/>
        <v>284.88536398096716</v>
      </c>
      <c r="T33">
        <f t="shared" si="7"/>
        <v>284.88536409073151</v>
      </c>
      <c r="U33">
        <f t="shared" si="8"/>
        <v>284.88536409499727</v>
      </c>
      <c r="V33">
        <f t="shared" si="9"/>
        <v>284.88536409516166</v>
      </c>
      <c r="W33"/>
      <c r="X33">
        <f t="shared" si="10"/>
        <v>75.886132144120594</v>
      </c>
      <c r="Y33">
        <f t="shared" si="11"/>
        <v>56.71944739669042</v>
      </c>
      <c r="Z33">
        <f t="shared" si="12"/>
        <v>28.483524531509318</v>
      </c>
      <c r="AA33">
        <f t="shared" si="13"/>
        <v>28.488341677889043</v>
      </c>
      <c r="AB33">
        <f t="shared" si="14"/>
        <v>28.488528843819456</v>
      </c>
      <c r="AC33">
        <f t="shared" si="15"/>
        <v>28.48853611557562</v>
      </c>
      <c r="AD33">
        <f t="shared" si="16"/>
        <v>28.488536398096716</v>
      </c>
      <c r="AE33">
        <f t="shared" si="17"/>
        <v>28.488536409073152</v>
      </c>
      <c r="AF33">
        <f t="shared" si="18"/>
        <v>28.488536409499726</v>
      </c>
      <c r="AG33">
        <f t="shared" si="19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ref="M34:M60" si="20">(B34*(M$1/100))/365</f>
        <v>2339.6812660356245</v>
      </c>
      <c r="N34">
        <f t="shared" ref="N34:N60" si="21">(C34*(N$1/100))/365</f>
        <v>1668.9952447417916</v>
      </c>
      <c r="O34">
        <f t="shared" ref="O34:O60" si="22">(D34*(O$1/100))/365</f>
        <v>835.89775699426309</v>
      </c>
      <c r="P34">
        <f t="shared" ref="P34:P60" si="23">(E34*(P$1/100))/365</f>
        <v>835.93284674963843</v>
      </c>
      <c r="Q34">
        <f t="shared" ref="Q34:Q60" si="24">(F34*(Q$1/100))/365</f>
        <v>835.93372565670154</v>
      </c>
      <c r="R34">
        <f t="shared" ref="R34:R60" si="25">(G34*(R$1/100))/365</f>
        <v>835.93374767072055</v>
      </c>
      <c r="S34">
        <f t="shared" ref="S34:S60" si="26">(H34*(S$1/100))/365</f>
        <v>835.93374822210694</v>
      </c>
      <c r="T34">
        <f t="shared" ref="T34:T60" si="27">(I34*(T$1/100))/365</f>
        <v>835.93374823591785</v>
      </c>
      <c r="U34">
        <f t="shared" ref="U34:U60" si="28">(J34*(U$1/100))/365</f>
        <v>835.933748236263</v>
      </c>
      <c r="V34">
        <f t="shared" ref="V34:V60" si="29">(K34*(V$1/100))/365</f>
        <v>835.9337482362713</v>
      </c>
      <c r="W34"/>
      <c r="X34">
        <f t="shared" ref="X34:X60" si="30">M34/10</f>
        <v>233.96812660356244</v>
      </c>
      <c r="Y34">
        <f t="shared" ref="Y34:Y60" si="31">N34/10</f>
        <v>166.89952447417915</v>
      </c>
      <c r="Z34">
        <f t="shared" ref="Z34:Z60" si="32">O34/10</f>
        <v>83.589775699426312</v>
      </c>
      <c r="AA34">
        <f t="shared" ref="AA34:AA60" si="33">P34/10</f>
        <v>83.59328467496384</v>
      </c>
      <c r="AB34">
        <f t="shared" ref="AB34:AB60" si="34">Q34/10</f>
        <v>83.593372565670151</v>
      </c>
      <c r="AC34">
        <f t="shared" ref="AC34:AC60" si="35">R34/10</f>
        <v>83.593374767072049</v>
      </c>
      <c r="AD34">
        <f t="shared" ref="AD34:AD60" si="36">S34/10</f>
        <v>83.593374822210691</v>
      </c>
      <c r="AE34">
        <f t="shared" ref="AE34:AE60" si="37">T34/10</f>
        <v>83.593374823591788</v>
      </c>
      <c r="AF34">
        <f t="shared" ref="AF34:AF60" si="38">U34/10</f>
        <v>83.593374823626306</v>
      </c>
      <c r="AG34">
        <f t="shared" ref="AG34:AG60" si="39">V34/10</f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20"/>
        <v>0.24050228593520132</v>
      </c>
      <c r="N35">
        <f t="shared" si="21"/>
        <v>0.46562001982450962</v>
      </c>
      <c r="O35">
        <f t="shared" si="22"/>
        <v>0.37334900455011777</v>
      </c>
      <c r="P35">
        <f t="shared" si="23"/>
        <v>0.47383236038544663</v>
      </c>
      <c r="Q35">
        <f t="shared" si="24"/>
        <v>0.5380483209638357</v>
      </c>
      <c r="R35">
        <f t="shared" si="25"/>
        <v>0.57685001031216177</v>
      </c>
      <c r="S35">
        <f t="shared" si="26"/>
        <v>0.5996106297005781</v>
      </c>
      <c r="T35">
        <f t="shared" si="27"/>
        <v>0.61274774845968216</v>
      </c>
      <c r="U35">
        <f t="shared" si="28"/>
        <v>0.62026273581058355</v>
      </c>
      <c r="V35">
        <f t="shared" si="29"/>
        <v>0.62454016486070141</v>
      </c>
      <c r="W35"/>
      <c r="X35">
        <f t="shared" si="30"/>
        <v>2.4050228593520132E-2</v>
      </c>
      <c r="Y35">
        <f t="shared" si="31"/>
        <v>4.656200198245096E-2</v>
      </c>
      <c r="Z35">
        <f t="shared" si="32"/>
        <v>3.7334900455011776E-2</v>
      </c>
      <c r="AA35">
        <f t="shared" si="33"/>
        <v>4.7383236038544663E-2</v>
      </c>
      <c r="AB35">
        <f t="shared" si="34"/>
        <v>5.3804832096383572E-2</v>
      </c>
      <c r="AC35">
        <f t="shared" si="35"/>
        <v>5.7685001031216175E-2</v>
      </c>
      <c r="AD35">
        <f t="shared" si="36"/>
        <v>5.9961062970057807E-2</v>
      </c>
      <c r="AE35">
        <f t="shared" si="37"/>
        <v>6.1274774845968216E-2</v>
      </c>
      <c r="AF35">
        <f t="shared" si="38"/>
        <v>6.2026273581058354E-2</v>
      </c>
      <c r="AG35">
        <f t="shared" si="39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20"/>
        <v>1384.0555342927069</v>
      </c>
      <c r="N36">
        <f t="shared" si="21"/>
        <v>925.86705311550691</v>
      </c>
      <c r="O36">
        <f t="shared" si="22"/>
        <v>462.93522111464932</v>
      </c>
      <c r="P36">
        <f t="shared" si="23"/>
        <v>462.93522292800276</v>
      </c>
      <c r="Q36">
        <f t="shared" si="24"/>
        <v>462.93522292994248</v>
      </c>
      <c r="R36">
        <f t="shared" si="25"/>
        <v>462.93522292994521</v>
      </c>
      <c r="S36">
        <f t="shared" si="26"/>
        <v>462.93522292994521</v>
      </c>
      <c r="T36">
        <f t="shared" si="27"/>
        <v>462.93522292994521</v>
      </c>
      <c r="U36">
        <f t="shared" si="28"/>
        <v>462.93522292994521</v>
      </c>
      <c r="V36">
        <f t="shared" si="29"/>
        <v>462.93522292994521</v>
      </c>
      <c r="W36"/>
      <c r="X36">
        <f t="shared" si="30"/>
        <v>138.4055534292707</v>
      </c>
      <c r="Y36">
        <f t="shared" si="31"/>
        <v>92.586705311550688</v>
      </c>
      <c r="Z36">
        <f t="shared" si="32"/>
        <v>46.293522111464931</v>
      </c>
      <c r="AA36">
        <f t="shared" si="33"/>
        <v>46.293522292800276</v>
      </c>
      <c r="AB36">
        <f t="shared" si="34"/>
        <v>46.293522292994247</v>
      </c>
      <c r="AC36">
        <f t="shared" si="35"/>
        <v>46.293522292994524</v>
      </c>
      <c r="AD36">
        <f t="shared" si="36"/>
        <v>46.293522292994524</v>
      </c>
      <c r="AE36">
        <f t="shared" si="37"/>
        <v>46.293522292994524</v>
      </c>
      <c r="AF36">
        <f t="shared" si="38"/>
        <v>46.293522292994524</v>
      </c>
      <c r="AG36">
        <f t="shared" si="39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20"/>
        <v>1.6770631840038821</v>
      </c>
      <c r="N37">
        <f t="shared" si="21"/>
        <v>4.2898148971509427</v>
      </c>
      <c r="O37">
        <f t="shared" si="22"/>
        <v>3.7462805555121372</v>
      </c>
      <c r="P37">
        <f t="shared" si="23"/>
        <v>4.9311896707743292</v>
      </c>
      <c r="Q37">
        <f t="shared" si="24"/>
        <v>5.7003709897624395</v>
      </c>
      <c r="R37">
        <f t="shared" si="25"/>
        <v>6.1688175338931499</v>
      </c>
      <c r="S37">
        <f t="shared" si="26"/>
        <v>6.4447548436470417</v>
      </c>
      <c r="T37">
        <f t="shared" si="27"/>
        <v>6.6043862155128767</v>
      </c>
      <c r="U37">
        <f t="shared" si="28"/>
        <v>6.6958177926557543</v>
      </c>
      <c r="V37">
        <f t="shared" si="29"/>
        <v>6.7478962678250145</v>
      </c>
      <c r="W37"/>
      <c r="X37">
        <f t="shared" si="30"/>
        <v>0.16770631840038822</v>
      </c>
      <c r="Y37">
        <f t="shared" si="31"/>
        <v>0.42898148971509426</v>
      </c>
      <c r="Z37">
        <f t="shared" si="32"/>
        <v>0.3746280555512137</v>
      </c>
      <c r="AA37">
        <f t="shared" si="33"/>
        <v>0.49311896707743291</v>
      </c>
      <c r="AB37">
        <f t="shared" si="34"/>
        <v>0.57003709897624399</v>
      </c>
      <c r="AC37">
        <f t="shared" si="35"/>
        <v>0.61688175338931495</v>
      </c>
      <c r="AD37">
        <f t="shared" si="36"/>
        <v>0.64447548436470414</v>
      </c>
      <c r="AE37">
        <f t="shared" si="37"/>
        <v>0.66043862155128763</v>
      </c>
      <c r="AF37">
        <f t="shared" si="38"/>
        <v>0.66958177926557538</v>
      </c>
      <c r="AG37">
        <f t="shared" si="39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20"/>
        <v>487989.44905185036</v>
      </c>
      <c r="N38">
        <f t="shared" si="21"/>
        <v>325338.99438105803</v>
      </c>
      <c r="O38">
        <f t="shared" si="22"/>
        <v>162669.49727309428</v>
      </c>
      <c r="P38">
        <f t="shared" si="23"/>
        <v>162669.49727309533</v>
      </c>
      <c r="Q38">
        <f t="shared" si="24"/>
        <v>162669.49727309533</v>
      </c>
      <c r="R38">
        <f t="shared" si="25"/>
        <v>162669.49727309533</v>
      </c>
      <c r="S38">
        <f t="shared" si="26"/>
        <v>162669.49727309533</v>
      </c>
      <c r="T38">
        <f t="shared" si="27"/>
        <v>162669.49727309533</v>
      </c>
      <c r="U38">
        <f t="shared" si="28"/>
        <v>162669.49727309533</v>
      </c>
      <c r="V38">
        <f t="shared" si="29"/>
        <v>162669.49727309533</v>
      </c>
      <c r="W38"/>
      <c r="X38">
        <f t="shared" si="30"/>
        <v>48798.944905185039</v>
      </c>
      <c r="Y38">
        <f t="shared" si="31"/>
        <v>32533.899438105804</v>
      </c>
      <c r="Z38">
        <f t="shared" si="32"/>
        <v>16266.949727309428</v>
      </c>
      <c r="AA38">
        <f t="shared" si="33"/>
        <v>16266.949727309533</v>
      </c>
      <c r="AB38">
        <f t="shared" si="34"/>
        <v>16266.949727309533</v>
      </c>
      <c r="AC38">
        <f t="shared" si="35"/>
        <v>16266.949727309533</v>
      </c>
      <c r="AD38">
        <f t="shared" si="36"/>
        <v>16266.949727309533</v>
      </c>
      <c r="AE38">
        <f t="shared" si="37"/>
        <v>16266.949727309533</v>
      </c>
      <c r="AF38">
        <f t="shared" si="38"/>
        <v>16266.949727309533</v>
      </c>
      <c r="AG38">
        <f t="shared" si="39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20"/>
        <v>16.657657804003971</v>
      </c>
      <c r="N39">
        <f t="shared" si="21"/>
        <v>41.258979841234357</v>
      </c>
      <c r="O39">
        <f t="shared" si="22"/>
        <v>35.157014265190959</v>
      </c>
      <c r="P39">
        <f t="shared" si="23"/>
        <v>45.448008562819183</v>
      </c>
      <c r="Q39">
        <f t="shared" si="24"/>
        <v>51.865888118930961</v>
      </c>
      <c r="R39">
        <f t="shared" si="25"/>
        <v>55.631911379072342</v>
      </c>
      <c r="S39">
        <f t="shared" si="26"/>
        <v>57.774148242342747</v>
      </c>
      <c r="T39">
        <f t="shared" si="27"/>
        <v>58.972867197788226</v>
      </c>
      <c r="U39">
        <f t="shared" si="28"/>
        <v>59.637729596273431</v>
      </c>
      <c r="V39">
        <f t="shared" si="29"/>
        <v>60.004728480442743</v>
      </c>
      <c r="W39"/>
      <c r="X39">
        <f t="shared" si="30"/>
        <v>1.6657657804003971</v>
      </c>
      <c r="Y39">
        <f t="shared" si="31"/>
        <v>4.1258979841234353</v>
      </c>
      <c r="Z39">
        <f t="shared" si="32"/>
        <v>3.515701426519096</v>
      </c>
      <c r="AA39">
        <f t="shared" si="33"/>
        <v>4.5448008562819187</v>
      </c>
      <c r="AB39">
        <f t="shared" si="34"/>
        <v>5.1865888118930963</v>
      </c>
      <c r="AC39">
        <f t="shared" si="35"/>
        <v>5.5631911379072339</v>
      </c>
      <c r="AD39">
        <f t="shared" si="36"/>
        <v>5.7774148242342749</v>
      </c>
      <c r="AE39">
        <f t="shared" si="37"/>
        <v>5.8972867197788226</v>
      </c>
      <c r="AF39">
        <f t="shared" si="38"/>
        <v>5.9637729596273434</v>
      </c>
      <c r="AG39">
        <f t="shared" si="39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20"/>
        <v>4.4102246805535392</v>
      </c>
      <c r="N40">
        <f t="shared" si="21"/>
        <v>3.9712472128695673</v>
      </c>
      <c r="O40">
        <f t="shared" si="22"/>
        <v>2.0460923719923478</v>
      </c>
      <c r="P40">
        <f t="shared" si="23"/>
        <v>2.0525363222146962</v>
      </c>
      <c r="Q40">
        <f t="shared" si="24"/>
        <v>2.0532162966591154</v>
      </c>
      <c r="R40">
        <f t="shared" si="25"/>
        <v>2.0532879741854466</v>
      </c>
      <c r="S40">
        <f t="shared" si="26"/>
        <v>2.0532955290383152</v>
      </c>
      <c r="T40">
        <f t="shared" si="27"/>
        <v>2.0532963253150305</v>
      </c>
      <c r="U40">
        <f t="shared" si="28"/>
        <v>2.0532964092419919</v>
      </c>
      <c r="V40">
        <f t="shared" si="29"/>
        <v>2.0532964180878275</v>
      </c>
      <c r="W40"/>
      <c r="X40">
        <f t="shared" si="30"/>
        <v>0.44102246805535394</v>
      </c>
      <c r="Y40">
        <f t="shared" si="31"/>
        <v>0.39712472128695675</v>
      </c>
      <c r="Z40">
        <f t="shared" si="32"/>
        <v>0.20460923719923479</v>
      </c>
      <c r="AA40">
        <f t="shared" si="33"/>
        <v>0.20525363222146961</v>
      </c>
      <c r="AB40">
        <f t="shared" si="34"/>
        <v>0.20532162966591155</v>
      </c>
      <c r="AC40">
        <f t="shared" si="35"/>
        <v>0.20532879741854465</v>
      </c>
      <c r="AD40">
        <f t="shared" si="36"/>
        <v>0.20532955290383154</v>
      </c>
      <c r="AE40">
        <f t="shared" si="37"/>
        <v>0.20532963253150305</v>
      </c>
      <c r="AF40">
        <f t="shared" si="38"/>
        <v>0.2053296409241992</v>
      </c>
      <c r="AG40">
        <f t="shared" si="39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20"/>
        <v>0.69753480417744074</v>
      </c>
      <c r="N41">
        <f t="shared" si="21"/>
        <v>1.9983129703212166</v>
      </c>
      <c r="O41">
        <f t="shared" si="22"/>
        <v>1.8758033689528082</v>
      </c>
      <c r="P41">
        <f t="shared" si="23"/>
        <v>2.5953321784013372</v>
      </c>
      <c r="Q41">
        <f t="shared" si="24"/>
        <v>3.1065210390510138</v>
      </c>
      <c r="R41">
        <f t="shared" si="25"/>
        <v>3.4440887601452608</v>
      </c>
      <c r="S41">
        <f t="shared" si="26"/>
        <v>3.6582824232120004</v>
      </c>
      <c r="T41">
        <f t="shared" si="27"/>
        <v>3.7911444541966306</v>
      </c>
      <c r="U41">
        <f t="shared" si="28"/>
        <v>3.8724775791660275</v>
      </c>
      <c r="V41">
        <f t="shared" si="29"/>
        <v>3.9218813130534249</v>
      </c>
      <c r="W41"/>
      <c r="X41">
        <f t="shared" si="30"/>
        <v>6.9753480417744068E-2</v>
      </c>
      <c r="Y41">
        <f t="shared" si="31"/>
        <v>0.19983129703212166</v>
      </c>
      <c r="Z41">
        <f t="shared" si="32"/>
        <v>0.18758033689528081</v>
      </c>
      <c r="AA41">
        <f t="shared" si="33"/>
        <v>0.25953321784013372</v>
      </c>
      <c r="AB41">
        <f t="shared" si="34"/>
        <v>0.3106521039051014</v>
      </c>
      <c r="AC41">
        <f t="shared" si="35"/>
        <v>0.34440887601452608</v>
      </c>
      <c r="AD41">
        <f t="shared" si="36"/>
        <v>0.36582824232120004</v>
      </c>
      <c r="AE41">
        <f t="shared" si="37"/>
        <v>0.37911444541966305</v>
      </c>
      <c r="AF41">
        <f t="shared" si="38"/>
        <v>0.38724775791660276</v>
      </c>
      <c r="AG41">
        <f t="shared" si="39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20"/>
        <v>10.19710265102967</v>
      </c>
      <c r="N42">
        <f t="shared" si="21"/>
        <v>23.934327720090355</v>
      </c>
      <c r="O42">
        <f t="shared" si="22"/>
        <v>24.863557902762334</v>
      </c>
      <c r="P42">
        <f t="shared" si="23"/>
        <v>40.185686660655065</v>
      </c>
      <c r="Q42">
        <f t="shared" si="24"/>
        <v>56.217508836622201</v>
      </c>
      <c r="R42">
        <f t="shared" si="25"/>
        <v>71.738804394750147</v>
      </c>
      <c r="S42">
        <f t="shared" si="26"/>
        <v>86.015232469122466</v>
      </c>
      <c r="T42">
        <f t="shared" si="27"/>
        <v>98.687849711618071</v>
      </c>
      <c r="U42">
        <f t="shared" si="28"/>
        <v>109.65301836610274</v>
      </c>
      <c r="V42">
        <f t="shared" si="29"/>
        <v>118.96387702089399</v>
      </c>
      <c r="W42"/>
      <c r="X42">
        <f t="shared" si="30"/>
        <v>1.019710265102967</v>
      </c>
      <c r="Y42">
        <f t="shared" si="31"/>
        <v>2.3934327720090356</v>
      </c>
      <c r="Z42">
        <f t="shared" si="32"/>
        <v>2.4863557902762334</v>
      </c>
      <c r="AA42">
        <f t="shared" si="33"/>
        <v>4.0185686660655069</v>
      </c>
      <c r="AB42">
        <f t="shared" si="34"/>
        <v>5.6217508836622203</v>
      </c>
      <c r="AC42">
        <f t="shared" si="35"/>
        <v>7.1738804394750151</v>
      </c>
      <c r="AD42">
        <f t="shared" si="36"/>
        <v>8.6015232469122473</v>
      </c>
      <c r="AE42">
        <f t="shared" si="37"/>
        <v>9.8687849711618068</v>
      </c>
      <c r="AF42">
        <f t="shared" si="38"/>
        <v>10.965301836610275</v>
      </c>
      <c r="AG42">
        <f t="shared" si="39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20"/>
        <v>7.2852855955448215E-2</v>
      </c>
      <c r="N43">
        <f t="shared" si="21"/>
        <v>0.26589818079867122</v>
      </c>
      <c r="O43">
        <f t="shared" si="22"/>
        <v>0.32770132097306576</v>
      </c>
      <c r="P43">
        <f t="shared" si="23"/>
        <v>0.58516597987757535</v>
      </c>
      <c r="Q43">
        <f t="shared" si="24"/>
        <v>0.87861501846284407</v>
      </c>
      <c r="R43">
        <f t="shared" si="25"/>
        <v>1.1853083708712522</v>
      </c>
      <c r="S43">
        <f t="shared" si="26"/>
        <v>1.4883574282875178</v>
      </c>
      <c r="T43">
        <f t="shared" si="27"/>
        <v>1.7764261868200633</v>
      </c>
      <c r="U43">
        <f t="shared" si="28"/>
        <v>2.0427026383311757</v>
      </c>
      <c r="V43">
        <f t="shared" si="29"/>
        <v>2.2837581451977123</v>
      </c>
      <c r="W43"/>
      <c r="X43">
        <f t="shared" si="30"/>
        <v>7.2852855955448216E-3</v>
      </c>
      <c r="Y43">
        <f t="shared" si="31"/>
        <v>2.6589818079867121E-2</v>
      </c>
      <c r="Z43">
        <f t="shared" si="32"/>
        <v>3.2770132097306573E-2</v>
      </c>
      <c r="AA43">
        <f t="shared" si="33"/>
        <v>5.8516597987757532E-2</v>
      </c>
      <c r="AB43">
        <f t="shared" si="34"/>
        <v>8.7861501846284412E-2</v>
      </c>
      <c r="AC43">
        <f t="shared" si="35"/>
        <v>0.11853083708712522</v>
      </c>
      <c r="AD43">
        <f t="shared" si="36"/>
        <v>0.14883574282875178</v>
      </c>
      <c r="AE43">
        <f t="shared" si="37"/>
        <v>0.17764261868200631</v>
      </c>
      <c r="AF43">
        <f t="shared" si="38"/>
        <v>0.20427026383311758</v>
      </c>
      <c r="AG43">
        <f t="shared" si="39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20"/>
        <v>51.754250065190874</v>
      </c>
      <c r="N44">
        <f t="shared" si="21"/>
        <v>80.337612957951237</v>
      </c>
      <c r="O44">
        <f t="shared" si="22"/>
        <v>53.747106789365759</v>
      </c>
      <c r="P44">
        <f t="shared" si="23"/>
        <v>60.155234895450967</v>
      </c>
      <c r="Q44">
        <f t="shared" si="24"/>
        <v>62.944205284882202</v>
      </c>
      <c r="R44">
        <f t="shared" si="25"/>
        <v>64.120335414343558</v>
      </c>
      <c r="S44">
        <f t="shared" si="26"/>
        <v>64.610049472929873</v>
      </c>
      <c r="T44">
        <f t="shared" si="27"/>
        <v>64.81289782238521</v>
      </c>
      <c r="U44">
        <f t="shared" si="28"/>
        <v>64.896741825849048</v>
      </c>
      <c r="V44">
        <f t="shared" si="29"/>
        <v>64.931366843290959</v>
      </c>
      <c r="W44"/>
      <c r="X44">
        <f t="shared" si="30"/>
        <v>5.1754250065190872</v>
      </c>
      <c r="Y44">
        <f t="shared" si="31"/>
        <v>8.0337612957951237</v>
      </c>
      <c r="Z44">
        <f t="shared" si="32"/>
        <v>5.3747106789365757</v>
      </c>
      <c r="AA44">
        <f t="shared" si="33"/>
        <v>6.0155234895450969</v>
      </c>
      <c r="AB44">
        <f t="shared" si="34"/>
        <v>6.29442052848822</v>
      </c>
      <c r="AC44">
        <f t="shared" si="35"/>
        <v>6.4120335414343561</v>
      </c>
      <c r="AD44">
        <f t="shared" si="36"/>
        <v>6.4610049472929871</v>
      </c>
      <c r="AE44">
        <f t="shared" si="37"/>
        <v>6.4812897822385214</v>
      </c>
      <c r="AF44">
        <f t="shared" si="38"/>
        <v>6.4896741825849045</v>
      </c>
      <c r="AG44">
        <f t="shared" si="39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20"/>
        <v>15.945355765374739</v>
      </c>
      <c r="N45">
        <f t="shared" si="21"/>
        <v>26.223036683600331</v>
      </c>
      <c r="O45">
        <f t="shared" si="22"/>
        <v>19.451681836879537</v>
      </c>
      <c r="P45">
        <f t="shared" si="23"/>
        <v>23.603313252159399</v>
      </c>
      <c r="Q45">
        <f t="shared" si="24"/>
        <v>26.075672898795101</v>
      </c>
      <c r="R45">
        <f t="shared" si="25"/>
        <v>27.481486382746308</v>
      </c>
      <c r="S45">
        <f t="shared" si="26"/>
        <v>28.262145440401916</v>
      </c>
      <c r="T45">
        <f t="shared" si="27"/>
        <v>28.690292433371784</v>
      </c>
      <c r="U45">
        <f t="shared" si="28"/>
        <v>28.923556620150688</v>
      </c>
      <c r="V45">
        <f t="shared" si="29"/>
        <v>29.050193703116985</v>
      </c>
      <c r="W45"/>
      <c r="X45">
        <f t="shared" si="30"/>
        <v>1.5945355765374738</v>
      </c>
      <c r="Y45">
        <f t="shared" si="31"/>
        <v>2.6223036683600331</v>
      </c>
      <c r="Z45">
        <f t="shared" si="32"/>
        <v>1.9451681836879537</v>
      </c>
      <c r="AA45">
        <f t="shared" si="33"/>
        <v>2.3603313252159399</v>
      </c>
      <c r="AB45">
        <f t="shared" si="34"/>
        <v>2.6075672898795101</v>
      </c>
      <c r="AC45">
        <f t="shared" si="35"/>
        <v>2.748148638274631</v>
      </c>
      <c r="AD45">
        <f t="shared" si="36"/>
        <v>2.8262145440401918</v>
      </c>
      <c r="AE45">
        <f t="shared" si="37"/>
        <v>2.8690292433371782</v>
      </c>
      <c r="AF45">
        <f t="shared" si="38"/>
        <v>2.8923556620150688</v>
      </c>
      <c r="AG45">
        <f t="shared" si="39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20"/>
        <v>79.823808334387564</v>
      </c>
      <c r="N46">
        <f t="shared" si="21"/>
        <v>118.40410423949261</v>
      </c>
      <c r="O46">
        <f t="shared" si="22"/>
        <v>82.745857862840822</v>
      </c>
      <c r="P46">
        <f t="shared" si="23"/>
        <v>96.641377820742477</v>
      </c>
      <c r="Q46">
        <f t="shared" si="24"/>
        <v>104.17118222989453</v>
      </c>
      <c r="R46">
        <f t="shared" si="25"/>
        <v>108.09333774337152</v>
      </c>
      <c r="S46">
        <f t="shared" si="26"/>
        <v>110.09773781280494</v>
      </c>
      <c r="T46">
        <f t="shared" si="27"/>
        <v>111.11251207601698</v>
      </c>
      <c r="U46">
        <f t="shared" si="28"/>
        <v>111.62387622098001</v>
      </c>
      <c r="V46">
        <f t="shared" si="29"/>
        <v>111.88096354366522</v>
      </c>
      <c r="W46"/>
      <c r="X46">
        <f t="shared" si="30"/>
        <v>7.9823808334387563</v>
      </c>
      <c r="Y46">
        <f t="shared" si="31"/>
        <v>11.840410423949262</v>
      </c>
      <c r="Z46">
        <f t="shared" si="32"/>
        <v>8.2745857862840815</v>
      </c>
      <c r="AA46">
        <f t="shared" si="33"/>
        <v>9.6641377820742473</v>
      </c>
      <c r="AB46">
        <f t="shared" si="34"/>
        <v>10.417118222989453</v>
      </c>
      <c r="AC46">
        <f t="shared" si="35"/>
        <v>10.809333774337151</v>
      </c>
      <c r="AD46">
        <f t="shared" si="36"/>
        <v>11.009773781280494</v>
      </c>
      <c r="AE46">
        <f t="shared" si="37"/>
        <v>11.111251207601699</v>
      </c>
      <c r="AF46">
        <f t="shared" si="38"/>
        <v>11.162387622098001</v>
      </c>
      <c r="AG46">
        <f t="shared" si="39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20"/>
        <v>12.744334797065177</v>
      </c>
      <c r="N47">
        <f t="shared" si="21"/>
        <v>15.903339871961098</v>
      </c>
      <c r="O47">
        <f t="shared" si="22"/>
        <v>11.074800084035946</v>
      </c>
      <c r="P47">
        <f t="shared" si="23"/>
        <v>13.373700651874932</v>
      </c>
      <c r="Q47">
        <f t="shared" si="24"/>
        <v>14.951291165810357</v>
      </c>
      <c r="R47">
        <f t="shared" si="25"/>
        <v>15.992296133597042</v>
      </c>
      <c r="S47">
        <f t="shared" si="26"/>
        <v>16.66369223694074</v>
      </c>
      <c r="T47">
        <f t="shared" si="27"/>
        <v>17.090820219148576</v>
      </c>
      <c r="U47">
        <f t="shared" si="28"/>
        <v>17.360297747526495</v>
      </c>
      <c r="V47">
        <f t="shared" si="29"/>
        <v>17.529446872100028</v>
      </c>
      <c r="W47"/>
      <c r="X47">
        <f t="shared" si="30"/>
        <v>1.2744334797065178</v>
      </c>
      <c r="Y47">
        <f t="shared" si="31"/>
        <v>1.5903339871961097</v>
      </c>
      <c r="Z47">
        <f t="shared" si="32"/>
        <v>1.1074800084035945</v>
      </c>
      <c r="AA47">
        <f t="shared" si="33"/>
        <v>1.3373700651874931</v>
      </c>
      <c r="AB47">
        <f t="shared" si="34"/>
        <v>1.4951291165810356</v>
      </c>
      <c r="AC47">
        <f t="shared" si="35"/>
        <v>1.5992296133597041</v>
      </c>
      <c r="AD47">
        <f t="shared" si="36"/>
        <v>1.6663692236940739</v>
      </c>
      <c r="AE47">
        <f t="shared" si="37"/>
        <v>1.7090820219148575</v>
      </c>
      <c r="AF47">
        <f t="shared" si="38"/>
        <v>1.7360297747526494</v>
      </c>
      <c r="AG47">
        <f t="shared" si="39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20"/>
        <v>7.0899007288519558</v>
      </c>
      <c r="N48">
        <f t="shared" si="21"/>
        <v>17.10916339399288</v>
      </c>
      <c r="O48">
        <f t="shared" si="22"/>
        <v>14.192240893457235</v>
      </c>
      <c r="P48">
        <f t="shared" si="23"/>
        <v>17.959164505037126</v>
      </c>
      <c r="Q48">
        <f t="shared" si="24"/>
        <v>20.180265139354987</v>
      </c>
      <c r="R48">
        <f t="shared" si="25"/>
        <v>21.416155121058605</v>
      </c>
      <c r="S48">
        <f t="shared" si="26"/>
        <v>22.084465797677698</v>
      </c>
      <c r="T48">
        <f t="shared" si="27"/>
        <v>22.440644046576441</v>
      </c>
      <c r="U48">
        <f t="shared" si="28"/>
        <v>22.629052265057428</v>
      </c>
      <c r="V48">
        <f t="shared" si="29"/>
        <v>22.728326888379755</v>
      </c>
      <c r="W48"/>
      <c r="X48">
        <f t="shared" si="30"/>
        <v>0.70899007288519555</v>
      </c>
      <c r="Y48">
        <f t="shared" si="31"/>
        <v>1.7109163393992879</v>
      </c>
      <c r="Z48">
        <f t="shared" si="32"/>
        <v>1.4192240893457235</v>
      </c>
      <c r="AA48">
        <f t="shared" si="33"/>
        <v>1.7959164505037126</v>
      </c>
      <c r="AB48">
        <f t="shared" si="34"/>
        <v>2.0180265139354985</v>
      </c>
      <c r="AC48">
        <f t="shared" si="35"/>
        <v>2.1416155121058607</v>
      </c>
      <c r="AD48">
        <f t="shared" si="36"/>
        <v>2.2084465797677697</v>
      </c>
      <c r="AE48">
        <f t="shared" si="37"/>
        <v>2.2440644046576441</v>
      </c>
      <c r="AF48">
        <f t="shared" si="38"/>
        <v>2.262905226505743</v>
      </c>
      <c r="AG48">
        <f t="shared" si="39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20"/>
        <v>2165.1035043936163</v>
      </c>
      <c r="N49">
        <f t="shared" si="21"/>
        <v>1447.3545757267946</v>
      </c>
      <c r="O49">
        <f t="shared" si="22"/>
        <v>723.67909149554259</v>
      </c>
      <c r="P49">
        <f t="shared" si="23"/>
        <v>723.67909314024394</v>
      </c>
      <c r="Q49">
        <f t="shared" si="24"/>
        <v>723.67909314174244</v>
      </c>
      <c r="R49">
        <f t="shared" si="25"/>
        <v>723.67909314174517</v>
      </c>
      <c r="S49">
        <f t="shared" si="26"/>
        <v>723.67909314174517</v>
      </c>
      <c r="T49">
        <f t="shared" si="27"/>
        <v>723.67909314174517</v>
      </c>
      <c r="U49">
        <f t="shared" si="28"/>
        <v>723.67909314174517</v>
      </c>
      <c r="V49">
        <f t="shared" si="29"/>
        <v>723.67909314174517</v>
      </c>
      <c r="W49"/>
      <c r="X49">
        <f t="shared" si="30"/>
        <v>216.51035043936162</v>
      </c>
      <c r="Y49">
        <f t="shared" si="31"/>
        <v>144.73545757267945</v>
      </c>
      <c r="Z49">
        <f t="shared" si="32"/>
        <v>72.367909149554265</v>
      </c>
      <c r="AA49">
        <f t="shared" si="33"/>
        <v>72.367909314024388</v>
      </c>
      <c r="AB49">
        <f t="shared" si="34"/>
        <v>72.367909314174241</v>
      </c>
      <c r="AC49">
        <f t="shared" si="35"/>
        <v>72.367909314174511</v>
      </c>
      <c r="AD49">
        <f t="shared" si="36"/>
        <v>72.367909314174511</v>
      </c>
      <c r="AE49">
        <f t="shared" si="37"/>
        <v>72.367909314174511</v>
      </c>
      <c r="AF49">
        <f t="shared" si="38"/>
        <v>72.367909314174511</v>
      </c>
      <c r="AG49">
        <f t="shared" si="39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20"/>
        <v>0.7385186076777831</v>
      </c>
      <c r="N50">
        <f t="shared" si="21"/>
        <v>2.5973498703004059</v>
      </c>
      <c r="O50">
        <f t="shared" si="22"/>
        <v>2.9548539954281643</v>
      </c>
      <c r="P50">
        <f t="shared" si="23"/>
        <v>4.8249883267021101</v>
      </c>
      <c r="Q50">
        <f t="shared" si="24"/>
        <v>6.6293594937709051</v>
      </c>
      <c r="R50">
        <f t="shared" si="25"/>
        <v>8.2228006646792871</v>
      </c>
      <c r="S50">
        <f t="shared" si="26"/>
        <v>9.5550475835774265</v>
      </c>
      <c r="T50">
        <f t="shared" si="27"/>
        <v>10.62973983512337</v>
      </c>
      <c r="U50">
        <f t="shared" si="28"/>
        <v>11.475845660909288</v>
      </c>
      <c r="V50">
        <f t="shared" si="29"/>
        <v>12.130804285072358</v>
      </c>
      <c r="W50"/>
      <c r="X50">
        <f t="shared" si="30"/>
        <v>7.3851860767778305E-2</v>
      </c>
      <c r="Y50">
        <f t="shared" si="31"/>
        <v>0.25973498703004061</v>
      </c>
      <c r="Z50">
        <f t="shared" si="32"/>
        <v>0.29548539954281644</v>
      </c>
      <c r="AA50">
        <f t="shared" si="33"/>
        <v>0.48249883267021099</v>
      </c>
      <c r="AB50">
        <f t="shared" si="34"/>
        <v>0.66293594937709055</v>
      </c>
      <c r="AC50">
        <f t="shared" si="35"/>
        <v>0.82228006646792873</v>
      </c>
      <c r="AD50">
        <f t="shared" si="36"/>
        <v>0.95550475835774262</v>
      </c>
      <c r="AE50">
        <f t="shared" si="37"/>
        <v>1.0629739835123371</v>
      </c>
      <c r="AF50">
        <f t="shared" si="38"/>
        <v>1.1475845660909287</v>
      </c>
      <c r="AG50">
        <f t="shared" si="39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20"/>
        <v>177.8520384924</v>
      </c>
      <c r="N51">
        <f t="shared" si="21"/>
        <v>181.10298672092387</v>
      </c>
      <c r="O51">
        <f t="shared" si="22"/>
        <v>98.760356097527122</v>
      </c>
      <c r="P51">
        <f t="shared" si="23"/>
        <v>100.65679434593589</v>
      </c>
      <c r="Q51">
        <f t="shared" si="24"/>
        <v>101.08321103254877</v>
      </c>
      <c r="R51">
        <f t="shared" si="25"/>
        <v>101.17852039160522</v>
      </c>
      <c r="S51">
        <f t="shared" si="26"/>
        <v>101.1997949009526</v>
      </c>
      <c r="T51">
        <f t="shared" si="27"/>
        <v>101.20454228979426</v>
      </c>
      <c r="U51">
        <f t="shared" si="28"/>
        <v>101.20560159554931</v>
      </c>
      <c r="V51">
        <f t="shared" si="29"/>
        <v>101.20583795961426</v>
      </c>
      <c r="W51"/>
      <c r="X51">
        <f t="shared" si="30"/>
        <v>17.785203849239998</v>
      </c>
      <c r="Y51">
        <f t="shared" si="31"/>
        <v>18.110298672092387</v>
      </c>
      <c r="Z51">
        <f t="shared" si="32"/>
        <v>9.8760356097527122</v>
      </c>
      <c r="AA51">
        <f t="shared" si="33"/>
        <v>10.065679434593589</v>
      </c>
      <c r="AB51">
        <f t="shared" si="34"/>
        <v>10.108321103254877</v>
      </c>
      <c r="AC51">
        <f t="shared" si="35"/>
        <v>10.117852039160521</v>
      </c>
      <c r="AD51">
        <f t="shared" si="36"/>
        <v>10.119979490095259</v>
      </c>
      <c r="AE51">
        <f t="shared" si="37"/>
        <v>10.120454228979426</v>
      </c>
      <c r="AF51">
        <f t="shared" si="38"/>
        <v>10.12056015955493</v>
      </c>
      <c r="AG51">
        <f t="shared" si="39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20"/>
        <v>128685.2005970219</v>
      </c>
      <c r="N52">
        <f t="shared" si="21"/>
        <v>86025.039234595068</v>
      </c>
      <c r="O52">
        <f t="shared" si="22"/>
        <v>43012.626818068216</v>
      </c>
      <c r="P52">
        <f t="shared" si="23"/>
        <v>43012.626915822737</v>
      </c>
      <c r="Q52">
        <f t="shared" si="24"/>
        <v>43012.62691591178</v>
      </c>
      <c r="R52">
        <f t="shared" si="25"/>
        <v>43012.626915912057</v>
      </c>
      <c r="S52">
        <f t="shared" si="26"/>
        <v>43012.626915912057</v>
      </c>
      <c r="T52">
        <f t="shared" si="27"/>
        <v>43012.626915912057</v>
      </c>
      <c r="U52">
        <f t="shared" si="28"/>
        <v>43012.626915912057</v>
      </c>
      <c r="V52">
        <f t="shared" si="29"/>
        <v>43012.626915912057</v>
      </c>
      <c r="W52"/>
      <c r="X52">
        <f t="shared" si="30"/>
        <v>12868.52005970219</v>
      </c>
      <c r="Y52">
        <f t="shared" si="31"/>
        <v>8602.503923459506</v>
      </c>
      <c r="Z52">
        <f t="shared" si="32"/>
        <v>4301.262681806822</v>
      </c>
      <c r="AA52">
        <f t="shared" si="33"/>
        <v>4301.2626915822739</v>
      </c>
      <c r="AB52">
        <f t="shared" si="34"/>
        <v>4301.2626915911778</v>
      </c>
      <c r="AC52">
        <f t="shared" si="35"/>
        <v>4301.262691591206</v>
      </c>
      <c r="AD52">
        <f t="shared" si="36"/>
        <v>4301.262691591206</v>
      </c>
      <c r="AE52">
        <f t="shared" si="37"/>
        <v>4301.262691591206</v>
      </c>
      <c r="AF52">
        <f t="shared" si="38"/>
        <v>4301.262691591206</v>
      </c>
      <c r="AG52">
        <f t="shared" si="39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20"/>
        <v>3.714938980557501</v>
      </c>
      <c r="N53">
        <f t="shared" si="21"/>
        <v>13.834787118335726</v>
      </c>
      <c r="O53">
        <f t="shared" si="22"/>
        <v>15.172192803074164</v>
      </c>
      <c r="P53">
        <f t="shared" si="23"/>
        <v>23.496718143761534</v>
      </c>
      <c r="Q53">
        <f t="shared" si="24"/>
        <v>30.613490947968767</v>
      </c>
      <c r="R53">
        <f t="shared" si="25"/>
        <v>36.181877036766302</v>
      </c>
      <c r="S53">
        <f t="shared" si="26"/>
        <v>40.318032366852876</v>
      </c>
      <c r="T53">
        <f t="shared" si="27"/>
        <v>43.293185767388223</v>
      </c>
      <c r="U53">
        <f t="shared" si="28"/>
        <v>45.389798573898908</v>
      </c>
      <c r="V53">
        <f t="shared" si="29"/>
        <v>46.847707872265751</v>
      </c>
      <c r="W53"/>
      <c r="X53">
        <f t="shared" si="30"/>
        <v>0.37149389805575012</v>
      </c>
      <c r="Y53">
        <f t="shared" si="31"/>
        <v>1.3834787118335725</v>
      </c>
      <c r="Z53">
        <f t="shared" si="32"/>
        <v>1.5172192803074165</v>
      </c>
      <c r="AA53">
        <f t="shared" si="33"/>
        <v>2.3496718143761535</v>
      </c>
      <c r="AB53">
        <f t="shared" si="34"/>
        <v>3.0613490947968769</v>
      </c>
      <c r="AC53">
        <f t="shared" si="35"/>
        <v>3.6181877036766301</v>
      </c>
      <c r="AD53">
        <f t="shared" si="36"/>
        <v>4.0318032366852874</v>
      </c>
      <c r="AE53">
        <f t="shared" si="37"/>
        <v>4.3293185767388227</v>
      </c>
      <c r="AF53">
        <f t="shared" si="38"/>
        <v>4.538979857389891</v>
      </c>
      <c r="AG53">
        <f t="shared" si="39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20"/>
        <v>0.18148037214188137</v>
      </c>
      <c r="N54">
        <f t="shared" si="21"/>
        <v>0.78401857407604936</v>
      </c>
      <c r="O54">
        <f t="shared" si="22"/>
        <v>1.1056287720349178</v>
      </c>
      <c r="P54">
        <f t="shared" si="23"/>
        <v>2.2213896603110683</v>
      </c>
      <c r="Q54">
        <f t="shared" si="24"/>
        <v>3.7102056228076989</v>
      </c>
      <c r="R54">
        <f t="shared" si="25"/>
        <v>5.5181596422777535</v>
      </c>
      <c r="S54">
        <f t="shared" si="26"/>
        <v>7.5812611665161658</v>
      </c>
      <c r="T54">
        <f t="shared" si="27"/>
        <v>9.8343091477414522</v>
      </c>
      <c r="U54">
        <f t="shared" si="28"/>
        <v>12.215989279415369</v>
      </c>
      <c r="V54">
        <f t="shared" si="29"/>
        <v>14.671554530056685</v>
      </c>
      <c r="W54"/>
      <c r="X54">
        <f t="shared" si="30"/>
        <v>1.8148037214188138E-2</v>
      </c>
      <c r="Y54">
        <f t="shared" si="31"/>
        <v>7.8401857407604941E-2</v>
      </c>
      <c r="Z54">
        <f t="shared" si="32"/>
        <v>0.11056287720349178</v>
      </c>
      <c r="AA54">
        <f t="shared" si="33"/>
        <v>0.22213896603110683</v>
      </c>
      <c r="AB54">
        <f t="shared" si="34"/>
        <v>0.37102056228076991</v>
      </c>
      <c r="AC54">
        <f t="shared" si="35"/>
        <v>0.55181596422777535</v>
      </c>
      <c r="AD54">
        <f t="shared" si="36"/>
        <v>0.75812611665161656</v>
      </c>
      <c r="AE54">
        <f t="shared" si="37"/>
        <v>0.98343091477414524</v>
      </c>
      <c r="AF54">
        <f t="shared" si="38"/>
        <v>1.2215989279415369</v>
      </c>
      <c r="AG54">
        <f t="shared" si="39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20"/>
        <v>5.5544808783454771</v>
      </c>
      <c r="N55">
        <f t="shared" si="21"/>
        <v>9.8300002046216974</v>
      </c>
      <c r="O55">
        <f t="shared" si="22"/>
        <v>6.7146654774584107</v>
      </c>
      <c r="P55">
        <f t="shared" si="23"/>
        <v>7.5307139397609317</v>
      </c>
      <c r="Q55">
        <f t="shared" si="24"/>
        <v>7.8700469163645757</v>
      </c>
      <c r="R55">
        <f t="shared" si="25"/>
        <v>8.0066869473409046</v>
      </c>
      <c r="S55">
        <f t="shared" si="26"/>
        <v>8.0610308898134519</v>
      </c>
      <c r="T55">
        <f t="shared" si="27"/>
        <v>8.0825399609509869</v>
      </c>
      <c r="U55">
        <f t="shared" si="28"/>
        <v>8.0910369597691503</v>
      </c>
      <c r="V55">
        <f t="shared" si="29"/>
        <v>8.0943911198278098</v>
      </c>
      <c r="W55"/>
      <c r="X55">
        <f t="shared" si="30"/>
        <v>0.55544808783454769</v>
      </c>
      <c r="Y55">
        <f t="shared" si="31"/>
        <v>0.98300002046216972</v>
      </c>
      <c r="Z55">
        <f t="shared" si="32"/>
        <v>0.67146654774584102</v>
      </c>
      <c r="AA55">
        <f t="shared" si="33"/>
        <v>0.75307139397609313</v>
      </c>
      <c r="AB55">
        <f t="shared" si="34"/>
        <v>0.78700469163645759</v>
      </c>
      <c r="AC55">
        <f t="shared" si="35"/>
        <v>0.80066869473409041</v>
      </c>
      <c r="AD55">
        <f t="shared" si="36"/>
        <v>0.80610308898134519</v>
      </c>
      <c r="AE55">
        <f t="shared" si="37"/>
        <v>0.80825399609509874</v>
      </c>
      <c r="AF55">
        <f t="shared" si="38"/>
        <v>0.809103695976915</v>
      </c>
      <c r="AG55">
        <f t="shared" si="39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20"/>
        <v>0.44223887459314354</v>
      </c>
      <c r="N56">
        <f t="shared" si="21"/>
        <v>1.8132490294919945</v>
      </c>
      <c r="O56">
        <f t="shared" si="22"/>
        <v>2.4446922828805264</v>
      </c>
      <c r="P56">
        <f t="shared" si="23"/>
        <v>4.714363213196247</v>
      </c>
      <c r="Q56">
        <f t="shared" si="24"/>
        <v>7.5789768523413432</v>
      </c>
      <c r="R56">
        <f t="shared" si="25"/>
        <v>10.875220359919506</v>
      </c>
      <c r="S56">
        <f t="shared" si="26"/>
        <v>14.444877583849728</v>
      </c>
      <c r="T56">
        <f t="shared" si="27"/>
        <v>18.149536255285152</v>
      </c>
      <c r="U56">
        <f t="shared" si="28"/>
        <v>21.875871998151318</v>
      </c>
      <c r="V56">
        <f t="shared" si="29"/>
        <v>25.535885657529978</v>
      </c>
      <c r="W56"/>
      <c r="X56">
        <f t="shared" si="30"/>
        <v>4.4223887459314354E-2</v>
      </c>
      <c r="Y56">
        <f t="shared" si="31"/>
        <v>0.18132490294919945</v>
      </c>
      <c r="Z56">
        <f t="shared" si="32"/>
        <v>0.24446922828805265</v>
      </c>
      <c r="AA56">
        <f t="shared" si="33"/>
        <v>0.47143632131962471</v>
      </c>
      <c r="AB56">
        <f t="shared" si="34"/>
        <v>0.75789768523413437</v>
      </c>
      <c r="AC56">
        <f t="shared" si="35"/>
        <v>1.0875220359919506</v>
      </c>
      <c r="AD56">
        <f t="shared" si="36"/>
        <v>1.4444877583849727</v>
      </c>
      <c r="AE56">
        <f t="shared" si="37"/>
        <v>1.8149536255285152</v>
      </c>
      <c r="AF56">
        <f t="shared" si="38"/>
        <v>2.1875871998151317</v>
      </c>
      <c r="AG56">
        <f t="shared" si="39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20"/>
        <v>0.6538022907299359</v>
      </c>
      <c r="N57">
        <f t="shared" si="21"/>
        <v>1.5500693429528056</v>
      </c>
      <c r="O57">
        <f t="shared" si="22"/>
        <v>1.297559186532822</v>
      </c>
      <c r="P57">
        <f t="shared" si="23"/>
        <v>1.6630805607127479</v>
      </c>
      <c r="Q57">
        <f t="shared" si="24"/>
        <v>1.8895918886446601</v>
      </c>
      <c r="R57">
        <f t="shared" si="25"/>
        <v>2.0220665264508795</v>
      </c>
      <c r="S57">
        <f t="shared" si="26"/>
        <v>2.0972877690673699</v>
      </c>
      <c r="T57">
        <f t="shared" si="27"/>
        <v>2.1393381024830331</v>
      </c>
      <c r="U57">
        <f t="shared" si="28"/>
        <v>2.1626487534346164</v>
      </c>
      <c r="V57">
        <f t="shared" si="29"/>
        <v>2.1755123355683565</v>
      </c>
      <c r="W57"/>
      <c r="X57">
        <f t="shared" si="30"/>
        <v>6.5380229072993595E-2</v>
      </c>
      <c r="Y57">
        <f t="shared" si="31"/>
        <v>0.15500693429528056</v>
      </c>
      <c r="Z57">
        <f t="shared" si="32"/>
        <v>0.1297559186532822</v>
      </c>
      <c r="AA57">
        <f t="shared" si="33"/>
        <v>0.1663080560712748</v>
      </c>
      <c r="AB57">
        <f t="shared" si="34"/>
        <v>0.188959188864466</v>
      </c>
      <c r="AC57">
        <f t="shared" si="35"/>
        <v>0.20220665264508794</v>
      </c>
      <c r="AD57">
        <f t="shared" si="36"/>
        <v>0.209728776906737</v>
      </c>
      <c r="AE57">
        <f t="shared" si="37"/>
        <v>0.21393381024830332</v>
      </c>
      <c r="AF57">
        <f t="shared" si="38"/>
        <v>0.21626487534346164</v>
      </c>
      <c r="AG57">
        <f t="shared" si="39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20"/>
        <v>18.47743827849148</v>
      </c>
      <c r="N58">
        <f t="shared" si="21"/>
        <v>47.81301934804285</v>
      </c>
      <c r="O58">
        <f t="shared" si="22"/>
        <v>41.472204309784388</v>
      </c>
      <c r="P58">
        <f t="shared" si="23"/>
        <v>54.072538024427132</v>
      </c>
      <c r="Q58">
        <f t="shared" si="24"/>
        <v>61.980624466178355</v>
      </c>
      <c r="R58">
        <f t="shared" si="25"/>
        <v>66.636602908745758</v>
      </c>
      <c r="S58">
        <f t="shared" si="26"/>
        <v>69.289815432560829</v>
      </c>
      <c r="T58">
        <f t="shared" si="27"/>
        <v>70.775897615028228</v>
      </c>
      <c r="U58">
        <f t="shared" si="28"/>
        <v>71.600579881195074</v>
      </c>
      <c r="V58">
        <f t="shared" si="29"/>
        <v>72.055929600690689</v>
      </c>
      <c r="W58"/>
      <c r="X58">
        <f t="shared" si="30"/>
        <v>1.847743827849148</v>
      </c>
      <c r="Y58">
        <f t="shared" si="31"/>
        <v>4.7813019348042847</v>
      </c>
      <c r="Z58">
        <f t="shared" si="32"/>
        <v>4.1472204309784386</v>
      </c>
      <c r="AA58">
        <f t="shared" si="33"/>
        <v>5.407253802442713</v>
      </c>
      <c r="AB58">
        <f t="shared" si="34"/>
        <v>6.1980624466178353</v>
      </c>
      <c r="AC58">
        <f t="shared" si="35"/>
        <v>6.6636602908745761</v>
      </c>
      <c r="AD58">
        <f t="shared" si="36"/>
        <v>6.9289815432560831</v>
      </c>
      <c r="AE58">
        <f t="shared" si="37"/>
        <v>7.0775897615028232</v>
      </c>
      <c r="AF58">
        <f t="shared" si="38"/>
        <v>7.1600579881195072</v>
      </c>
      <c r="AG58">
        <f t="shared" si="39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20"/>
        <v>0.32504772845758934</v>
      </c>
      <c r="N59">
        <f t="shared" si="21"/>
        <v>1.1475746240400821</v>
      </c>
      <c r="O59">
        <f t="shared" si="22"/>
        <v>1.3099776351901125</v>
      </c>
      <c r="P59">
        <f t="shared" si="23"/>
        <v>2.1454684316683648</v>
      </c>
      <c r="Q59">
        <f t="shared" si="24"/>
        <v>2.9554707509513976</v>
      </c>
      <c r="R59">
        <f t="shared" si="25"/>
        <v>3.6740737209310139</v>
      </c>
      <c r="S59">
        <f t="shared" si="26"/>
        <v>4.2775156786359183</v>
      </c>
      <c r="T59">
        <f t="shared" si="27"/>
        <v>4.7663314889436164</v>
      </c>
      <c r="U59">
        <f t="shared" si="28"/>
        <v>5.1527138911156714</v>
      </c>
      <c r="V59">
        <f t="shared" si="29"/>
        <v>5.452953694470466</v>
      </c>
      <c r="W59"/>
      <c r="X59">
        <f t="shared" si="30"/>
        <v>3.2504772845758936E-2</v>
      </c>
      <c r="Y59">
        <f t="shared" si="31"/>
        <v>0.11475746240400822</v>
      </c>
      <c r="Z59">
        <f t="shared" si="32"/>
        <v>0.13099776351901124</v>
      </c>
      <c r="AA59">
        <f t="shared" si="33"/>
        <v>0.21454684316683648</v>
      </c>
      <c r="AB59">
        <f t="shared" si="34"/>
        <v>0.29554707509513978</v>
      </c>
      <c r="AC59">
        <f t="shared" si="35"/>
        <v>0.36740737209310137</v>
      </c>
      <c r="AD59">
        <f t="shared" si="36"/>
        <v>0.42775156786359181</v>
      </c>
      <c r="AE59">
        <f t="shared" si="37"/>
        <v>0.47663314889436165</v>
      </c>
      <c r="AF59">
        <f t="shared" si="38"/>
        <v>0.51527138911156711</v>
      </c>
      <c r="AG59">
        <f t="shared" si="39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si="20"/>
        <v>0.16111566652593942</v>
      </c>
      <c r="N60">
        <f t="shared" si="21"/>
        <v>0.49194069840448662</v>
      </c>
      <c r="O60">
        <f t="shared" si="22"/>
        <v>0.51358601778473434</v>
      </c>
      <c r="P60">
        <f t="shared" si="23"/>
        <v>0.78882875939442743</v>
      </c>
      <c r="Q60">
        <f t="shared" si="24"/>
        <v>1.034662516101559</v>
      </c>
      <c r="R60">
        <f t="shared" si="25"/>
        <v>1.2377250519328276</v>
      </c>
      <c r="S60">
        <f t="shared" si="26"/>
        <v>1.3976861819244739</v>
      </c>
      <c r="T60">
        <f t="shared" si="27"/>
        <v>1.5199186231601398</v>
      </c>
      <c r="U60">
        <f t="shared" si="28"/>
        <v>1.6114533522445342</v>
      </c>
      <c r="V60">
        <f t="shared" si="29"/>
        <v>1.6790656309355565</v>
      </c>
      <c r="W60"/>
      <c r="X60">
        <f t="shared" si="30"/>
        <v>1.6111566652593941E-2</v>
      </c>
      <c r="Y60">
        <f t="shared" si="31"/>
        <v>4.9194069840448662E-2</v>
      </c>
      <c r="Z60">
        <f t="shared" si="32"/>
        <v>5.1358601778473435E-2</v>
      </c>
      <c r="AA60">
        <f t="shared" si="33"/>
        <v>7.8882875939442737E-2</v>
      </c>
      <c r="AB60">
        <f t="shared" si="34"/>
        <v>0.10346625161015591</v>
      </c>
      <c r="AC60">
        <f t="shared" si="35"/>
        <v>0.12377250519328276</v>
      </c>
      <c r="AD60">
        <f t="shared" si="36"/>
        <v>0.1397686181924474</v>
      </c>
      <c r="AE60">
        <f t="shared" si="37"/>
        <v>0.15199186231601397</v>
      </c>
      <c r="AF60">
        <f t="shared" si="38"/>
        <v>0.16114533522445343</v>
      </c>
      <c r="AG60">
        <f t="shared" si="39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40">(B65*($L$65/100))/365</f>
        <v>2.9566444188936303E-3</v>
      </c>
      <c r="N65">
        <f t="shared" si="40"/>
        <v>6.4729759432160285E-3</v>
      </c>
      <c r="O65">
        <f t="shared" si="40"/>
        <v>1.0807316402539124E-2</v>
      </c>
      <c r="P65">
        <f t="shared" si="40"/>
        <v>1.5482842776853564E-2</v>
      </c>
      <c r="Q65">
        <f t="shared" si="40"/>
        <v>2.0135995216390139E-2</v>
      </c>
      <c r="R65">
        <f t="shared" si="40"/>
        <v>2.4528026126078083E-2</v>
      </c>
      <c r="S65">
        <f t="shared" si="40"/>
        <v>2.8523939261011374E-2</v>
      </c>
      <c r="T65">
        <f t="shared" si="40"/>
        <v>3.2064358486842193E-2</v>
      </c>
      <c r="U65">
        <f t="shared" si="40"/>
        <v>3.5140214060081512E-2</v>
      </c>
      <c r="V65">
        <f t="shared" si="40"/>
        <v>3.7773106739148084E-2</v>
      </c>
      <c r="W65" s="6">
        <v>2</v>
      </c>
      <c r="X65">
        <f t="shared" ref="X65:AG65" si="41">M65*$W$65</f>
        <v>5.9132888377872606E-3</v>
      </c>
      <c r="Y65">
        <f t="shared" si="41"/>
        <v>1.2945951886432057E-2</v>
      </c>
      <c r="Z65">
        <f t="shared" si="41"/>
        <v>2.1614632805078249E-2</v>
      </c>
      <c r="AA65">
        <f t="shared" si="41"/>
        <v>3.0965685553707128E-2</v>
      </c>
      <c r="AB65">
        <f t="shared" si="41"/>
        <v>4.0271990432780277E-2</v>
      </c>
      <c r="AC65">
        <f t="shared" si="41"/>
        <v>4.9056052252156167E-2</v>
      </c>
      <c r="AD65">
        <f t="shared" si="41"/>
        <v>5.7047878522022748E-2</v>
      </c>
      <c r="AE65">
        <f t="shared" si="41"/>
        <v>6.4128716973684385E-2</v>
      </c>
      <c r="AF65">
        <f t="shared" si="41"/>
        <v>7.0280428120163024E-2</v>
      </c>
      <c r="AG65">
        <f t="shared" si="41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42">(B66*(M$1/100))/365</f>
        <v>700.49216834946981</v>
      </c>
      <c r="N66">
        <f t="shared" si="42"/>
        <v>1277.4339773273043</v>
      </c>
      <c r="O66">
        <f t="shared" si="42"/>
        <v>1067.1159821462768</v>
      </c>
      <c r="P66">
        <f t="shared" si="42"/>
        <v>1390.2865921640466</v>
      </c>
      <c r="Q66">
        <f t="shared" si="42"/>
        <v>1607.0593295252604</v>
      </c>
      <c r="R66">
        <f t="shared" si="42"/>
        <v>1744.0463095025975</v>
      </c>
      <c r="S66">
        <f t="shared" si="42"/>
        <v>1827.8631148979864</v>
      </c>
      <c r="T66">
        <f t="shared" si="42"/>
        <v>1878.2275958579455</v>
      </c>
      <c r="U66">
        <f t="shared" si="42"/>
        <v>1908.1797773428082</v>
      </c>
      <c r="V66">
        <f t="shared" si="42"/>
        <v>1925.8865759407288</v>
      </c>
      <c r="W66"/>
      <c r="X66">
        <f t="shared" ref="X66:AG68" si="43">M66/10</f>
        <v>70.049216834946975</v>
      </c>
      <c r="Y66">
        <f t="shared" si="43"/>
        <v>127.74339773273043</v>
      </c>
      <c r="Z66">
        <f t="shared" si="43"/>
        <v>106.71159821462768</v>
      </c>
      <c r="AA66">
        <f t="shared" si="43"/>
        <v>139.02865921640466</v>
      </c>
      <c r="AB66">
        <f t="shared" si="43"/>
        <v>160.70593295252604</v>
      </c>
      <c r="AC66">
        <f t="shared" si="43"/>
        <v>174.40463095025976</v>
      </c>
      <c r="AD66">
        <f t="shared" si="43"/>
        <v>182.78631148979863</v>
      </c>
      <c r="AE66">
        <f t="shared" si="43"/>
        <v>187.82275958579456</v>
      </c>
      <c r="AF66">
        <f t="shared" si="43"/>
        <v>190.81797773428082</v>
      </c>
      <c r="AG66">
        <f t="shared" si="43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42"/>
        <v>802.32006982446251</v>
      </c>
      <c r="N67">
        <f t="shared" si="42"/>
        <v>1432.7837226311945</v>
      </c>
      <c r="O67">
        <f t="shared" si="42"/>
        <v>1120.2232483016521</v>
      </c>
      <c r="P67">
        <f t="shared" si="42"/>
        <v>1409.5811076211482</v>
      </c>
      <c r="Q67">
        <f t="shared" si="42"/>
        <v>1596.6774942711015</v>
      </c>
      <c r="R67">
        <f t="shared" si="42"/>
        <v>1711.5113451680686</v>
      </c>
      <c r="S67">
        <f t="shared" si="42"/>
        <v>1780.0473117936222</v>
      </c>
      <c r="T67">
        <f t="shared" si="42"/>
        <v>1820.3221528888166</v>
      </c>
      <c r="U67">
        <f t="shared" si="42"/>
        <v>1843.7836802951344</v>
      </c>
      <c r="V67">
        <f t="shared" si="42"/>
        <v>1857.3831508058659</v>
      </c>
      <c r="W67"/>
      <c r="X67">
        <f t="shared" si="43"/>
        <v>80.232006982446251</v>
      </c>
      <c r="Y67">
        <f t="shared" si="43"/>
        <v>143.27837226311945</v>
      </c>
      <c r="Z67">
        <f t="shared" si="43"/>
        <v>112.02232483016522</v>
      </c>
      <c r="AA67">
        <f t="shared" si="43"/>
        <v>140.95811076211481</v>
      </c>
      <c r="AB67">
        <f t="shared" si="43"/>
        <v>159.66774942711015</v>
      </c>
      <c r="AC67">
        <f t="shared" si="43"/>
        <v>171.15113451680685</v>
      </c>
      <c r="AD67">
        <f t="shared" si="43"/>
        <v>178.00473117936221</v>
      </c>
      <c r="AE67">
        <f t="shared" si="43"/>
        <v>182.03221528888167</v>
      </c>
      <c r="AF67">
        <f t="shared" si="43"/>
        <v>184.37836802951344</v>
      </c>
      <c r="AG67">
        <f t="shared" si="43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42"/>
        <v>1.1278536066215095</v>
      </c>
      <c r="N68">
        <f t="shared" si="42"/>
        <v>2.6156252824447015</v>
      </c>
      <c r="O68">
        <f t="shared" si="42"/>
        <v>2.5344981867655645</v>
      </c>
      <c r="P68">
        <f t="shared" si="42"/>
        <v>3.7975202587709047</v>
      </c>
      <c r="Q68">
        <f t="shared" si="42"/>
        <v>4.9468186000675063</v>
      </c>
      <c r="R68">
        <f t="shared" si="42"/>
        <v>5.9204122712715064</v>
      </c>
      <c r="S68">
        <f t="shared" si="42"/>
        <v>6.7089646234152323</v>
      </c>
      <c r="T68">
        <f t="shared" si="42"/>
        <v>7.3290337563121648</v>
      </c>
      <c r="U68">
        <f t="shared" si="42"/>
        <v>7.8069047634101914</v>
      </c>
      <c r="V68">
        <f t="shared" si="42"/>
        <v>8.170069730492056</v>
      </c>
      <c r="W68"/>
      <c r="X68">
        <f t="shared" si="43"/>
        <v>0.11278536066215095</v>
      </c>
      <c r="Y68">
        <f t="shared" si="43"/>
        <v>0.26156252824447013</v>
      </c>
      <c r="Z68">
        <f t="shared" si="43"/>
        <v>0.25344981867655647</v>
      </c>
      <c r="AA68">
        <f t="shared" si="43"/>
        <v>0.37975202587709045</v>
      </c>
      <c r="AB68">
        <f t="shared" si="43"/>
        <v>0.49468186000675063</v>
      </c>
      <c r="AC68">
        <f t="shared" si="43"/>
        <v>0.59204122712715068</v>
      </c>
      <c r="AD68">
        <f t="shared" si="43"/>
        <v>0.67089646234152323</v>
      </c>
      <c r="AE68">
        <f t="shared" si="43"/>
        <v>0.73290337563121644</v>
      </c>
      <c r="AF68">
        <f t="shared" si="43"/>
        <v>0.78069047634101918</v>
      </c>
      <c r="AG68">
        <f t="shared" si="43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44">(B69*($M63/100))/365</f>
        <v>17.250478704057947</v>
      </c>
      <c r="N69">
        <f t="shared" si="44"/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6">
        <v>10</v>
      </c>
      <c r="X69">
        <f t="shared" ref="X69:AG69" si="45">M69*10</f>
        <v>172.50478704057946</v>
      </c>
      <c r="Y69">
        <f t="shared" si="45"/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46">(B70*($L$70/100))/365</f>
        <v>7.6274041578870688E-2</v>
      </c>
      <c r="N70">
        <f t="shared" si="46"/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W70"/>
      <c r="X70">
        <f t="shared" ref="X70:AG72" si="47">M70/10</f>
        <v>7.6274041578870688E-3</v>
      </c>
      <c r="Y70">
        <f t="shared" si="47"/>
        <v>2.0748494814052741E-2</v>
      </c>
      <c r="Z70">
        <f t="shared" si="47"/>
        <v>2.8553672398475345E-2</v>
      </c>
      <c r="AA70">
        <f t="shared" si="47"/>
        <v>3.2117009184815068E-2</v>
      </c>
      <c r="AB70">
        <f t="shared" si="47"/>
        <v>3.3606003663652739E-2</v>
      </c>
      <c r="AC70">
        <f t="shared" si="47"/>
        <v>3.4208059648625069E-2</v>
      </c>
      <c r="AD70">
        <f t="shared" si="47"/>
        <v>3.4448416976441507E-2</v>
      </c>
      <c r="AE70">
        <f t="shared" si="47"/>
        <v>3.4543896806279319E-2</v>
      </c>
      <c r="AF70">
        <f t="shared" si="47"/>
        <v>3.4581750773973151E-2</v>
      </c>
      <c r="AG70">
        <f t="shared" si="47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48">(B71*($L$71/100))/365</f>
        <v>0.35631809870719866</v>
      </c>
      <c r="N71">
        <f t="shared" si="48"/>
        <v>1.3770930161216166</v>
      </c>
      <c r="O71">
        <f t="shared" si="48"/>
        <v>2.3060355748341372</v>
      </c>
      <c r="P71">
        <f t="shared" si="48"/>
        <v>2.9179413313070413</v>
      </c>
      <c r="Q71">
        <f t="shared" si="48"/>
        <v>3.2728005223514249</v>
      </c>
      <c r="R71">
        <f t="shared" si="48"/>
        <v>3.4669883067987808</v>
      </c>
      <c r="S71">
        <f t="shared" si="48"/>
        <v>3.5702984522397947</v>
      </c>
      <c r="T71">
        <f t="shared" si="48"/>
        <v>3.6244897932945617</v>
      </c>
      <c r="U71">
        <f t="shared" si="48"/>
        <v>3.652712360037671</v>
      </c>
      <c r="V71">
        <f t="shared" si="48"/>
        <v>3.6673564882572607</v>
      </c>
      <c r="W71"/>
      <c r="X71">
        <f t="shared" si="47"/>
        <v>3.5631809870719865E-2</v>
      </c>
      <c r="Y71">
        <f t="shared" si="47"/>
        <v>0.13770930161216166</v>
      </c>
      <c r="Z71">
        <f t="shared" si="47"/>
        <v>0.23060355748341371</v>
      </c>
      <c r="AA71">
        <f t="shared" si="47"/>
        <v>0.29179413313070413</v>
      </c>
      <c r="AB71">
        <f t="shared" si="47"/>
        <v>0.3272800522351425</v>
      </c>
      <c r="AC71">
        <f t="shared" si="47"/>
        <v>0.34669883067987806</v>
      </c>
      <c r="AD71">
        <f t="shared" si="47"/>
        <v>0.35702984522397946</v>
      </c>
      <c r="AE71">
        <f t="shared" si="47"/>
        <v>0.36244897932945619</v>
      </c>
      <c r="AF71">
        <f t="shared" si="47"/>
        <v>0.3652712360037671</v>
      </c>
      <c r="AG71">
        <f t="shared" si="47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49">(B72*($L$72/100))/365</f>
        <v>5.1017663733586849E-2</v>
      </c>
      <c r="N72">
        <f t="shared" si="49"/>
        <v>0.13468231579396411</v>
      </c>
      <c r="O72">
        <f t="shared" si="49"/>
        <v>0.18769351062384659</v>
      </c>
      <c r="P72">
        <f t="shared" si="49"/>
        <v>0.21377038383360825</v>
      </c>
      <c r="Q72">
        <f t="shared" si="49"/>
        <v>0.22549499614184521</v>
      </c>
      <c r="R72">
        <f t="shared" si="49"/>
        <v>0.23058276242095344</v>
      </c>
      <c r="S72">
        <f t="shared" si="49"/>
        <v>0.23275855198178905</v>
      </c>
      <c r="T72">
        <f t="shared" si="49"/>
        <v>0.23368336966384112</v>
      </c>
      <c r="U72">
        <f t="shared" si="49"/>
        <v>0.2340754539209973</v>
      </c>
      <c r="V72">
        <f t="shared" si="49"/>
        <v>0.23424150108358496</v>
      </c>
      <c r="W72"/>
      <c r="X72">
        <f t="shared" si="47"/>
        <v>5.1017663733586849E-3</v>
      </c>
      <c r="Y72">
        <f t="shared" si="47"/>
        <v>1.3468231579396412E-2</v>
      </c>
      <c r="Z72">
        <f t="shared" si="47"/>
        <v>1.876935106238466E-2</v>
      </c>
      <c r="AA72">
        <f t="shared" si="47"/>
        <v>2.1377038383360823E-2</v>
      </c>
      <c r="AB72">
        <f t="shared" si="47"/>
        <v>2.254949961418452E-2</v>
      </c>
      <c r="AC72">
        <f t="shared" si="47"/>
        <v>2.3058276242095343E-2</v>
      </c>
      <c r="AD72">
        <f t="shared" si="47"/>
        <v>2.3275855198178905E-2</v>
      </c>
      <c r="AE72">
        <f t="shared" si="47"/>
        <v>2.3368336966384112E-2</v>
      </c>
      <c r="AF72">
        <f t="shared" si="47"/>
        <v>2.340754539209973E-2</v>
      </c>
      <c r="AG72">
        <f t="shared" si="47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50">(B73*($M63/100))/365</f>
        <v>13303.701060414383</v>
      </c>
      <c r="N73">
        <f t="shared" si="50"/>
        <v>13303.70106716693</v>
      </c>
      <c r="O73">
        <f t="shared" si="50"/>
        <v>13303.70106716693</v>
      </c>
      <c r="P73">
        <f t="shared" si="50"/>
        <v>13303.70106716693</v>
      </c>
      <c r="Q73">
        <f t="shared" si="50"/>
        <v>13303.70106716693</v>
      </c>
      <c r="R73">
        <f t="shared" si="50"/>
        <v>13303.70106716693</v>
      </c>
      <c r="S73">
        <f t="shared" si="50"/>
        <v>13303.70106716693</v>
      </c>
      <c r="T73">
        <f t="shared" si="50"/>
        <v>13303.70106716693</v>
      </c>
      <c r="U73">
        <f t="shared" si="50"/>
        <v>13303.70106716693</v>
      </c>
      <c r="V73">
        <f t="shared" si="50"/>
        <v>13303.70106716693</v>
      </c>
      <c r="W73" s="6">
        <v>10</v>
      </c>
      <c r="X73">
        <f t="shared" ref="X73:AG73" si="51">M73*10</f>
        <v>133037.01060414384</v>
      </c>
      <c r="Y73">
        <f t="shared" si="51"/>
        <v>133037.0106716693</v>
      </c>
      <c r="Z73">
        <f t="shared" si="51"/>
        <v>133037.0106716693</v>
      </c>
      <c r="AA73">
        <f t="shared" si="51"/>
        <v>133037.0106716693</v>
      </c>
      <c r="AB73">
        <f t="shared" si="51"/>
        <v>133037.0106716693</v>
      </c>
      <c r="AC73">
        <f t="shared" si="51"/>
        <v>133037.0106716693</v>
      </c>
      <c r="AD73">
        <f t="shared" si="51"/>
        <v>133037.0106716693</v>
      </c>
      <c r="AE73">
        <f t="shared" si="51"/>
        <v>133037.0106716693</v>
      </c>
      <c r="AF73">
        <f t="shared" si="51"/>
        <v>133037.0106716693</v>
      </c>
      <c r="AG73">
        <f t="shared" si="51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52">(B74*($L$74/100))/365</f>
        <v>3.9346845950613045</v>
      </c>
      <c r="N74">
        <f t="shared" si="52"/>
        <v>21.347758265046412</v>
      </c>
      <c r="O74">
        <f t="shared" si="52"/>
        <v>47.968273487660987</v>
      </c>
      <c r="P74">
        <f t="shared" si="52"/>
        <v>76.834027964462464</v>
      </c>
      <c r="Q74">
        <f t="shared" si="52"/>
        <v>103.52034914875507</v>
      </c>
      <c r="R74">
        <f t="shared" si="52"/>
        <v>126.10955959721042</v>
      </c>
      <c r="S74">
        <f t="shared" si="52"/>
        <v>144.23386051574249</v>
      </c>
      <c r="T74">
        <f t="shared" si="52"/>
        <v>158.28429206135783</v>
      </c>
      <c r="U74">
        <f t="shared" si="52"/>
        <v>168.93017428181426</v>
      </c>
      <c r="V74">
        <f t="shared" si="52"/>
        <v>176.8716969697507</v>
      </c>
      <c r="W74" s="6">
        <v>1</v>
      </c>
      <c r="X74">
        <f t="shared" ref="X74:AG74" si="53">M74/$W$74</f>
        <v>3.9346845950613045</v>
      </c>
      <c r="Y74">
        <f t="shared" si="53"/>
        <v>21.347758265046412</v>
      </c>
      <c r="Z74">
        <f t="shared" si="53"/>
        <v>47.968273487660987</v>
      </c>
      <c r="AA74">
        <f t="shared" si="53"/>
        <v>76.834027964462464</v>
      </c>
      <c r="AB74">
        <f t="shared" si="53"/>
        <v>103.52034914875507</v>
      </c>
      <c r="AC74">
        <f t="shared" si="53"/>
        <v>126.10955959721042</v>
      </c>
      <c r="AD74">
        <f t="shared" si="53"/>
        <v>144.23386051574249</v>
      </c>
      <c r="AE74">
        <f t="shared" si="53"/>
        <v>158.28429206135783</v>
      </c>
      <c r="AF74">
        <f t="shared" si="53"/>
        <v>168.93017428181426</v>
      </c>
      <c r="AG74">
        <f t="shared" si="53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54">(B75*($L$75/100))/365</f>
        <v>27.86064610793365</v>
      </c>
      <c r="N75">
        <f t="shared" si="54"/>
        <v>60.049834577348491</v>
      </c>
      <c r="O75">
        <f t="shared" si="54"/>
        <v>72.293175154313985</v>
      </c>
      <c r="P75">
        <f t="shared" si="54"/>
        <v>76.016628133630689</v>
      </c>
      <c r="Q75">
        <f t="shared" si="54"/>
        <v>77.086253152626298</v>
      </c>
      <c r="R75">
        <f t="shared" si="54"/>
        <v>77.388763669721101</v>
      </c>
      <c r="S75">
        <f t="shared" si="54"/>
        <v>77.473947764935886</v>
      </c>
      <c r="T75">
        <f t="shared" si="54"/>
        <v>77.497905519353978</v>
      </c>
      <c r="U75">
        <f t="shared" si="54"/>
        <v>77.504641249443296</v>
      </c>
      <c r="V75">
        <f t="shared" si="54"/>
        <v>77.506534819410419</v>
      </c>
      <c r="W75"/>
      <c r="X75">
        <f t="shared" ref="X75:AG76" si="55">M75/10</f>
        <v>2.7860646107933649</v>
      </c>
      <c r="Y75">
        <f t="shared" si="55"/>
        <v>6.0049834577348493</v>
      </c>
      <c r="Z75">
        <f t="shared" si="55"/>
        <v>7.2293175154313989</v>
      </c>
      <c r="AA75">
        <f t="shared" si="55"/>
        <v>7.6016628133630686</v>
      </c>
      <c r="AB75">
        <f t="shared" si="55"/>
        <v>7.7086253152626298</v>
      </c>
      <c r="AC75">
        <f t="shared" si="55"/>
        <v>7.7388763669721099</v>
      </c>
      <c r="AD75">
        <f t="shared" si="55"/>
        <v>7.7473947764935884</v>
      </c>
      <c r="AE75">
        <f t="shared" si="55"/>
        <v>7.7497905519353978</v>
      </c>
      <c r="AF75">
        <f t="shared" si="55"/>
        <v>7.7504641249443296</v>
      </c>
      <c r="AG75">
        <f t="shared" si="55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56">(B76*($L$76/100))/365</f>
        <v>0.75535813612539049</v>
      </c>
      <c r="N76">
        <f t="shared" si="56"/>
        <v>1.5138815716435616</v>
      </c>
      <c r="O76">
        <f t="shared" si="56"/>
        <v>1.7723465691403013</v>
      </c>
      <c r="P76">
        <f t="shared" si="56"/>
        <v>1.8442772130013014</v>
      </c>
      <c r="Q76">
        <f t="shared" si="56"/>
        <v>1.863351447543699</v>
      </c>
      <c r="R76">
        <f t="shared" si="56"/>
        <v>1.8683475450122331</v>
      </c>
      <c r="S76">
        <f t="shared" si="56"/>
        <v>1.8696519957378632</v>
      </c>
      <c r="T76">
        <f t="shared" si="56"/>
        <v>1.8699922967741782</v>
      </c>
      <c r="U76">
        <f t="shared" si="56"/>
        <v>1.8700810542014112</v>
      </c>
      <c r="V76">
        <f t="shared" si="56"/>
        <v>1.8701042026337122</v>
      </c>
      <c r="W76"/>
      <c r="X76">
        <f t="shared" si="55"/>
        <v>7.5535813612539054E-2</v>
      </c>
      <c r="Y76">
        <f t="shared" si="55"/>
        <v>0.15138815716435616</v>
      </c>
      <c r="Z76">
        <f t="shared" si="55"/>
        <v>0.17723465691403012</v>
      </c>
      <c r="AA76">
        <f t="shared" si="55"/>
        <v>0.18442772130013013</v>
      </c>
      <c r="AB76">
        <f t="shared" si="55"/>
        <v>0.18633514475436991</v>
      </c>
      <c r="AC76">
        <f t="shared" si="55"/>
        <v>0.1868347545012233</v>
      </c>
      <c r="AD76">
        <f t="shared" si="55"/>
        <v>0.18696519957378632</v>
      </c>
      <c r="AE76">
        <f t="shared" si="55"/>
        <v>0.18699922967741783</v>
      </c>
      <c r="AF76">
        <f t="shared" si="55"/>
        <v>0.18700810542014112</v>
      </c>
      <c r="AG76">
        <f t="shared" si="55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57">(B77*($L$77/100))/365</f>
        <v>74.21688627204739</v>
      </c>
      <c r="N77">
        <f t="shared" si="57"/>
        <v>80.836287677557806</v>
      </c>
      <c r="O77">
        <f t="shared" si="57"/>
        <v>81.072766416430696</v>
      </c>
      <c r="P77">
        <f t="shared" si="57"/>
        <v>81.08097267346821</v>
      </c>
      <c r="Q77">
        <f t="shared" si="57"/>
        <v>81.081257160649031</v>
      </c>
      <c r="R77">
        <f t="shared" si="57"/>
        <v>81.081267022653705</v>
      </c>
      <c r="S77">
        <f t="shared" si="57"/>
        <v>81.081267364528486</v>
      </c>
      <c r="T77">
        <f t="shared" si="57"/>
        <v>81.081267376380012</v>
      </c>
      <c r="U77">
        <f t="shared" si="57"/>
        <v>81.081267376790692</v>
      </c>
      <c r="V77">
        <f t="shared" si="57"/>
        <v>81.081267376804931</v>
      </c>
      <c r="W77" s="6">
        <v>2</v>
      </c>
      <c r="X77">
        <f t="shared" ref="X77:AG77" si="58">M77*$W$77</f>
        <v>148.43377254409478</v>
      </c>
      <c r="Y77">
        <f t="shared" si="58"/>
        <v>161.67257535511561</v>
      </c>
      <c r="Z77">
        <f t="shared" si="58"/>
        <v>162.14553283286139</v>
      </c>
      <c r="AA77">
        <f t="shared" si="58"/>
        <v>162.16194534693642</v>
      </c>
      <c r="AB77">
        <f t="shared" si="58"/>
        <v>162.16251432129806</v>
      </c>
      <c r="AC77">
        <f t="shared" si="58"/>
        <v>162.16253404530741</v>
      </c>
      <c r="AD77">
        <f t="shared" si="58"/>
        <v>162.16253472905697</v>
      </c>
      <c r="AE77">
        <f t="shared" si="58"/>
        <v>162.16253475276002</v>
      </c>
      <c r="AF77">
        <f t="shared" si="58"/>
        <v>162.16253475358138</v>
      </c>
      <c r="AG77">
        <f t="shared" si="58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59">(B78*($L$78/100))/365</f>
        <v>0.13727778129090959</v>
      </c>
      <c r="N78">
        <f t="shared" si="59"/>
        <v>0.56580035840232612</v>
      </c>
      <c r="O78">
        <f t="shared" si="59"/>
        <v>1.0115516759953358</v>
      </c>
      <c r="P78">
        <f t="shared" si="59"/>
        <v>1.3423031354699659</v>
      </c>
      <c r="Q78">
        <f t="shared" si="59"/>
        <v>1.5553133046353698</v>
      </c>
      <c r="R78">
        <f t="shared" si="59"/>
        <v>1.6834227790270548</v>
      </c>
      <c r="S78">
        <f t="shared" si="59"/>
        <v>1.7577944209219178</v>
      </c>
      <c r="T78">
        <f t="shared" si="59"/>
        <v>1.8001609605566029</v>
      </c>
      <c r="U78">
        <f t="shared" si="59"/>
        <v>1.8240482871762738</v>
      </c>
      <c r="V78">
        <f t="shared" si="59"/>
        <v>1.8374405248362466</v>
      </c>
      <c r="W78"/>
      <c r="X78">
        <f t="shared" ref="X78:X92" si="60">M78/10</f>
        <v>1.372777812909096E-2</v>
      </c>
      <c r="Y78">
        <f t="shared" ref="Y78:Y92" si="61">N78/10</f>
        <v>5.6580035840232613E-2</v>
      </c>
      <c r="Z78">
        <f t="shared" ref="Z78:Z92" si="62">O78/10</f>
        <v>0.10115516759953358</v>
      </c>
      <c r="AA78">
        <f t="shared" ref="AA78:AA92" si="63">P78/10</f>
        <v>0.1342303135469966</v>
      </c>
      <c r="AB78">
        <f t="shared" ref="AB78:AB92" si="64">Q78/10</f>
        <v>0.15553133046353698</v>
      </c>
      <c r="AC78">
        <f t="shared" ref="AC78:AC92" si="65">R78/10</f>
        <v>0.16834227790270548</v>
      </c>
      <c r="AD78">
        <f t="shared" ref="AD78:AD92" si="66">S78/10</f>
        <v>0.17577944209219179</v>
      </c>
      <c r="AE78">
        <f t="shared" ref="AE78:AE92" si="67">T78/10</f>
        <v>0.1800160960556603</v>
      </c>
      <c r="AF78">
        <f t="shared" ref="AF78:AF92" si="68">U78/10</f>
        <v>0.18240482871762737</v>
      </c>
      <c r="AG78">
        <f t="shared" ref="AG78:AG92" si="69">V78/10</f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70">(B79*(M$1/100))/365</f>
        <v>0.14392245016895835</v>
      </c>
      <c r="N79">
        <f t="shared" si="70"/>
        <v>0.59193196971787942</v>
      </c>
      <c r="O79">
        <f t="shared" si="70"/>
        <v>0.75820502227389042</v>
      </c>
      <c r="P79">
        <f t="shared" si="70"/>
        <v>1.365555062688222</v>
      </c>
      <c r="Q79">
        <f t="shared" si="70"/>
        <v>2.0389082647925507</v>
      </c>
      <c r="R79">
        <f t="shared" si="70"/>
        <v>2.7155815515432389</v>
      </c>
      <c r="S79">
        <f t="shared" si="70"/>
        <v>3.3542626017460826</v>
      </c>
      <c r="T79">
        <f t="shared" si="70"/>
        <v>3.9319598729578358</v>
      </c>
      <c r="U79">
        <f t="shared" si="70"/>
        <v>4.4389852253373157</v>
      </c>
      <c r="V79">
        <f t="shared" si="70"/>
        <v>4.8743166616569047</v>
      </c>
      <c r="W79"/>
      <c r="X79">
        <f t="shared" si="60"/>
        <v>1.4392245016895835E-2</v>
      </c>
      <c r="Y79">
        <f t="shared" si="61"/>
        <v>5.9193196971787945E-2</v>
      </c>
      <c r="Z79">
        <f t="shared" si="62"/>
        <v>7.5820502227389036E-2</v>
      </c>
      <c r="AA79">
        <f t="shared" si="63"/>
        <v>0.13655550626882221</v>
      </c>
      <c r="AB79">
        <f t="shared" si="64"/>
        <v>0.20389082647925508</v>
      </c>
      <c r="AC79">
        <f t="shared" si="65"/>
        <v>0.27155815515432391</v>
      </c>
      <c r="AD79">
        <f t="shared" si="66"/>
        <v>0.33542626017460825</v>
      </c>
      <c r="AE79">
        <f t="shared" si="67"/>
        <v>0.39319598729578359</v>
      </c>
      <c r="AF79">
        <f t="shared" si="68"/>
        <v>0.44389852253373158</v>
      </c>
      <c r="AG79">
        <f t="shared" si="69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71">(B80*($L$80/100))/365</f>
        <v>4.6233488439388227E-3</v>
      </c>
      <c r="N80">
        <f t="shared" si="71"/>
        <v>2.0320478100540218E-2</v>
      </c>
      <c r="O80">
        <f t="shared" si="71"/>
        <v>4.7604155812297808E-2</v>
      </c>
      <c r="P80">
        <f t="shared" si="71"/>
        <v>8.3552976244132618E-2</v>
      </c>
      <c r="Q80">
        <f t="shared" si="71"/>
        <v>0.12447203178850438</v>
      </c>
      <c r="R80">
        <f t="shared" si="71"/>
        <v>0.16708288880376057</v>
      </c>
      <c r="S80">
        <f t="shared" si="71"/>
        <v>0.20891835708640411</v>
      </c>
      <c r="T80">
        <f t="shared" si="71"/>
        <v>0.24833612552334275</v>
      </c>
      <c r="U80">
        <f t="shared" si="71"/>
        <v>0.28438184183312604</v>
      </c>
      <c r="V80">
        <f t="shared" si="71"/>
        <v>0.31661611056608496</v>
      </c>
      <c r="W80"/>
      <c r="X80">
        <f t="shared" si="60"/>
        <v>4.6233488439388225E-4</v>
      </c>
      <c r="Y80">
        <f t="shared" si="61"/>
        <v>2.0320478100540216E-3</v>
      </c>
      <c r="Z80">
        <f t="shared" si="62"/>
        <v>4.7604155812297809E-3</v>
      </c>
      <c r="AA80">
        <f t="shared" si="63"/>
        <v>8.3552976244132618E-3</v>
      </c>
      <c r="AB80">
        <f t="shared" si="64"/>
        <v>1.2447203178850438E-2</v>
      </c>
      <c r="AC80">
        <f t="shared" si="65"/>
        <v>1.6708288880376058E-2</v>
      </c>
      <c r="AD80">
        <f t="shared" si="66"/>
        <v>2.0891835708640411E-2</v>
      </c>
      <c r="AE80">
        <f t="shared" si="67"/>
        <v>2.4833612552334274E-2</v>
      </c>
      <c r="AF80">
        <f t="shared" si="68"/>
        <v>2.8438184183312603E-2</v>
      </c>
      <c r="AG80">
        <f t="shared" si="69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72">(B81*($L$81/100))/365</f>
        <v>5.5100381023718226E-2</v>
      </c>
      <c r="N81">
        <f t="shared" si="72"/>
        <v>0.22065070250279042</v>
      </c>
      <c r="O81">
        <f t="shared" si="72"/>
        <v>0.40181175718516027</v>
      </c>
      <c r="P81">
        <f t="shared" si="72"/>
        <v>0.54727476931173147</v>
      </c>
      <c r="Q81">
        <f t="shared" si="72"/>
        <v>0.64939455772364796</v>
      </c>
      <c r="R81">
        <f t="shared" si="72"/>
        <v>0.71637585072236865</v>
      </c>
      <c r="S81">
        <f t="shared" si="72"/>
        <v>0.75871024797784792</v>
      </c>
      <c r="T81">
        <f t="shared" si="72"/>
        <v>0.78490913976460686</v>
      </c>
      <c r="U81">
        <f t="shared" si="72"/>
        <v>0.80092510194445488</v>
      </c>
      <c r="V81">
        <f t="shared" si="72"/>
        <v>0.81064562458312328</v>
      </c>
      <c r="W81"/>
      <c r="X81">
        <f t="shared" si="60"/>
        <v>5.5100381023718229E-3</v>
      </c>
      <c r="Y81">
        <f t="shared" si="61"/>
        <v>2.2065070250279043E-2</v>
      </c>
      <c r="Z81">
        <f t="shared" si="62"/>
        <v>4.0181175718516024E-2</v>
      </c>
      <c r="AA81">
        <f t="shared" si="63"/>
        <v>5.472747693117315E-2</v>
      </c>
      <c r="AB81">
        <f t="shared" si="64"/>
        <v>6.493945577236479E-2</v>
      </c>
      <c r="AC81">
        <f t="shared" si="65"/>
        <v>7.1637585072236859E-2</v>
      </c>
      <c r="AD81">
        <f t="shared" si="66"/>
        <v>7.5871024797784792E-2</v>
      </c>
      <c r="AE81">
        <f t="shared" si="67"/>
        <v>7.8490913976460686E-2</v>
      </c>
      <c r="AF81">
        <f t="shared" si="68"/>
        <v>8.0092510194445493E-2</v>
      </c>
      <c r="AG81">
        <f t="shared" si="69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73">(B82*($L$82/100))/365</f>
        <v>0.12845428652451454</v>
      </c>
      <c r="N82">
        <f t="shared" si="73"/>
        <v>1.0318023254309756</v>
      </c>
      <c r="O82">
        <f t="shared" si="73"/>
        <v>3.1772120592093041</v>
      </c>
      <c r="P82">
        <f t="shared" si="73"/>
        <v>6.7261258477563839</v>
      </c>
      <c r="Q82">
        <f t="shared" si="73"/>
        <v>11.650383050691616</v>
      </c>
      <c r="R82">
        <f t="shared" si="73"/>
        <v>17.81183673413485</v>
      </c>
      <c r="S82">
        <f t="shared" si="73"/>
        <v>25.015868304488436</v>
      </c>
      <c r="T82">
        <f t="shared" si="73"/>
        <v>33.046462384378636</v>
      </c>
      <c r="U82">
        <f t="shared" si="73"/>
        <v>41.688384653884938</v>
      </c>
      <c r="V82">
        <f t="shared" si="73"/>
        <v>50.74045194074192</v>
      </c>
      <c r="W82"/>
      <c r="X82">
        <f t="shared" si="60"/>
        <v>1.2845428652451455E-2</v>
      </c>
      <c r="Y82">
        <f t="shared" si="61"/>
        <v>0.10318023254309756</v>
      </c>
      <c r="Z82">
        <f t="shared" si="62"/>
        <v>0.31772120592093039</v>
      </c>
      <c r="AA82">
        <f t="shared" si="63"/>
        <v>0.67261258477563834</v>
      </c>
      <c r="AB82">
        <f t="shared" si="64"/>
        <v>1.1650383050691615</v>
      </c>
      <c r="AC82">
        <f t="shared" si="65"/>
        <v>1.7811836734134849</v>
      </c>
      <c r="AD82">
        <f t="shared" si="66"/>
        <v>2.5015868304488436</v>
      </c>
      <c r="AE82">
        <f t="shared" si="67"/>
        <v>3.3046462384378636</v>
      </c>
      <c r="AF82">
        <f t="shared" si="68"/>
        <v>4.168838465388494</v>
      </c>
      <c r="AG82">
        <f t="shared" si="69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74">(B83*($L$83/100))/365</f>
        <v>3.7657608743191453</v>
      </c>
      <c r="N83">
        <f t="shared" si="74"/>
        <v>8.5175230865589047</v>
      </c>
      <c r="O83">
        <f t="shared" si="74"/>
        <v>10.496618513240493</v>
      </c>
      <c r="P83">
        <f t="shared" si="74"/>
        <v>11.148641508848822</v>
      </c>
      <c r="Q83">
        <f t="shared" si="74"/>
        <v>11.350272547223398</v>
      </c>
      <c r="R83">
        <f t="shared" si="74"/>
        <v>11.411483206860547</v>
      </c>
      <c r="S83">
        <f t="shared" si="74"/>
        <v>11.429963226942412</v>
      </c>
      <c r="T83">
        <f t="shared" si="74"/>
        <v>11.435533272061646</v>
      </c>
      <c r="U83">
        <f t="shared" si="74"/>
        <v>11.437211297660989</v>
      </c>
      <c r="V83">
        <f t="shared" si="74"/>
        <v>11.43771674194263</v>
      </c>
      <c r="W83"/>
      <c r="X83">
        <f t="shared" si="60"/>
        <v>0.37657608743191451</v>
      </c>
      <c r="Y83">
        <f t="shared" si="61"/>
        <v>0.85175230865589047</v>
      </c>
      <c r="Z83">
        <f t="shared" si="62"/>
        <v>1.0496618513240494</v>
      </c>
      <c r="AA83">
        <f t="shared" si="63"/>
        <v>1.1148641508848822</v>
      </c>
      <c r="AB83">
        <f t="shared" si="64"/>
        <v>1.1350272547223397</v>
      </c>
      <c r="AC83">
        <f t="shared" si="65"/>
        <v>1.1411483206860547</v>
      </c>
      <c r="AD83">
        <f t="shared" si="66"/>
        <v>1.1429963226942412</v>
      </c>
      <c r="AE83">
        <f t="shared" si="67"/>
        <v>1.1435533272061646</v>
      </c>
      <c r="AF83">
        <f t="shared" si="68"/>
        <v>1.143721129766099</v>
      </c>
      <c r="AG83">
        <f t="shared" si="69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75">(B84*($L$84/100))/365</f>
        <v>2.8397736069220958</v>
      </c>
      <c r="N84">
        <f t="shared" si="75"/>
        <v>20.752040113666851</v>
      </c>
      <c r="O84">
        <f t="shared" si="75"/>
        <v>56.811203243128354</v>
      </c>
      <c r="P84">
        <f t="shared" si="75"/>
        <v>106.53125368159095</v>
      </c>
      <c r="Q84">
        <f t="shared" si="75"/>
        <v>163.76791226891507</v>
      </c>
      <c r="R84">
        <f t="shared" si="75"/>
        <v>223.1713613825589</v>
      </c>
      <c r="S84">
        <f t="shared" si="75"/>
        <v>280.88452448448629</v>
      </c>
      <c r="T84">
        <f t="shared" si="75"/>
        <v>334.49359884225618</v>
      </c>
      <c r="U84">
        <f t="shared" si="75"/>
        <v>382.72672777765342</v>
      </c>
      <c r="V84">
        <f t="shared" si="75"/>
        <v>425.1199126786986</v>
      </c>
      <c r="W84"/>
      <c r="X84">
        <f t="shared" si="60"/>
        <v>0.28397736069220958</v>
      </c>
      <c r="Y84">
        <f t="shared" si="61"/>
        <v>2.0752040113666852</v>
      </c>
      <c r="Z84">
        <f t="shared" si="62"/>
        <v>5.6811203243128352</v>
      </c>
      <c r="AA84">
        <f t="shared" si="63"/>
        <v>10.653125368159095</v>
      </c>
      <c r="AB84">
        <f t="shared" si="64"/>
        <v>16.376791226891505</v>
      </c>
      <c r="AC84">
        <f t="shared" si="65"/>
        <v>22.31713613825589</v>
      </c>
      <c r="AD84">
        <f t="shared" si="66"/>
        <v>28.088452448448628</v>
      </c>
      <c r="AE84">
        <f t="shared" si="67"/>
        <v>33.449359884225615</v>
      </c>
      <c r="AF84">
        <f t="shared" si="68"/>
        <v>38.272672777765344</v>
      </c>
      <c r="AG84">
        <f t="shared" si="69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76">(B85*($L$85/100))/365</f>
        <v>1.3866835678244382E-3</v>
      </c>
      <c r="N85">
        <f t="shared" si="76"/>
        <v>2.9411950171934383E-2</v>
      </c>
      <c r="O85">
        <f t="shared" si="76"/>
        <v>9.2254663645962881E-2</v>
      </c>
      <c r="P85">
        <f t="shared" si="76"/>
        <v>0.17170932280804246</v>
      </c>
      <c r="Q85">
        <f t="shared" si="76"/>
        <v>0.2516100384673603</v>
      </c>
      <c r="R85">
        <f t="shared" si="76"/>
        <v>0.3230119014565096</v>
      </c>
      <c r="S85">
        <f t="shared" si="76"/>
        <v>0.38255735734548901</v>
      </c>
      <c r="T85">
        <f t="shared" si="76"/>
        <v>0.43010019909213698</v>
      </c>
      <c r="U85">
        <f t="shared" si="76"/>
        <v>0.46698678475576444</v>
      </c>
      <c r="V85">
        <f t="shared" si="76"/>
        <v>0.49505411675749178</v>
      </c>
      <c r="W85"/>
      <c r="X85">
        <f t="shared" si="60"/>
        <v>1.3866835678244381E-4</v>
      </c>
      <c r="Y85">
        <f t="shared" si="61"/>
        <v>2.9411950171934383E-3</v>
      </c>
      <c r="Z85">
        <f t="shared" si="62"/>
        <v>9.2254663645962888E-3</v>
      </c>
      <c r="AA85">
        <f t="shared" si="63"/>
        <v>1.7170932280804248E-2</v>
      </c>
      <c r="AB85">
        <f t="shared" si="64"/>
        <v>2.516100384673603E-2</v>
      </c>
      <c r="AC85">
        <f t="shared" si="65"/>
        <v>3.2301190145650957E-2</v>
      </c>
      <c r="AD85">
        <f t="shared" si="66"/>
        <v>3.82557357345489E-2</v>
      </c>
      <c r="AE85">
        <f t="shared" si="67"/>
        <v>4.3010019909213701E-2</v>
      </c>
      <c r="AF85">
        <f t="shared" si="68"/>
        <v>4.6698678475576447E-2</v>
      </c>
      <c r="AG85">
        <f t="shared" si="69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77">(B86*($L$86/100))/365</f>
        <v>0.66030016586985896</v>
      </c>
      <c r="N86">
        <f t="shared" si="77"/>
        <v>1.3249185736858289</v>
      </c>
      <c r="O86">
        <f t="shared" si="77"/>
        <v>1.5372707503232192</v>
      </c>
      <c r="P86">
        <f t="shared" si="77"/>
        <v>1.5924040716973289</v>
      </c>
      <c r="Q86">
        <f t="shared" si="77"/>
        <v>1.6060649868239452</v>
      </c>
      <c r="R86">
        <f t="shared" si="77"/>
        <v>1.6094122223532055</v>
      </c>
      <c r="S86">
        <f t="shared" si="77"/>
        <v>1.6102301445245892</v>
      </c>
      <c r="T86">
        <f t="shared" si="77"/>
        <v>1.6104298774860002</v>
      </c>
      <c r="U86">
        <f t="shared" si="77"/>
        <v>1.6104786434957261</v>
      </c>
      <c r="V86">
        <f t="shared" si="77"/>
        <v>1.6104905495413702</v>
      </c>
      <c r="W86"/>
      <c r="X86">
        <f t="shared" si="60"/>
        <v>6.6030016586985901E-2</v>
      </c>
      <c r="Y86">
        <f t="shared" si="61"/>
        <v>0.13249185736858288</v>
      </c>
      <c r="Z86">
        <f t="shared" si="62"/>
        <v>0.15372707503232191</v>
      </c>
      <c r="AA86">
        <f t="shared" si="63"/>
        <v>0.15924040716973289</v>
      </c>
      <c r="AB86">
        <f t="shared" si="64"/>
        <v>0.16060649868239452</v>
      </c>
      <c r="AC86">
        <f t="shared" si="65"/>
        <v>0.16094122223532054</v>
      </c>
      <c r="AD86">
        <f t="shared" si="66"/>
        <v>0.16102301445245892</v>
      </c>
      <c r="AE86">
        <f t="shared" si="67"/>
        <v>0.16104298774860001</v>
      </c>
      <c r="AF86">
        <f t="shared" si="68"/>
        <v>0.16104786434957261</v>
      </c>
      <c r="AG86">
        <f t="shared" si="69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78">(B87*($L$87/100))/365</f>
        <v>9.4887776141690416</v>
      </c>
      <c r="N87">
        <f t="shared" si="78"/>
        <v>12.770084082006139</v>
      </c>
      <c r="O87">
        <f t="shared" si="78"/>
        <v>13.218189290613534</v>
      </c>
      <c r="P87">
        <f t="shared" si="78"/>
        <v>13.273783971140331</v>
      </c>
      <c r="Q87">
        <f t="shared" si="78"/>
        <v>13.280602763793754</v>
      </c>
      <c r="R87">
        <f t="shared" si="78"/>
        <v>13.281437931830686</v>
      </c>
      <c r="S87">
        <f t="shared" si="78"/>
        <v>13.281540205970575</v>
      </c>
      <c r="T87">
        <f t="shared" si="78"/>
        <v>13.28155273013315</v>
      </c>
      <c r="U87">
        <f t="shared" si="78"/>
        <v>13.281554263797863</v>
      </c>
      <c r="V87">
        <f t="shared" si="78"/>
        <v>13.281554451604986</v>
      </c>
      <c r="W87"/>
      <c r="X87">
        <f t="shared" si="60"/>
        <v>0.94887776141690416</v>
      </c>
      <c r="Y87">
        <f t="shared" si="61"/>
        <v>1.2770084082006139</v>
      </c>
      <c r="Z87">
        <f t="shared" si="62"/>
        <v>1.3218189290613533</v>
      </c>
      <c r="AA87">
        <f t="shared" si="63"/>
        <v>1.3273783971140332</v>
      </c>
      <c r="AB87">
        <f t="shared" si="64"/>
        <v>1.3280602763793754</v>
      </c>
      <c r="AC87">
        <f t="shared" si="65"/>
        <v>1.3281437931830686</v>
      </c>
      <c r="AD87">
        <f t="shared" si="66"/>
        <v>1.3281540205970574</v>
      </c>
      <c r="AE87">
        <f t="shared" si="67"/>
        <v>1.328155273013315</v>
      </c>
      <c r="AF87">
        <f t="shared" si="68"/>
        <v>1.3281554263797863</v>
      </c>
      <c r="AG87">
        <f t="shared" si="69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79">(B88*($L$88/100))/365</f>
        <v>0.16113357001322054</v>
      </c>
      <c r="N88">
        <f t="shared" si="79"/>
        <v>0.300260876861837</v>
      </c>
      <c r="O88">
        <f t="shared" si="79"/>
        <v>0.44887281625097808</v>
      </c>
      <c r="P88">
        <f t="shared" si="79"/>
        <v>0.59084406945728363</v>
      </c>
      <c r="Q88">
        <f t="shared" si="79"/>
        <v>0.71755025108101644</v>
      </c>
      <c r="R88">
        <f t="shared" si="79"/>
        <v>0.82571787341861103</v>
      </c>
      <c r="S88">
        <f t="shared" si="79"/>
        <v>0.91529898660789044</v>
      </c>
      <c r="T88">
        <f t="shared" si="79"/>
        <v>0.98791891028110279</v>
      </c>
      <c r="U88">
        <f t="shared" si="79"/>
        <v>1.0458912411491179</v>
      </c>
      <c r="V88">
        <f t="shared" si="79"/>
        <v>1.0916539152915592</v>
      </c>
      <c r="W88"/>
      <c r="X88">
        <f t="shared" si="60"/>
        <v>1.6113357001322055E-2</v>
      </c>
      <c r="Y88">
        <f t="shared" si="61"/>
        <v>3.00260876861837E-2</v>
      </c>
      <c r="Z88">
        <f t="shared" si="62"/>
        <v>4.4887281625097808E-2</v>
      </c>
      <c r="AA88">
        <f t="shared" si="63"/>
        <v>5.9084406945728363E-2</v>
      </c>
      <c r="AB88">
        <f t="shared" si="64"/>
        <v>7.1755025108101639E-2</v>
      </c>
      <c r="AC88">
        <f t="shared" si="65"/>
        <v>8.2571787341861103E-2</v>
      </c>
      <c r="AD88">
        <f t="shared" si="66"/>
        <v>9.1529898660789047E-2</v>
      </c>
      <c r="AE88">
        <f t="shared" si="67"/>
        <v>9.8791891028110285E-2</v>
      </c>
      <c r="AF88">
        <f t="shared" si="68"/>
        <v>0.10458912411491179</v>
      </c>
      <c r="AG88">
        <f t="shared" si="69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80">(B89*($L$89/100))/365</f>
        <v>5.1868610150511653E-3</v>
      </c>
      <c r="N89">
        <f t="shared" si="80"/>
        <v>2.7841657539078909E-2</v>
      </c>
      <c r="O89">
        <f t="shared" si="80"/>
        <v>6.5801473615381106E-2</v>
      </c>
      <c r="P89">
        <f t="shared" si="80"/>
        <v>0.11205186667919098</v>
      </c>
      <c r="Q89">
        <f t="shared" si="80"/>
        <v>0.16039315924900274</v>
      </c>
      <c r="R89">
        <f t="shared" si="80"/>
        <v>0.20666101012615892</v>
      </c>
      <c r="S89">
        <f t="shared" si="80"/>
        <v>0.24854136068963834</v>
      </c>
      <c r="T89">
        <f t="shared" si="80"/>
        <v>0.28505207445692743</v>
      </c>
      <c r="U89">
        <f t="shared" si="80"/>
        <v>0.31605330597171649</v>
      </c>
      <c r="V89">
        <f t="shared" si="80"/>
        <v>0.3418801267199863</v>
      </c>
      <c r="W89"/>
      <c r="X89">
        <f t="shared" si="60"/>
        <v>5.1868610150511657E-4</v>
      </c>
      <c r="Y89">
        <f t="shared" si="61"/>
        <v>2.7841657539078909E-3</v>
      </c>
      <c r="Z89">
        <f t="shared" si="62"/>
        <v>6.5801473615381108E-3</v>
      </c>
      <c r="AA89">
        <f t="shared" si="63"/>
        <v>1.1205186667919097E-2</v>
      </c>
      <c r="AB89">
        <f t="shared" si="64"/>
        <v>1.6039315924900273E-2</v>
      </c>
      <c r="AC89">
        <f t="shared" si="65"/>
        <v>2.0666101012615894E-2</v>
      </c>
      <c r="AD89">
        <f t="shared" si="66"/>
        <v>2.4854136068963834E-2</v>
      </c>
      <c r="AE89">
        <f t="shared" si="67"/>
        <v>2.8505207445692744E-2</v>
      </c>
      <c r="AF89">
        <f t="shared" si="68"/>
        <v>3.1605330597171646E-2</v>
      </c>
      <c r="AG89">
        <f t="shared" si="69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81">(B90*(M$1/100))/365</f>
        <v>5.6078187551461059E-3</v>
      </c>
      <c r="N90">
        <f t="shared" si="81"/>
        <v>8.7209498979159451E-3</v>
      </c>
      <c r="O90">
        <f t="shared" si="81"/>
        <v>7.1416963167402472E-3</v>
      </c>
      <c r="P90">
        <f t="shared" si="81"/>
        <v>9.771582822261508E-3</v>
      </c>
      <c r="Q90">
        <f t="shared" si="81"/>
        <v>1.2040525924817507E-2</v>
      </c>
      <c r="R90">
        <f t="shared" si="81"/>
        <v>1.3891898846938384E-2</v>
      </c>
      <c r="S90">
        <f t="shared" si="81"/>
        <v>1.5349222331740112E-2</v>
      </c>
      <c r="T90">
        <f t="shared" si="81"/>
        <v>1.6469120562279727E-2</v>
      </c>
      <c r="U90">
        <f t="shared" si="81"/>
        <v>1.7315655283270906E-2</v>
      </c>
      <c r="V90">
        <f t="shared" si="81"/>
        <v>1.7948244857899861E-2</v>
      </c>
      <c r="W90"/>
      <c r="X90">
        <f t="shared" si="60"/>
        <v>5.6078187551461057E-4</v>
      </c>
      <c r="Y90">
        <f t="shared" si="61"/>
        <v>8.7209498979159451E-4</v>
      </c>
      <c r="Z90">
        <f t="shared" si="62"/>
        <v>7.1416963167402468E-4</v>
      </c>
      <c r="AA90">
        <f t="shared" si="63"/>
        <v>9.7715828222615076E-4</v>
      </c>
      <c r="AB90">
        <f t="shared" si="64"/>
        <v>1.2040525924817507E-3</v>
      </c>
      <c r="AC90">
        <f t="shared" si="65"/>
        <v>1.3891898846938385E-3</v>
      </c>
      <c r="AD90">
        <f t="shared" si="66"/>
        <v>1.5349222331740111E-3</v>
      </c>
      <c r="AE90">
        <f t="shared" si="67"/>
        <v>1.6469120562279727E-3</v>
      </c>
      <c r="AF90">
        <f t="shared" si="68"/>
        <v>1.7315655283270906E-3</v>
      </c>
      <c r="AG90">
        <f t="shared" si="69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82">(B91*($L$91/100))/365</f>
        <v>0.59132444153132058</v>
      </c>
      <c r="N91">
        <f t="shared" si="82"/>
        <v>1.0724818985177615</v>
      </c>
      <c r="O91">
        <f t="shared" si="82"/>
        <v>1.2143964751729288</v>
      </c>
      <c r="P91">
        <f t="shared" si="82"/>
        <v>1.2496952424295125</v>
      </c>
      <c r="Q91">
        <f t="shared" si="82"/>
        <v>1.2581539625919067</v>
      </c>
      <c r="R91">
        <f t="shared" si="82"/>
        <v>1.2601634458134576</v>
      </c>
      <c r="S91">
        <f t="shared" si="82"/>
        <v>1.260639850290844</v>
      </c>
      <c r="T91">
        <f t="shared" si="82"/>
        <v>1.2607527406987535</v>
      </c>
      <c r="U91">
        <f t="shared" si="82"/>
        <v>1.260779488522326</v>
      </c>
      <c r="V91">
        <f t="shared" si="82"/>
        <v>1.2607858258776714</v>
      </c>
      <c r="W91"/>
      <c r="X91">
        <f t="shared" si="60"/>
        <v>5.9132444153132055E-2</v>
      </c>
      <c r="Y91">
        <f t="shared" si="61"/>
        <v>0.10724818985177616</v>
      </c>
      <c r="Z91">
        <f t="shared" si="62"/>
        <v>0.12143964751729289</v>
      </c>
      <c r="AA91">
        <f t="shared" si="63"/>
        <v>0.12496952424295124</v>
      </c>
      <c r="AB91">
        <f t="shared" si="64"/>
        <v>0.12581539625919066</v>
      </c>
      <c r="AC91">
        <f t="shared" si="65"/>
        <v>0.12601634458134575</v>
      </c>
      <c r="AD91">
        <f t="shared" si="66"/>
        <v>0.12606398502908439</v>
      </c>
      <c r="AE91">
        <f t="shared" si="67"/>
        <v>0.12607527406987534</v>
      </c>
      <c r="AF91">
        <f t="shared" si="68"/>
        <v>0.12607794885223261</v>
      </c>
      <c r="AG91">
        <f t="shared" si="69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83">(B92*($L$92/100))/365</f>
        <v>0.32085988229164114</v>
      </c>
      <c r="N92">
        <f t="shared" si="83"/>
        <v>1.7405717187547509</v>
      </c>
      <c r="O92">
        <f t="shared" si="83"/>
        <v>3.972605334756</v>
      </c>
      <c r="P92">
        <f t="shared" si="83"/>
        <v>6.4553786829084654</v>
      </c>
      <c r="Q92">
        <f t="shared" si="83"/>
        <v>8.8011388101373971</v>
      </c>
      <c r="R92">
        <f t="shared" si="83"/>
        <v>10.824374801164739</v>
      </c>
      <c r="S92">
        <f t="shared" si="83"/>
        <v>12.474750006483946</v>
      </c>
      <c r="T92">
        <f t="shared" si="83"/>
        <v>13.773265956439181</v>
      </c>
      <c r="U92">
        <f t="shared" si="83"/>
        <v>14.770525382504109</v>
      </c>
      <c r="V92">
        <f t="shared" si="83"/>
        <v>15.52381218287222</v>
      </c>
      <c r="W92"/>
      <c r="X92">
        <f t="shared" si="60"/>
        <v>3.2085988229164114E-2</v>
      </c>
      <c r="Y92">
        <f t="shared" si="61"/>
        <v>0.17405717187547509</v>
      </c>
      <c r="Z92">
        <f t="shared" si="62"/>
        <v>0.39726053347559998</v>
      </c>
      <c r="AA92">
        <f t="shared" si="63"/>
        <v>0.64553786829084658</v>
      </c>
      <c r="AB92">
        <f t="shared" si="64"/>
        <v>0.88011388101373966</v>
      </c>
      <c r="AC92">
        <f t="shared" si="65"/>
        <v>1.0824374801164738</v>
      </c>
      <c r="AD92">
        <f t="shared" si="66"/>
        <v>1.2474750006483946</v>
      </c>
      <c r="AE92">
        <f t="shared" si="67"/>
        <v>1.377326595643918</v>
      </c>
      <c r="AF92">
        <f t="shared" si="68"/>
        <v>1.4770525382504109</v>
      </c>
      <c r="AG92">
        <f t="shared" si="69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84">(B93*($M63/100))/365</f>
        <v>38.494326031724114</v>
      </c>
      <c r="N93">
        <f t="shared" si="84"/>
        <v>44.319030810125483</v>
      </c>
      <c r="O93">
        <f t="shared" si="84"/>
        <v>44.62318508239315</v>
      </c>
      <c r="P93">
        <f t="shared" si="84"/>
        <v>44.638363662569589</v>
      </c>
      <c r="Q93">
        <f t="shared" si="84"/>
        <v>44.639119447963836</v>
      </c>
      <c r="R93">
        <f t="shared" si="84"/>
        <v>44.639157076521919</v>
      </c>
      <c r="S93">
        <f t="shared" si="84"/>
        <v>44.639158949938079</v>
      </c>
      <c r="T93">
        <f t="shared" si="84"/>
        <v>44.639159043209865</v>
      </c>
      <c r="U93">
        <f t="shared" si="84"/>
        <v>44.639159047853703</v>
      </c>
      <c r="V93">
        <f t="shared" si="84"/>
        <v>44.639159048084935</v>
      </c>
      <c r="W93" s="6">
        <v>10</v>
      </c>
      <c r="X93">
        <f t="shared" ref="X93:AG93" si="85">M93*10</f>
        <v>384.94326031724114</v>
      </c>
      <c r="Y93">
        <f t="shared" si="85"/>
        <v>443.1903081012548</v>
      </c>
      <c r="Z93">
        <f t="shared" si="85"/>
        <v>446.2318508239315</v>
      </c>
      <c r="AA93">
        <f t="shared" si="85"/>
        <v>446.38363662569589</v>
      </c>
      <c r="AB93">
        <f t="shared" si="85"/>
        <v>446.39119447963833</v>
      </c>
      <c r="AC93">
        <f t="shared" si="85"/>
        <v>446.39157076521917</v>
      </c>
      <c r="AD93">
        <f t="shared" si="85"/>
        <v>446.39158949938076</v>
      </c>
      <c r="AE93">
        <f t="shared" si="85"/>
        <v>446.39159043209867</v>
      </c>
      <c r="AF93">
        <f t="shared" si="85"/>
        <v>446.39159047853701</v>
      </c>
      <c r="AG93">
        <f t="shared" si="85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86">(B94*($L$94/100))/365</f>
        <v>0.13838746051862466</v>
      </c>
      <c r="N94">
        <f t="shared" si="86"/>
        <v>0.64874302674506712</v>
      </c>
      <c r="O94">
        <f t="shared" si="86"/>
        <v>1.2645950790293905</v>
      </c>
      <c r="P94">
        <f t="shared" si="86"/>
        <v>1.7839060569638081</v>
      </c>
      <c r="Q94">
        <f t="shared" si="86"/>
        <v>2.1583060158975069</v>
      </c>
      <c r="R94">
        <f t="shared" si="86"/>
        <v>2.4076126028578084</v>
      </c>
      <c r="S94">
        <f t="shared" si="86"/>
        <v>2.5665706532372603</v>
      </c>
      <c r="T94">
        <f t="shared" si="86"/>
        <v>2.6654522988712332</v>
      </c>
      <c r="U94">
        <f t="shared" si="86"/>
        <v>2.726086518684411</v>
      </c>
      <c r="V94">
        <f t="shared" si="86"/>
        <v>2.7629544536205621</v>
      </c>
      <c r="W94"/>
      <c r="X94">
        <f t="shared" ref="X94:AG95" si="87">M94/10</f>
        <v>1.3838746051862466E-2</v>
      </c>
      <c r="Y94">
        <f t="shared" si="87"/>
        <v>6.4874302674506709E-2</v>
      </c>
      <c r="Z94">
        <f t="shared" si="87"/>
        <v>0.12645950790293906</v>
      </c>
      <c r="AA94">
        <f t="shared" si="87"/>
        <v>0.17839060569638082</v>
      </c>
      <c r="AB94">
        <f t="shared" si="87"/>
        <v>0.2158306015897507</v>
      </c>
      <c r="AC94">
        <f t="shared" si="87"/>
        <v>0.24076126028578085</v>
      </c>
      <c r="AD94">
        <f t="shared" si="87"/>
        <v>0.25665706532372601</v>
      </c>
      <c r="AE94">
        <f t="shared" si="87"/>
        <v>0.26654522988712331</v>
      </c>
      <c r="AF94">
        <f t="shared" si="87"/>
        <v>0.27260865186844108</v>
      </c>
      <c r="AG94">
        <f t="shared" si="87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88">(B95*($L$95/100))/365</f>
        <v>2.1901098361207323</v>
      </c>
      <c r="N95">
        <f t="shared" si="88"/>
        <v>8.9790281280770419</v>
      </c>
      <c r="O95">
        <f t="shared" si="88"/>
        <v>16.518051501942246</v>
      </c>
      <c r="P95">
        <f t="shared" si="88"/>
        <v>22.616004751591888</v>
      </c>
      <c r="Q95">
        <f t="shared" si="88"/>
        <v>26.914014460157592</v>
      </c>
      <c r="R95">
        <f t="shared" si="88"/>
        <v>29.739478946998577</v>
      </c>
      <c r="S95">
        <f t="shared" si="88"/>
        <v>31.527606067945861</v>
      </c>
      <c r="T95">
        <f t="shared" si="88"/>
        <v>32.635052841924605</v>
      </c>
      <c r="U95">
        <f t="shared" si="88"/>
        <v>33.312369572181922</v>
      </c>
      <c r="V95">
        <f t="shared" si="88"/>
        <v>33.723563757886907</v>
      </c>
      <c r="W95"/>
      <c r="X95">
        <f t="shared" si="87"/>
        <v>0.21901098361207322</v>
      </c>
      <c r="Y95">
        <f t="shared" si="87"/>
        <v>0.89790281280770423</v>
      </c>
      <c r="Z95">
        <f t="shared" si="87"/>
        <v>1.6518051501942246</v>
      </c>
      <c r="AA95">
        <f t="shared" si="87"/>
        <v>2.2616004751591889</v>
      </c>
      <c r="AB95">
        <f t="shared" si="87"/>
        <v>2.6914014460157594</v>
      </c>
      <c r="AC95">
        <f t="shared" si="87"/>
        <v>2.9739478946998577</v>
      </c>
      <c r="AD95">
        <f t="shared" si="87"/>
        <v>3.1527606067945859</v>
      </c>
      <c r="AE95">
        <f t="shared" si="87"/>
        <v>3.2635052841924606</v>
      </c>
      <c r="AF95">
        <f t="shared" si="87"/>
        <v>3.3312369572181924</v>
      </c>
      <c r="AG95">
        <f t="shared" si="87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89">(B96*($M$63/100))/365</f>
        <v>25.295377381373537</v>
      </c>
      <c r="N96">
        <f t="shared" si="89"/>
        <v>28.359723698345206</v>
      </c>
      <c r="O96">
        <f t="shared" si="89"/>
        <v>28.483524531509318</v>
      </c>
      <c r="P96">
        <f t="shared" si="89"/>
        <v>28.488341677889039</v>
      </c>
      <c r="Q96">
        <f t="shared" si="89"/>
        <v>28.488528843819452</v>
      </c>
      <c r="R96">
        <f t="shared" si="89"/>
        <v>28.48853611557562</v>
      </c>
      <c r="S96">
        <f t="shared" si="89"/>
        <v>28.488536398096713</v>
      </c>
      <c r="T96">
        <f t="shared" si="89"/>
        <v>28.488536409073152</v>
      </c>
      <c r="U96">
        <f t="shared" si="89"/>
        <v>28.488536409499726</v>
      </c>
      <c r="V96">
        <f t="shared" si="89"/>
        <v>28.488536409516168</v>
      </c>
      <c r="W96" s="6">
        <v>10</v>
      </c>
      <c r="X96">
        <f>M96*10</f>
        <v>252.95377381373538</v>
      </c>
      <c r="Y96">
        <f t="shared" ref="Y96:AG98" si="90">N96/10</f>
        <v>2.8359723698345207</v>
      </c>
      <c r="Z96">
        <f t="shared" si="90"/>
        <v>2.8483524531509317</v>
      </c>
      <c r="AA96">
        <f t="shared" si="90"/>
        <v>2.8488341677889037</v>
      </c>
      <c r="AB96">
        <f t="shared" si="90"/>
        <v>2.8488528843819454</v>
      </c>
      <c r="AC96">
        <f t="shared" si="90"/>
        <v>2.848853611557562</v>
      </c>
      <c r="AD96">
        <f t="shared" si="90"/>
        <v>2.8488536398096711</v>
      </c>
      <c r="AE96">
        <f t="shared" si="90"/>
        <v>2.8488536409073153</v>
      </c>
      <c r="AF96">
        <f t="shared" si="90"/>
        <v>2.8488536409499727</v>
      </c>
      <c r="AG96">
        <f t="shared" si="90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89"/>
        <v>77.989375534520818</v>
      </c>
      <c r="N97">
        <f t="shared" si="89"/>
        <v>83.449762237089587</v>
      </c>
      <c r="O97">
        <f t="shared" si="89"/>
        <v>83.589775699426312</v>
      </c>
      <c r="P97">
        <f t="shared" si="89"/>
        <v>83.59328467496384</v>
      </c>
      <c r="Q97">
        <f t="shared" si="89"/>
        <v>83.593372565670137</v>
      </c>
      <c r="R97">
        <f t="shared" si="89"/>
        <v>83.593374767072063</v>
      </c>
      <c r="S97">
        <f t="shared" si="89"/>
        <v>83.593374822210691</v>
      </c>
      <c r="T97">
        <f t="shared" si="89"/>
        <v>83.593374823591788</v>
      </c>
      <c r="U97">
        <f t="shared" si="89"/>
        <v>83.593374823626306</v>
      </c>
      <c r="V97">
        <f t="shared" si="89"/>
        <v>83.59337482362713</v>
      </c>
      <c r="W97" s="6">
        <v>10</v>
      </c>
      <c r="X97">
        <f>M97*10</f>
        <v>779.89375534520821</v>
      </c>
      <c r="Y97">
        <f t="shared" si="90"/>
        <v>8.344976223708958</v>
      </c>
      <c r="Z97">
        <f t="shared" si="90"/>
        <v>8.3589775699426312</v>
      </c>
      <c r="AA97">
        <f t="shared" si="90"/>
        <v>8.3593284674963844</v>
      </c>
      <c r="AB97">
        <f t="shared" si="90"/>
        <v>8.359337256567013</v>
      </c>
      <c r="AC97">
        <f t="shared" si="90"/>
        <v>8.3593374767072071</v>
      </c>
      <c r="AD97">
        <f t="shared" si="90"/>
        <v>8.3593374822210684</v>
      </c>
      <c r="AE97">
        <f t="shared" si="90"/>
        <v>8.3593374823591784</v>
      </c>
      <c r="AF97">
        <f t="shared" si="90"/>
        <v>8.3593374823626299</v>
      </c>
      <c r="AG97">
        <f t="shared" si="90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91">(B98*(M$1/100))/365</f>
        <v>0.24050228593520132</v>
      </c>
      <c r="N98">
        <f t="shared" si="91"/>
        <v>0.46562001982450962</v>
      </c>
      <c r="O98">
        <f t="shared" si="91"/>
        <v>0.37334900455011777</v>
      </c>
      <c r="P98">
        <f t="shared" si="91"/>
        <v>0.47383236038544663</v>
      </c>
      <c r="Q98">
        <f t="shared" si="91"/>
        <v>0.5380483209638357</v>
      </c>
      <c r="R98">
        <f t="shared" si="91"/>
        <v>0.57685001031216177</v>
      </c>
      <c r="S98">
        <f t="shared" si="91"/>
        <v>0.5996106297005781</v>
      </c>
      <c r="T98">
        <f t="shared" si="91"/>
        <v>0.61274774845968216</v>
      </c>
      <c r="U98">
        <f t="shared" si="91"/>
        <v>0.62026273581058355</v>
      </c>
      <c r="V98">
        <f t="shared" si="91"/>
        <v>0.62454016486070141</v>
      </c>
      <c r="W98"/>
      <c r="X98">
        <f>M98/10</f>
        <v>2.4050228593520132E-2</v>
      </c>
      <c r="Y98">
        <f t="shared" si="90"/>
        <v>4.656200198245096E-2</v>
      </c>
      <c r="Z98">
        <f t="shared" si="90"/>
        <v>3.7334900455011776E-2</v>
      </c>
      <c r="AA98">
        <f t="shared" si="90"/>
        <v>4.7383236038544663E-2</v>
      </c>
      <c r="AB98">
        <f t="shared" si="90"/>
        <v>5.3804832096383572E-2</v>
      </c>
      <c r="AC98">
        <f t="shared" si="90"/>
        <v>5.7685001031216175E-2</v>
      </c>
      <c r="AD98">
        <f t="shared" si="90"/>
        <v>5.9961062970057807E-2</v>
      </c>
      <c r="AE98">
        <f t="shared" si="90"/>
        <v>6.1274774845968216E-2</v>
      </c>
      <c r="AF98">
        <f t="shared" si="90"/>
        <v>6.2026273581058354E-2</v>
      </c>
      <c r="AG98">
        <f t="shared" si="90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92">(B99*($L$99/100))/365</f>
        <v>46.135184476423568</v>
      </c>
      <c r="N99">
        <f t="shared" si="92"/>
        <v>46.293352655775337</v>
      </c>
      <c r="O99">
        <f t="shared" si="92"/>
        <v>46.293522111464931</v>
      </c>
      <c r="P99">
        <f t="shared" si="92"/>
        <v>46.293522292800269</v>
      </c>
      <c r="Q99">
        <f t="shared" si="92"/>
        <v>46.29352229299424</v>
      </c>
      <c r="R99">
        <f t="shared" si="92"/>
        <v>46.293522292994517</v>
      </c>
      <c r="S99">
        <f t="shared" si="92"/>
        <v>46.293522292994517</v>
      </c>
      <c r="T99">
        <f t="shared" si="92"/>
        <v>46.293522292994517</v>
      </c>
      <c r="U99">
        <f t="shared" si="92"/>
        <v>46.293522292994517</v>
      </c>
      <c r="V99">
        <f t="shared" si="92"/>
        <v>46.293522292994517</v>
      </c>
      <c r="W99" s="6">
        <v>10</v>
      </c>
      <c r="X99">
        <f t="shared" ref="X99:AG99" si="93">M99*$W$99</f>
        <v>461.35184476423569</v>
      </c>
      <c r="Y99">
        <f t="shared" si="93"/>
        <v>462.93352655775334</v>
      </c>
      <c r="Z99">
        <f t="shared" si="93"/>
        <v>462.93522111464932</v>
      </c>
      <c r="AA99">
        <f t="shared" si="93"/>
        <v>462.9352229280027</v>
      </c>
      <c r="AB99">
        <f t="shared" si="93"/>
        <v>462.93522292994237</v>
      </c>
      <c r="AC99">
        <f t="shared" si="93"/>
        <v>462.93522292994516</v>
      </c>
      <c r="AD99">
        <f t="shared" si="93"/>
        <v>462.93522292994516</v>
      </c>
      <c r="AE99">
        <f t="shared" si="93"/>
        <v>462.93522292994516</v>
      </c>
      <c r="AF99">
        <f t="shared" si="93"/>
        <v>462.93522292994516</v>
      </c>
      <c r="AG99">
        <f t="shared" si="93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94">(B100*($M$63/100))/365</f>
        <v>5.5902106133462734E-2</v>
      </c>
      <c r="N100">
        <f t="shared" si="94"/>
        <v>0.21449074485754713</v>
      </c>
      <c r="O100">
        <f t="shared" si="94"/>
        <v>0.37462805555121365</v>
      </c>
      <c r="P100">
        <f t="shared" si="94"/>
        <v>0.49311896707743291</v>
      </c>
      <c r="Q100">
        <f t="shared" si="94"/>
        <v>0.57003709897624388</v>
      </c>
      <c r="R100">
        <f t="shared" si="94"/>
        <v>0.61688175338931506</v>
      </c>
      <c r="S100">
        <f t="shared" si="94"/>
        <v>0.64447548436470414</v>
      </c>
      <c r="T100">
        <f t="shared" si="94"/>
        <v>0.66043862155128774</v>
      </c>
      <c r="U100">
        <f t="shared" si="94"/>
        <v>0.66958177926557538</v>
      </c>
      <c r="V100">
        <f t="shared" si="94"/>
        <v>0.67478962678250143</v>
      </c>
      <c r="W100" s="6">
        <v>10</v>
      </c>
      <c r="X100">
        <f>M100*10</f>
        <v>0.55902106133462737</v>
      </c>
      <c r="Y100">
        <f t="shared" ref="Y100:AG105" si="95">N100/10</f>
        <v>2.1449074485754713E-2</v>
      </c>
      <c r="Z100">
        <f t="shared" si="95"/>
        <v>3.7462805555121367E-2</v>
      </c>
      <c r="AA100">
        <f t="shared" si="95"/>
        <v>4.9311896707743288E-2</v>
      </c>
      <c r="AB100">
        <f t="shared" si="95"/>
        <v>5.7003709897624391E-2</v>
      </c>
      <c r="AC100">
        <f t="shared" si="95"/>
        <v>6.1688175338931506E-2</v>
      </c>
      <c r="AD100">
        <f t="shared" si="95"/>
        <v>6.4447548436470409E-2</v>
      </c>
      <c r="AE100">
        <f t="shared" si="95"/>
        <v>6.604386215512878E-2</v>
      </c>
      <c r="AF100">
        <f t="shared" si="95"/>
        <v>6.6958177926557533E-2</v>
      </c>
      <c r="AG100">
        <f t="shared" si="95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94"/>
        <v>16266.314968395014</v>
      </c>
      <c r="N101">
        <f t="shared" si="94"/>
        <v>16266.949719052902</v>
      </c>
      <c r="O101">
        <f t="shared" si="94"/>
        <v>16266.949727309426</v>
      </c>
      <c r="P101">
        <f t="shared" si="94"/>
        <v>16266.949727309533</v>
      </c>
      <c r="Q101">
        <f t="shared" si="94"/>
        <v>16266.949727309533</v>
      </c>
      <c r="R101">
        <f t="shared" si="94"/>
        <v>16266.949727309533</v>
      </c>
      <c r="S101">
        <f t="shared" si="94"/>
        <v>16266.949727309533</v>
      </c>
      <c r="T101">
        <f t="shared" si="94"/>
        <v>16266.949727309533</v>
      </c>
      <c r="U101">
        <f t="shared" si="94"/>
        <v>16266.949727309533</v>
      </c>
      <c r="V101">
        <f t="shared" si="94"/>
        <v>16266.949727309533</v>
      </c>
      <c r="W101" s="6">
        <v>10</v>
      </c>
      <c r="X101">
        <f>M101*10</f>
        <v>162663.14968395015</v>
      </c>
      <c r="Y101">
        <f t="shared" si="95"/>
        <v>1626.6949719052902</v>
      </c>
      <c r="Z101">
        <f t="shared" si="95"/>
        <v>1626.6949727309425</v>
      </c>
      <c r="AA101">
        <f t="shared" si="95"/>
        <v>1626.6949727309534</v>
      </c>
      <c r="AB101">
        <f t="shared" si="95"/>
        <v>1626.6949727309534</v>
      </c>
      <c r="AC101">
        <f t="shared" si="95"/>
        <v>1626.6949727309534</v>
      </c>
      <c r="AD101">
        <f t="shared" si="95"/>
        <v>1626.6949727309534</v>
      </c>
      <c r="AE101">
        <f t="shared" si="95"/>
        <v>1626.6949727309534</v>
      </c>
      <c r="AF101">
        <f t="shared" si="95"/>
        <v>1626.6949727309534</v>
      </c>
      <c r="AG101">
        <f t="shared" si="95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96">(B102*($L$102/100))/365</f>
        <v>2.776276300667329</v>
      </c>
      <c r="N102">
        <f t="shared" si="96"/>
        <v>10.314744960308589</v>
      </c>
      <c r="O102">
        <f t="shared" si="96"/>
        <v>17.57850713259548</v>
      </c>
      <c r="P102">
        <f t="shared" si="96"/>
        <v>22.724004281409591</v>
      </c>
      <c r="Q102">
        <f t="shared" si="96"/>
        <v>25.932944059465481</v>
      </c>
      <c r="R102">
        <f t="shared" si="96"/>
        <v>27.815955689536171</v>
      </c>
      <c r="S102">
        <f t="shared" si="96"/>
        <v>28.887074121171374</v>
      </c>
      <c r="T102">
        <f t="shared" si="96"/>
        <v>29.486433598894113</v>
      </c>
      <c r="U102">
        <f t="shared" si="96"/>
        <v>29.818864798136715</v>
      </c>
      <c r="V102">
        <f t="shared" si="96"/>
        <v>30.002364240221372</v>
      </c>
      <c r="W102"/>
      <c r="X102">
        <f>M102/10</f>
        <v>0.27762763006673291</v>
      </c>
      <c r="Y102">
        <f t="shared" si="95"/>
        <v>1.0314744960308588</v>
      </c>
      <c r="Z102">
        <f t="shared" si="95"/>
        <v>1.757850713259548</v>
      </c>
      <c r="AA102">
        <f t="shared" si="95"/>
        <v>2.2724004281409593</v>
      </c>
      <c r="AB102">
        <f t="shared" si="95"/>
        <v>2.5932944059465481</v>
      </c>
      <c r="AC102">
        <f t="shared" si="95"/>
        <v>2.7815955689536169</v>
      </c>
      <c r="AD102">
        <f t="shared" si="95"/>
        <v>2.8887074121171374</v>
      </c>
      <c r="AE102">
        <f t="shared" si="95"/>
        <v>2.9486433598894113</v>
      </c>
      <c r="AF102">
        <f t="shared" si="95"/>
        <v>2.9818864798136717</v>
      </c>
      <c r="AG102">
        <f t="shared" si="95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97">(B103*(M$1/100))/365</f>
        <v>4.4102246805535392</v>
      </c>
      <c r="N103">
        <f t="shared" si="97"/>
        <v>3.9712472128695673</v>
      </c>
      <c r="O103">
        <f t="shared" si="97"/>
        <v>2.0460923719923478</v>
      </c>
      <c r="P103">
        <f t="shared" si="97"/>
        <v>2.0525363222146962</v>
      </c>
      <c r="Q103">
        <f t="shared" si="97"/>
        <v>2.0532162966591154</v>
      </c>
      <c r="R103">
        <f t="shared" si="97"/>
        <v>2.0532879741854466</v>
      </c>
      <c r="S103">
        <f t="shared" si="97"/>
        <v>2.0532955290383152</v>
      </c>
      <c r="T103">
        <f t="shared" si="97"/>
        <v>2.0532963253150305</v>
      </c>
      <c r="U103">
        <f t="shared" si="97"/>
        <v>2.0532964092419919</v>
      </c>
      <c r="V103">
        <f t="shared" si="97"/>
        <v>2.0532964180878275</v>
      </c>
      <c r="W103"/>
      <c r="X103">
        <f>M103/10</f>
        <v>0.44102246805535394</v>
      </c>
      <c r="Y103">
        <f t="shared" si="95"/>
        <v>0.39712472128695675</v>
      </c>
      <c r="Z103">
        <f t="shared" si="95"/>
        <v>0.20460923719923479</v>
      </c>
      <c r="AA103">
        <f t="shared" si="95"/>
        <v>0.20525363222146961</v>
      </c>
      <c r="AB103">
        <f t="shared" si="95"/>
        <v>0.20532162966591155</v>
      </c>
      <c r="AC103">
        <f t="shared" si="95"/>
        <v>0.20532879741854465</v>
      </c>
      <c r="AD103">
        <f t="shared" si="95"/>
        <v>0.20532955290383154</v>
      </c>
      <c r="AE103">
        <f t="shared" si="95"/>
        <v>0.20532963253150305</v>
      </c>
      <c r="AF103">
        <f t="shared" si="95"/>
        <v>0.2053296409241992</v>
      </c>
      <c r="AG103">
        <f t="shared" si="95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98">(B104*($L$104/100))/365</f>
        <v>0.11625580069624014</v>
      </c>
      <c r="N104">
        <f t="shared" si="98"/>
        <v>0.49957824258030414</v>
      </c>
      <c r="O104">
        <f t="shared" si="98"/>
        <v>0.9379016844764041</v>
      </c>
      <c r="P104">
        <f t="shared" si="98"/>
        <v>1.2976660892006686</v>
      </c>
      <c r="Q104">
        <f t="shared" si="98"/>
        <v>1.5532605195255069</v>
      </c>
      <c r="R104">
        <f t="shared" si="98"/>
        <v>1.7220443800726304</v>
      </c>
      <c r="S104">
        <f t="shared" si="98"/>
        <v>1.8291412116060002</v>
      </c>
      <c r="T104">
        <f t="shared" si="98"/>
        <v>1.8955722270983153</v>
      </c>
      <c r="U104">
        <f t="shared" si="98"/>
        <v>1.9362387895830138</v>
      </c>
      <c r="V104">
        <f t="shared" si="98"/>
        <v>1.9609406565267125</v>
      </c>
      <c r="W104"/>
      <c r="X104">
        <f>M104/10</f>
        <v>1.1625580069624015E-2</v>
      </c>
      <c r="Y104">
        <f t="shared" si="95"/>
        <v>4.9957824258030414E-2</v>
      </c>
      <c r="Z104">
        <f t="shared" si="95"/>
        <v>9.3790168447640404E-2</v>
      </c>
      <c r="AA104">
        <f t="shared" si="95"/>
        <v>0.12976660892006686</v>
      </c>
      <c r="AB104">
        <f t="shared" si="95"/>
        <v>0.1553260519525507</v>
      </c>
      <c r="AC104">
        <f t="shared" si="95"/>
        <v>0.17220443800726304</v>
      </c>
      <c r="AD104">
        <f t="shared" si="95"/>
        <v>0.18291412116060002</v>
      </c>
      <c r="AE104">
        <f t="shared" si="95"/>
        <v>0.18955722270983152</v>
      </c>
      <c r="AF104">
        <f t="shared" si="95"/>
        <v>0.19362387895830138</v>
      </c>
      <c r="AG104">
        <f t="shared" si="95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99">(B105*($L$105/100))/365</f>
        <v>0.33990342170098908</v>
      </c>
      <c r="N105">
        <f t="shared" si="99"/>
        <v>1.1967163860045178</v>
      </c>
      <c r="O105">
        <f t="shared" si="99"/>
        <v>2.4863557902762334</v>
      </c>
      <c r="P105">
        <f t="shared" si="99"/>
        <v>4.0185686660655069</v>
      </c>
      <c r="Q105">
        <f t="shared" si="99"/>
        <v>5.6217508836622194</v>
      </c>
      <c r="R105">
        <f t="shared" si="99"/>
        <v>7.1738804394750133</v>
      </c>
      <c r="S105">
        <f t="shared" si="99"/>
        <v>8.6015232469122473</v>
      </c>
      <c r="T105">
        <f t="shared" si="99"/>
        <v>9.8687849711618085</v>
      </c>
      <c r="U105">
        <f t="shared" si="99"/>
        <v>10.965301836610275</v>
      </c>
      <c r="V105">
        <f t="shared" si="99"/>
        <v>11.896387702089397</v>
      </c>
      <c r="W105"/>
      <c r="X105">
        <f>M105/10</f>
        <v>3.3990342170098907E-2</v>
      </c>
      <c r="Y105">
        <f t="shared" si="95"/>
        <v>0.11967163860045178</v>
      </c>
      <c r="Z105">
        <f t="shared" si="95"/>
        <v>0.24863557902762334</v>
      </c>
      <c r="AA105">
        <f t="shared" si="95"/>
        <v>0.40185686660655068</v>
      </c>
      <c r="AB105">
        <f t="shared" si="95"/>
        <v>0.56217508836622199</v>
      </c>
      <c r="AC105">
        <f t="shared" si="95"/>
        <v>0.71738804394750133</v>
      </c>
      <c r="AD105">
        <f t="shared" si="95"/>
        <v>0.86015232469122471</v>
      </c>
      <c r="AE105">
        <f t="shared" si="95"/>
        <v>0.98687849711618081</v>
      </c>
      <c r="AF105">
        <f t="shared" si="95"/>
        <v>1.0965301836610275</v>
      </c>
      <c r="AG105">
        <f t="shared" si="95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100">(B106*($L$106/100))/365</f>
        <v>2.4284285318482739E-2</v>
      </c>
      <c r="N106">
        <f t="shared" si="100"/>
        <v>0.13294909039933561</v>
      </c>
      <c r="O106">
        <f t="shared" si="100"/>
        <v>0.32770132097306576</v>
      </c>
      <c r="P106">
        <f t="shared" si="100"/>
        <v>0.58516597987757535</v>
      </c>
      <c r="Q106">
        <f t="shared" si="100"/>
        <v>0.87861501846284407</v>
      </c>
      <c r="R106">
        <f t="shared" si="100"/>
        <v>1.1853083708712522</v>
      </c>
      <c r="S106">
        <f t="shared" si="100"/>
        <v>1.4883574282875178</v>
      </c>
      <c r="T106">
        <f t="shared" si="100"/>
        <v>1.7764261868200633</v>
      </c>
      <c r="U106">
        <f t="shared" si="100"/>
        <v>2.0427026383311757</v>
      </c>
      <c r="V106">
        <f t="shared" si="100"/>
        <v>2.2837581451977123</v>
      </c>
      <c r="W106" s="6">
        <v>0.5</v>
      </c>
      <c r="X106">
        <f t="shared" ref="X106:AG106" si="101">M106*$W$106</f>
        <v>1.214214265924137E-2</v>
      </c>
      <c r="Y106">
        <f t="shared" si="101"/>
        <v>6.6474545199667806E-2</v>
      </c>
      <c r="Z106">
        <f t="shared" si="101"/>
        <v>0.16385066048653288</v>
      </c>
      <c r="AA106">
        <f t="shared" si="101"/>
        <v>0.29258298993878767</v>
      </c>
      <c r="AB106">
        <f t="shared" si="101"/>
        <v>0.43930750923142203</v>
      </c>
      <c r="AC106">
        <f t="shared" si="101"/>
        <v>0.59265418543562609</v>
      </c>
      <c r="AD106">
        <f t="shared" si="101"/>
        <v>0.74417871414375891</v>
      </c>
      <c r="AE106">
        <f t="shared" si="101"/>
        <v>0.88821309341003163</v>
      </c>
      <c r="AF106">
        <f t="shared" si="101"/>
        <v>1.0213513191655879</v>
      </c>
      <c r="AG106">
        <f t="shared" si="101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102">(B107*(L107/100))/365</f>
        <v>34.502833376793916</v>
      </c>
      <c r="N107">
        <f t="shared" si="102"/>
        <v>138.59376368887757</v>
      </c>
      <c r="O107">
        <f t="shared" si="102"/>
        <v>744.90138173262244</v>
      </c>
      <c r="P107">
        <f t="shared" si="102"/>
        <v>4480.9717592071893</v>
      </c>
      <c r="Q107">
        <f t="shared" si="102"/>
        <v>28205.120628729703</v>
      </c>
      <c r="R107">
        <f t="shared" si="102"/>
        <v>180852.17951161691</v>
      </c>
      <c r="S107">
        <f t="shared" si="102"/>
        <v>1168486.826553276</v>
      </c>
      <c r="T107">
        <f t="shared" si="102"/>
        <v>7573301.7296200637</v>
      </c>
      <c r="U107">
        <f t="shared" si="102"/>
        <v>49148260.711640917</v>
      </c>
      <c r="V107">
        <f t="shared" si="102"/>
        <v>319126374.59772605</v>
      </c>
      <c r="W107"/>
      <c r="X107">
        <f t="shared" ref="X107:AG107" si="103">M107/10</f>
        <v>3.4502833376793918</v>
      </c>
      <c r="Y107">
        <f t="shared" si="103"/>
        <v>13.859376368887757</v>
      </c>
      <c r="Z107">
        <f t="shared" si="103"/>
        <v>74.490138173262238</v>
      </c>
      <c r="AA107">
        <f t="shared" si="103"/>
        <v>448.09717592071894</v>
      </c>
      <c r="AB107">
        <f t="shared" si="103"/>
        <v>2820.5120628729701</v>
      </c>
      <c r="AC107">
        <f t="shared" si="103"/>
        <v>18085.217951161692</v>
      </c>
      <c r="AD107">
        <f t="shared" si="103"/>
        <v>116848.6826553276</v>
      </c>
      <c r="AE107">
        <f t="shared" si="103"/>
        <v>757330.17296200641</v>
      </c>
      <c r="AF107">
        <f t="shared" si="103"/>
        <v>4914826.071164092</v>
      </c>
      <c r="AG107">
        <f t="shared" si="103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104">(B108*($M$63/100))/365</f>
        <v>0.53151185884582464</v>
      </c>
      <c r="N108">
        <f t="shared" si="104"/>
        <v>1.3111518341800164</v>
      </c>
      <c r="O108">
        <f t="shared" si="104"/>
        <v>1.9451681836879535</v>
      </c>
      <c r="P108">
        <f t="shared" si="104"/>
        <v>2.3603313252159399</v>
      </c>
      <c r="Q108">
        <f t="shared" si="104"/>
        <v>2.6075672898795097</v>
      </c>
      <c r="R108">
        <f t="shared" si="104"/>
        <v>2.7481486382746305</v>
      </c>
      <c r="S108">
        <f t="shared" si="104"/>
        <v>2.8262145440401918</v>
      </c>
      <c r="T108">
        <f t="shared" si="104"/>
        <v>2.8690292433371787</v>
      </c>
      <c r="U108">
        <f t="shared" si="104"/>
        <v>2.8923556620150688</v>
      </c>
      <c r="V108">
        <f t="shared" si="104"/>
        <v>2.9050193703116984</v>
      </c>
      <c r="W108" s="6">
        <v>10</v>
      </c>
      <c r="X108">
        <f t="shared" ref="X108:AG108" si="105">M108*10</f>
        <v>5.3151185884582466</v>
      </c>
      <c r="Y108">
        <f t="shared" si="105"/>
        <v>13.111518341800164</v>
      </c>
      <c r="Z108">
        <f t="shared" si="105"/>
        <v>19.451681836879537</v>
      </c>
      <c r="AA108">
        <f t="shared" si="105"/>
        <v>23.603313252159399</v>
      </c>
      <c r="AB108">
        <f t="shared" si="105"/>
        <v>26.075672898795098</v>
      </c>
      <c r="AC108">
        <f t="shared" si="105"/>
        <v>27.481486382746304</v>
      </c>
      <c r="AD108">
        <f t="shared" si="105"/>
        <v>28.262145440401916</v>
      </c>
      <c r="AE108">
        <f t="shared" si="105"/>
        <v>28.690292433371788</v>
      </c>
      <c r="AF108">
        <f t="shared" si="105"/>
        <v>28.923556620150688</v>
      </c>
      <c r="AG108">
        <f t="shared" si="105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106">(B109*($L$109/100))/365</f>
        <v>2.6607936111462522</v>
      </c>
      <c r="N109">
        <f t="shared" si="106"/>
        <v>5.92020521197463</v>
      </c>
      <c r="O109">
        <f t="shared" si="106"/>
        <v>8.2745857862840815</v>
      </c>
      <c r="P109">
        <f t="shared" si="106"/>
        <v>9.6641377820742473</v>
      </c>
      <c r="Q109">
        <f t="shared" si="106"/>
        <v>10.417118222989451</v>
      </c>
      <c r="R109">
        <f t="shared" si="106"/>
        <v>10.809333774337151</v>
      </c>
      <c r="S109">
        <f t="shared" si="106"/>
        <v>11.009773781280492</v>
      </c>
      <c r="T109">
        <f t="shared" si="106"/>
        <v>11.111251207601699</v>
      </c>
      <c r="U109">
        <f t="shared" si="106"/>
        <v>11.162387622098001</v>
      </c>
      <c r="V109">
        <f t="shared" si="106"/>
        <v>11.18809635436652</v>
      </c>
      <c r="W109" s="6">
        <v>10</v>
      </c>
      <c r="X109">
        <f t="shared" ref="X109:AG109" si="107">M109*$W$109</f>
        <v>26.607936111462521</v>
      </c>
      <c r="Y109">
        <f t="shared" si="107"/>
        <v>59.202052119746298</v>
      </c>
      <c r="Z109">
        <f t="shared" si="107"/>
        <v>82.745857862840808</v>
      </c>
      <c r="AA109">
        <f t="shared" si="107"/>
        <v>96.641377820742477</v>
      </c>
      <c r="AB109">
        <f t="shared" si="107"/>
        <v>104.17118222989451</v>
      </c>
      <c r="AC109">
        <f t="shared" si="107"/>
        <v>108.09333774337151</v>
      </c>
      <c r="AD109">
        <f t="shared" si="107"/>
        <v>110.09773781280492</v>
      </c>
      <c r="AE109">
        <f t="shared" si="107"/>
        <v>111.11251207601698</v>
      </c>
      <c r="AF109">
        <f t="shared" si="107"/>
        <v>111.62387622098001</v>
      </c>
      <c r="AG109">
        <f t="shared" si="107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108">(B110*($L$111/100))/365</f>
        <v>2.1240557995108635</v>
      </c>
      <c r="N110">
        <f t="shared" si="108"/>
        <v>3.9758349679902745</v>
      </c>
      <c r="O110">
        <f t="shared" si="108"/>
        <v>5.537400042017973</v>
      </c>
      <c r="P110">
        <f t="shared" si="108"/>
        <v>6.6868503259374661</v>
      </c>
      <c r="Q110">
        <f t="shared" si="108"/>
        <v>7.4756455829051784</v>
      </c>
      <c r="R110">
        <f t="shared" si="108"/>
        <v>7.9961480667985212</v>
      </c>
      <c r="S110">
        <f t="shared" si="108"/>
        <v>8.33184611847037</v>
      </c>
      <c r="T110">
        <f t="shared" si="108"/>
        <v>8.5454101095742878</v>
      </c>
      <c r="U110">
        <f t="shared" si="108"/>
        <v>8.6801488737632475</v>
      </c>
      <c r="V110">
        <f t="shared" si="108"/>
        <v>8.7647234360500139</v>
      </c>
      <c r="W110"/>
      <c r="X110">
        <f t="shared" ref="X110:AG111" si="109">M110/10</f>
        <v>0.21240557995108636</v>
      </c>
      <c r="Y110">
        <f t="shared" si="109"/>
        <v>0.39758349679902744</v>
      </c>
      <c r="Z110">
        <f t="shared" si="109"/>
        <v>0.55374000420179725</v>
      </c>
      <c r="AA110">
        <f t="shared" si="109"/>
        <v>0.66868503259374656</v>
      </c>
      <c r="AB110">
        <f t="shared" si="109"/>
        <v>0.74756455829051782</v>
      </c>
      <c r="AC110">
        <f t="shared" si="109"/>
        <v>0.79961480667985207</v>
      </c>
      <c r="AD110">
        <f t="shared" si="109"/>
        <v>0.83318461184703696</v>
      </c>
      <c r="AE110">
        <f t="shared" si="109"/>
        <v>0.85454101095742874</v>
      </c>
      <c r="AF110">
        <f t="shared" si="109"/>
        <v>0.86801488737632471</v>
      </c>
      <c r="AG110">
        <f t="shared" si="109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108"/>
        <v>1.1816501214753261</v>
      </c>
      <c r="N111">
        <f t="shared" si="108"/>
        <v>4.2772908484982199</v>
      </c>
      <c r="O111">
        <f t="shared" si="108"/>
        <v>7.0961204467286176</v>
      </c>
      <c r="P111">
        <f t="shared" si="108"/>
        <v>8.9795822525185631</v>
      </c>
      <c r="Q111">
        <f t="shared" si="108"/>
        <v>10.090132569677493</v>
      </c>
      <c r="R111">
        <f t="shared" si="108"/>
        <v>10.708077560529302</v>
      </c>
      <c r="S111">
        <f t="shared" si="108"/>
        <v>11.042232898838849</v>
      </c>
      <c r="T111">
        <f t="shared" si="108"/>
        <v>11.220322023288221</v>
      </c>
      <c r="U111">
        <f t="shared" si="108"/>
        <v>11.314526132528714</v>
      </c>
      <c r="V111">
        <f t="shared" si="108"/>
        <v>11.364163444189877</v>
      </c>
      <c r="W111"/>
      <c r="X111">
        <f t="shared" si="109"/>
        <v>0.11816501214753261</v>
      </c>
      <c r="Y111">
        <f t="shared" si="109"/>
        <v>0.42772908484982197</v>
      </c>
      <c r="Z111">
        <f t="shared" si="109"/>
        <v>0.70961204467286176</v>
      </c>
      <c r="AA111">
        <f t="shared" si="109"/>
        <v>0.89795822525185631</v>
      </c>
      <c r="AB111">
        <f t="shared" si="109"/>
        <v>1.0090132569677492</v>
      </c>
      <c r="AC111">
        <f t="shared" si="109"/>
        <v>1.0708077560529303</v>
      </c>
      <c r="AD111">
        <f t="shared" si="109"/>
        <v>1.1042232898838849</v>
      </c>
      <c r="AE111">
        <f t="shared" si="109"/>
        <v>1.1220322023288221</v>
      </c>
      <c r="AF111">
        <f t="shared" si="109"/>
        <v>1.1314526132528715</v>
      </c>
      <c r="AG111">
        <f t="shared" si="109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110">(B112*($M$63/100))/365</f>
        <v>72.170116813120543</v>
      </c>
      <c r="N112">
        <f t="shared" si="110"/>
        <v>72.36772878633974</v>
      </c>
      <c r="O112">
        <f t="shared" si="110"/>
        <v>72.367909149554251</v>
      </c>
      <c r="P112">
        <f t="shared" si="110"/>
        <v>72.367909314024388</v>
      </c>
      <c r="Q112">
        <f t="shared" si="110"/>
        <v>72.367909314174241</v>
      </c>
      <c r="R112">
        <f t="shared" si="110"/>
        <v>72.367909314174526</v>
      </c>
      <c r="S112">
        <f t="shared" si="110"/>
        <v>72.367909314174526</v>
      </c>
      <c r="T112">
        <f t="shared" si="110"/>
        <v>72.367909314174526</v>
      </c>
      <c r="U112">
        <f t="shared" si="110"/>
        <v>72.367909314174526</v>
      </c>
      <c r="V112">
        <f t="shared" si="110"/>
        <v>72.367909314174526</v>
      </c>
      <c r="W112" s="6">
        <v>10</v>
      </c>
      <c r="X112">
        <f t="shared" ref="X112:AG112" si="111">M112*10</f>
        <v>721.70116813120546</v>
      </c>
      <c r="Y112">
        <f t="shared" si="111"/>
        <v>723.6772878633974</v>
      </c>
      <c r="Z112">
        <f t="shared" si="111"/>
        <v>723.67909149554248</v>
      </c>
      <c r="AA112">
        <f t="shared" si="111"/>
        <v>723.67909314024382</v>
      </c>
      <c r="AB112">
        <f t="shared" si="111"/>
        <v>723.67909314174244</v>
      </c>
      <c r="AC112">
        <f t="shared" si="111"/>
        <v>723.67909314174528</v>
      </c>
      <c r="AD112">
        <f t="shared" si="111"/>
        <v>723.67909314174528</v>
      </c>
      <c r="AE112">
        <f t="shared" si="111"/>
        <v>723.67909314174528</v>
      </c>
      <c r="AF112">
        <f t="shared" si="111"/>
        <v>723.67909314174528</v>
      </c>
      <c r="AG112">
        <f t="shared" si="111"/>
        <v>723.67909314174528</v>
      </c>
    </row>
    <row r="113" spans="1:33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112">(B113*($L$113/100))/365</f>
        <v>0.12308643461296385</v>
      </c>
      <c r="N113">
        <f t="shared" si="112"/>
        <v>0.64933746757510147</v>
      </c>
      <c r="O113">
        <f t="shared" si="112"/>
        <v>1.4774269977140821</v>
      </c>
      <c r="P113">
        <f t="shared" si="112"/>
        <v>2.412494163351055</v>
      </c>
      <c r="Q113">
        <f t="shared" si="112"/>
        <v>3.3146797468854525</v>
      </c>
      <c r="R113">
        <f t="shared" si="112"/>
        <v>4.1114003323396435</v>
      </c>
      <c r="S113">
        <f t="shared" si="112"/>
        <v>4.7775237917887132</v>
      </c>
      <c r="T113">
        <f t="shared" si="112"/>
        <v>5.3148699175616851</v>
      </c>
      <c r="U113">
        <f t="shared" si="112"/>
        <v>5.7379228304546439</v>
      </c>
      <c r="V113">
        <f t="shared" si="112"/>
        <v>6.065402142536179</v>
      </c>
      <c r="W113"/>
      <c r="X113">
        <f t="shared" ref="X113:AG114" si="113">M113/10</f>
        <v>1.2308643461296386E-2</v>
      </c>
      <c r="Y113">
        <f t="shared" si="113"/>
        <v>6.4933746757510152E-2</v>
      </c>
      <c r="Z113">
        <f t="shared" si="113"/>
        <v>0.14774269977140822</v>
      </c>
      <c r="AA113">
        <f t="shared" si="113"/>
        <v>0.24124941633510549</v>
      </c>
      <c r="AB113">
        <f t="shared" si="113"/>
        <v>0.33146797468854527</v>
      </c>
      <c r="AC113">
        <f t="shared" si="113"/>
        <v>0.41114003323396436</v>
      </c>
      <c r="AD113">
        <f t="shared" si="113"/>
        <v>0.47775237917887131</v>
      </c>
      <c r="AE113">
        <f t="shared" si="113"/>
        <v>0.53148699175616854</v>
      </c>
      <c r="AF113">
        <f t="shared" si="113"/>
        <v>0.57379228304546437</v>
      </c>
      <c r="AG113">
        <f t="shared" si="113"/>
        <v>0.60654021425361793</v>
      </c>
    </row>
    <row r="114" spans="1:33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114">(B114*(M$1/100))/365</f>
        <v>177.8520384924</v>
      </c>
      <c r="N114">
        <f t="shared" si="114"/>
        <v>181.10298672092387</v>
      </c>
      <c r="O114">
        <f t="shared" si="114"/>
        <v>98.760356097527122</v>
      </c>
      <c r="P114">
        <f t="shared" si="114"/>
        <v>100.65679434593589</v>
      </c>
      <c r="Q114">
        <f t="shared" si="114"/>
        <v>101.08321103254877</v>
      </c>
      <c r="R114">
        <f t="shared" si="114"/>
        <v>101.17852039160522</v>
      </c>
      <c r="S114">
        <f t="shared" si="114"/>
        <v>101.1997949009526</v>
      </c>
      <c r="T114">
        <f t="shared" si="114"/>
        <v>101.20454228979426</v>
      </c>
      <c r="U114">
        <f t="shared" si="114"/>
        <v>101.20560159554931</v>
      </c>
      <c r="V114">
        <f t="shared" si="114"/>
        <v>101.20583795961426</v>
      </c>
      <c r="W114"/>
      <c r="X114">
        <f t="shared" si="113"/>
        <v>17.785203849239998</v>
      </c>
      <c r="Y114">
        <f t="shared" si="113"/>
        <v>18.110298672092387</v>
      </c>
      <c r="Z114">
        <f t="shared" si="113"/>
        <v>9.8760356097527122</v>
      </c>
      <c r="AA114">
        <f t="shared" si="113"/>
        <v>10.065679434593589</v>
      </c>
      <c r="AB114">
        <f t="shared" si="113"/>
        <v>10.108321103254877</v>
      </c>
      <c r="AC114">
        <f t="shared" si="113"/>
        <v>10.117852039160521</v>
      </c>
      <c r="AD114">
        <f t="shared" si="113"/>
        <v>10.119979490095259</v>
      </c>
      <c r="AE114">
        <f t="shared" si="113"/>
        <v>10.120454228979426</v>
      </c>
      <c r="AF114">
        <f t="shared" si="113"/>
        <v>10.12056015955493</v>
      </c>
      <c r="AG114">
        <f t="shared" si="113"/>
        <v>10.120583795961426</v>
      </c>
    </row>
    <row r="115" spans="1:33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115">(B115*($L$115/100))/365</f>
        <v>4289.5066865673971</v>
      </c>
      <c r="N115">
        <f t="shared" si="115"/>
        <v>4301.251961729753</v>
      </c>
      <c r="O115">
        <f t="shared" si="115"/>
        <v>4301.262681806822</v>
      </c>
      <c r="P115">
        <f t="shared" si="115"/>
        <v>4301.2626915822748</v>
      </c>
      <c r="Q115">
        <f t="shared" si="115"/>
        <v>4301.2626915911778</v>
      </c>
      <c r="R115">
        <f t="shared" si="115"/>
        <v>4301.2626915912051</v>
      </c>
      <c r="S115">
        <f t="shared" si="115"/>
        <v>4301.2626915912051</v>
      </c>
      <c r="T115">
        <f t="shared" si="115"/>
        <v>4301.2626915912051</v>
      </c>
      <c r="U115">
        <f t="shared" si="115"/>
        <v>4301.2626915912051</v>
      </c>
      <c r="V115">
        <f t="shared" si="115"/>
        <v>4301.2626915912051</v>
      </c>
      <c r="W115" s="6">
        <v>1</v>
      </c>
      <c r="X115">
        <f t="shared" ref="X115:AG115" si="116">M115*$W$115</f>
        <v>4289.5066865673971</v>
      </c>
      <c r="Y115">
        <f t="shared" si="116"/>
        <v>4301.251961729753</v>
      </c>
      <c r="Z115">
        <f t="shared" si="116"/>
        <v>4301.262681806822</v>
      </c>
      <c r="AA115">
        <f t="shared" si="116"/>
        <v>4301.2626915822748</v>
      </c>
      <c r="AB115">
        <f t="shared" si="116"/>
        <v>4301.2626915911778</v>
      </c>
      <c r="AC115">
        <f t="shared" si="116"/>
        <v>4301.2626915912051</v>
      </c>
      <c r="AD115">
        <f t="shared" si="116"/>
        <v>4301.2626915912051</v>
      </c>
      <c r="AE115">
        <f t="shared" si="116"/>
        <v>4301.2626915912051</v>
      </c>
      <c r="AF115">
        <f t="shared" si="116"/>
        <v>4301.2626915912051</v>
      </c>
      <c r="AG115">
        <f t="shared" si="116"/>
        <v>4301.2626915912051</v>
      </c>
    </row>
    <row r="116" spans="1:33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117">(B116*(M$1/100))/365</f>
        <v>3.714938980557501</v>
      </c>
      <c r="N116">
        <f t="shared" si="117"/>
        <v>13.834787118335726</v>
      </c>
      <c r="O116">
        <f t="shared" si="117"/>
        <v>15.172192803074164</v>
      </c>
      <c r="P116">
        <f t="shared" si="117"/>
        <v>23.496718143761534</v>
      </c>
      <c r="Q116">
        <f t="shared" si="117"/>
        <v>30.613490947968767</v>
      </c>
      <c r="R116">
        <f t="shared" si="117"/>
        <v>36.181877036766302</v>
      </c>
      <c r="S116">
        <f t="shared" si="117"/>
        <v>40.318032366852876</v>
      </c>
      <c r="T116">
        <f t="shared" si="117"/>
        <v>43.293185767388223</v>
      </c>
      <c r="U116">
        <f t="shared" si="117"/>
        <v>45.389798573898908</v>
      </c>
      <c r="V116">
        <f t="shared" si="117"/>
        <v>46.847707872265751</v>
      </c>
      <c r="W116"/>
      <c r="X116">
        <f t="shared" ref="X116:AG116" si="118">M116/10</f>
        <v>0.37149389805575012</v>
      </c>
      <c r="Y116">
        <f t="shared" si="118"/>
        <v>1.3834787118335725</v>
      </c>
      <c r="Z116">
        <f t="shared" si="118"/>
        <v>1.5172192803074165</v>
      </c>
      <c r="AA116">
        <f t="shared" si="118"/>
        <v>2.3496718143761535</v>
      </c>
      <c r="AB116">
        <f t="shared" si="118"/>
        <v>3.0613490947968769</v>
      </c>
      <c r="AC116">
        <f t="shared" si="118"/>
        <v>3.6181877036766301</v>
      </c>
      <c r="AD116">
        <f t="shared" si="118"/>
        <v>4.0318032366852874</v>
      </c>
      <c r="AE116">
        <f t="shared" si="118"/>
        <v>4.3293185767388227</v>
      </c>
      <c r="AF116">
        <f t="shared" si="118"/>
        <v>4.538979857389891</v>
      </c>
      <c r="AG116">
        <f t="shared" si="118"/>
        <v>4.6847707872265749</v>
      </c>
    </row>
    <row r="117" spans="1:33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119">(B117*($L$117/100))/365</f>
        <v>6.0493457380627128E-2</v>
      </c>
      <c r="N117">
        <f t="shared" si="119"/>
        <v>0.39200928703802468</v>
      </c>
      <c r="O117">
        <f t="shared" si="119"/>
        <v>1.1056287720349178</v>
      </c>
      <c r="P117">
        <f t="shared" si="119"/>
        <v>2.2213896603110683</v>
      </c>
      <c r="Q117">
        <f t="shared" si="119"/>
        <v>3.7102056228076989</v>
      </c>
      <c r="R117">
        <f t="shared" si="119"/>
        <v>5.5181596422777535</v>
      </c>
      <c r="S117">
        <f t="shared" si="119"/>
        <v>7.5812611665161658</v>
      </c>
      <c r="T117">
        <f t="shared" si="119"/>
        <v>9.8343091477414522</v>
      </c>
      <c r="U117">
        <f t="shared" si="119"/>
        <v>12.215989279415369</v>
      </c>
      <c r="V117">
        <f t="shared" si="119"/>
        <v>14.671554530056685</v>
      </c>
      <c r="W117" s="6">
        <v>0.5</v>
      </c>
      <c r="X117">
        <f t="shared" ref="X117:AG117" si="120">M117*$W$117</f>
        <v>3.0246728690313564E-2</v>
      </c>
      <c r="Y117">
        <f t="shared" si="120"/>
        <v>0.19600464351901234</v>
      </c>
      <c r="Z117">
        <f t="shared" si="120"/>
        <v>0.55281438601745891</v>
      </c>
      <c r="AA117">
        <f t="shared" si="120"/>
        <v>1.1106948301555342</v>
      </c>
      <c r="AB117">
        <f t="shared" si="120"/>
        <v>1.8551028114038495</v>
      </c>
      <c r="AC117">
        <f t="shared" si="120"/>
        <v>2.7590798211388767</v>
      </c>
      <c r="AD117">
        <f t="shared" si="120"/>
        <v>3.7906305832580829</v>
      </c>
      <c r="AE117">
        <f t="shared" si="120"/>
        <v>4.9171545738707261</v>
      </c>
      <c r="AF117">
        <f t="shared" si="120"/>
        <v>6.1079946397076847</v>
      </c>
      <c r="AG117">
        <f t="shared" si="120"/>
        <v>7.3357772650283426</v>
      </c>
    </row>
    <row r="118" spans="1:33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121">(B118*($L$118/100))/365</f>
        <v>0.92574681305757944</v>
      </c>
      <c r="N118">
        <f t="shared" si="121"/>
        <v>2.4575000511554244</v>
      </c>
      <c r="O118">
        <f t="shared" si="121"/>
        <v>3.3573327387292053</v>
      </c>
      <c r="P118">
        <f t="shared" si="121"/>
        <v>3.7653569698804659</v>
      </c>
      <c r="Q118">
        <f t="shared" si="121"/>
        <v>3.9350234581822878</v>
      </c>
      <c r="R118">
        <f t="shared" si="121"/>
        <v>4.0033434736704523</v>
      </c>
      <c r="S118">
        <f t="shared" si="121"/>
        <v>4.030515444906726</v>
      </c>
      <c r="T118">
        <f t="shared" si="121"/>
        <v>4.0412699804754935</v>
      </c>
      <c r="U118">
        <f t="shared" si="121"/>
        <v>4.0455184798845751</v>
      </c>
      <c r="V118">
        <f t="shared" si="121"/>
        <v>4.0471955599139049</v>
      </c>
      <c r="W118"/>
      <c r="X118">
        <f t="shared" ref="X118:AG123" si="122">M118/10</f>
        <v>9.2574681305757939E-2</v>
      </c>
      <c r="Y118">
        <f t="shared" si="122"/>
        <v>0.24575000511554243</v>
      </c>
      <c r="Z118">
        <f t="shared" si="122"/>
        <v>0.33573327387292051</v>
      </c>
      <c r="AA118">
        <f t="shared" si="122"/>
        <v>0.37653569698804656</v>
      </c>
      <c r="AB118">
        <f t="shared" si="122"/>
        <v>0.39350234581822879</v>
      </c>
      <c r="AC118">
        <f t="shared" si="122"/>
        <v>0.40033434736704521</v>
      </c>
      <c r="AD118">
        <f t="shared" si="122"/>
        <v>0.4030515444906726</v>
      </c>
      <c r="AE118">
        <f t="shared" si="122"/>
        <v>0.40412699804754937</v>
      </c>
      <c r="AF118">
        <f t="shared" si="122"/>
        <v>0.4045518479884575</v>
      </c>
      <c r="AG118">
        <f t="shared" si="122"/>
        <v>0.40471955599139048</v>
      </c>
    </row>
    <row r="119" spans="1:33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123">(B119*($L$119/100))/365</f>
        <v>0.14741295819771449</v>
      </c>
      <c r="N119">
        <f t="shared" si="123"/>
        <v>0.90662451474599726</v>
      </c>
      <c r="O119">
        <f t="shared" si="123"/>
        <v>2.4446922828805264</v>
      </c>
      <c r="P119">
        <f t="shared" si="123"/>
        <v>4.714363213196247</v>
      </c>
      <c r="Q119">
        <f t="shared" si="123"/>
        <v>7.5789768523413432</v>
      </c>
      <c r="R119">
        <f t="shared" si="123"/>
        <v>10.875220359919506</v>
      </c>
      <c r="S119">
        <f t="shared" si="123"/>
        <v>14.444877583849728</v>
      </c>
      <c r="T119">
        <f t="shared" si="123"/>
        <v>18.149536255285152</v>
      </c>
      <c r="U119">
        <f t="shared" si="123"/>
        <v>21.875871998151318</v>
      </c>
      <c r="V119">
        <f t="shared" si="123"/>
        <v>25.535885657529978</v>
      </c>
      <c r="W119"/>
      <c r="X119">
        <f t="shared" si="122"/>
        <v>1.474129581977145E-2</v>
      </c>
      <c r="Y119">
        <f t="shared" si="122"/>
        <v>9.0662451474599726E-2</v>
      </c>
      <c r="Z119">
        <f t="shared" si="122"/>
        <v>0.24446922828805265</v>
      </c>
      <c r="AA119">
        <f t="shared" si="122"/>
        <v>0.47143632131962471</v>
      </c>
      <c r="AB119">
        <f t="shared" si="122"/>
        <v>0.75789768523413437</v>
      </c>
      <c r="AC119">
        <f t="shared" si="122"/>
        <v>1.0875220359919506</v>
      </c>
      <c r="AD119">
        <f t="shared" si="122"/>
        <v>1.4444877583849727</v>
      </c>
      <c r="AE119">
        <f t="shared" si="122"/>
        <v>1.8149536255285152</v>
      </c>
      <c r="AF119">
        <f t="shared" si="122"/>
        <v>2.1875871998151317</v>
      </c>
      <c r="AG119">
        <f t="shared" si="122"/>
        <v>2.5535885657529978</v>
      </c>
    </row>
    <row r="120" spans="1:33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123"/>
        <v>0.21793409690997867</v>
      </c>
      <c r="N120">
        <f t="shared" si="123"/>
        <v>0.77503467147640281</v>
      </c>
      <c r="O120">
        <f t="shared" si="123"/>
        <v>1.297559186532822</v>
      </c>
      <c r="P120">
        <f t="shared" si="123"/>
        <v>1.6630805607127479</v>
      </c>
      <c r="Q120">
        <f t="shared" si="123"/>
        <v>1.8895918886446601</v>
      </c>
      <c r="R120">
        <f t="shared" si="123"/>
        <v>2.0220665264508795</v>
      </c>
      <c r="S120">
        <f t="shared" si="123"/>
        <v>2.0972877690673699</v>
      </c>
      <c r="T120">
        <f t="shared" si="123"/>
        <v>2.1393381024830331</v>
      </c>
      <c r="U120">
        <f t="shared" si="123"/>
        <v>2.1626487534346164</v>
      </c>
      <c r="V120">
        <f t="shared" si="123"/>
        <v>2.1755123355683565</v>
      </c>
      <c r="W120"/>
      <c r="X120">
        <f t="shared" si="122"/>
        <v>2.1793409690997866E-2</v>
      </c>
      <c r="Y120">
        <f t="shared" si="122"/>
        <v>7.7503467147640281E-2</v>
      </c>
      <c r="Z120">
        <f t="shared" si="122"/>
        <v>0.1297559186532822</v>
      </c>
      <c r="AA120">
        <f t="shared" si="122"/>
        <v>0.1663080560712748</v>
      </c>
      <c r="AB120">
        <f t="shared" si="122"/>
        <v>0.188959188864466</v>
      </c>
      <c r="AC120">
        <f t="shared" si="122"/>
        <v>0.20220665264508794</v>
      </c>
      <c r="AD120">
        <f t="shared" si="122"/>
        <v>0.209728776906737</v>
      </c>
      <c r="AE120">
        <f t="shared" si="122"/>
        <v>0.21393381024830332</v>
      </c>
      <c r="AF120">
        <f t="shared" si="122"/>
        <v>0.21626487534346164</v>
      </c>
      <c r="AG120">
        <f t="shared" si="122"/>
        <v>0.21755123355683564</v>
      </c>
    </row>
    <row r="121" spans="1:33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124">(B121*($L$121/100))/365</f>
        <v>12.318292185660985</v>
      </c>
      <c r="N121">
        <f t="shared" si="124"/>
        <v>47.81301934804285</v>
      </c>
      <c r="O121">
        <f t="shared" si="124"/>
        <v>82.944408619568776</v>
      </c>
      <c r="P121">
        <f t="shared" si="124"/>
        <v>108.14507604885426</v>
      </c>
      <c r="Q121">
        <f t="shared" si="124"/>
        <v>123.96124893235671</v>
      </c>
      <c r="R121">
        <f t="shared" si="124"/>
        <v>133.27320581749152</v>
      </c>
      <c r="S121">
        <f t="shared" si="124"/>
        <v>138.57963086512166</v>
      </c>
      <c r="T121">
        <f t="shared" si="124"/>
        <v>141.55179523005646</v>
      </c>
      <c r="U121">
        <f t="shared" si="124"/>
        <v>143.20115976239015</v>
      </c>
      <c r="V121">
        <f t="shared" si="124"/>
        <v>144.11185920138138</v>
      </c>
      <c r="W121"/>
      <c r="X121">
        <f t="shared" si="122"/>
        <v>1.2318292185660984</v>
      </c>
      <c r="Y121">
        <f t="shared" si="122"/>
        <v>4.7813019348042847</v>
      </c>
      <c r="Z121">
        <f t="shared" si="122"/>
        <v>8.2944408619568772</v>
      </c>
      <c r="AA121">
        <f t="shared" si="122"/>
        <v>10.814507604885426</v>
      </c>
      <c r="AB121">
        <f t="shared" si="122"/>
        <v>12.396124893235671</v>
      </c>
      <c r="AC121">
        <f t="shared" si="122"/>
        <v>13.327320581749152</v>
      </c>
      <c r="AD121">
        <f t="shared" si="122"/>
        <v>13.857963086512166</v>
      </c>
      <c r="AE121">
        <f t="shared" si="122"/>
        <v>14.155179523005646</v>
      </c>
      <c r="AF121">
        <f t="shared" si="122"/>
        <v>14.320115976239014</v>
      </c>
      <c r="AG121">
        <f t="shared" si="122"/>
        <v>14.411185920138138</v>
      </c>
    </row>
    <row r="122" spans="1:33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125">(B122*($L$122/100))/365</f>
        <v>5.4174621409598223E-2</v>
      </c>
      <c r="N122">
        <f t="shared" si="125"/>
        <v>0.28689365601002054</v>
      </c>
      <c r="O122">
        <f t="shared" si="125"/>
        <v>0.65498881759505623</v>
      </c>
      <c r="P122">
        <f t="shared" si="125"/>
        <v>1.0727342158341824</v>
      </c>
      <c r="Q122">
        <f t="shared" si="125"/>
        <v>1.4777353754756988</v>
      </c>
      <c r="R122">
        <f t="shared" si="125"/>
        <v>1.837036860465507</v>
      </c>
      <c r="S122">
        <f t="shared" si="125"/>
        <v>2.1387578393179592</v>
      </c>
      <c r="T122">
        <f t="shared" si="125"/>
        <v>2.3831657444718082</v>
      </c>
      <c r="U122">
        <f t="shared" si="125"/>
        <v>2.5763569455578357</v>
      </c>
      <c r="V122">
        <f t="shared" si="125"/>
        <v>2.726476847235233</v>
      </c>
      <c r="W122"/>
      <c r="X122">
        <f t="shared" si="122"/>
        <v>5.4174621409598224E-3</v>
      </c>
      <c r="Y122">
        <f t="shared" si="122"/>
        <v>2.8689365601002055E-2</v>
      </c>
      <c r="Z122">
        <f t="shared" si="122"/>
        <v>6.549888175950562E-2</v>
      </c>
      <c r="AA122">
        <f t="shared" si="122"/>
        <v>0.10727342158341824</v>
      </c>
      <c r="AB122">
        <f t="shared" si="122"/>
        <v>0.14777353754756989</v>
      </c>
      <c r="AC122">
        <f t="shared" si="122"/>
        <v>0.18370368604655068</v>
      </c>
      <c r="AD122">
        <f t="shared" si="122"/>
        <v>0.2138757839317959</v>
      </c>
      <c r="AE122">
        <f t="shared" si="122"/>
        <v>0.23831657444718082</v>
      </c>
      <c r="AF122">
        <f t="shared" si="122"/>
        <v>0.25763569455578356</v>
      </c>
      <c r="AG122">
        <f t="shared" si="122"/>
        <v>0.2726476847235233</v>
      </c>
    </row>
    <row r="123" spans="1:33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126">(B123*(M$1/100))/365</f>
        <v>0.16111566652593942</v>
      </c>
      <c r="N123">
        <f t="shared" si="126"/>
        <v>0.49194069840448662</v>
      </c>
      <c r="O123">
        <f t="shared" si="126"/>
        <v>0.51358601778473434</v>
      </c>
      <c r="P123">
        <f t="shared" si="126"/>
        <v>0.78882875939442743</v>
      </c>
      <c r="Q123">
        <f t="shared" si="126"/>
        <v>1.034662516101559</v>
      </c>
      <c r="R123">
        <f t="shared" si="126"/>
        <v>1.2377250519328276</v>
      </c>
      <c r="S123">
        <f t="shared" si="126"/>
        <v>1.3976861819244739</v>
      </c>
      <c r="T123">
        <f t="shared" si="126"/>
        <v>1.5199186231601398</v>
      </c>
      <c r="U123">
        <f t="shared" si="126"/>
        <v>1.6114533522445342</v>
      </c>
      <c r="V123">
        <f t="shared" si="126"/>
        <v>1.6790656309355565</v>
      </c>
      <c r="W123"/>
      <c r="X123">
        <f t="shared" si="122"/>
        <v>1.6111566652593941E-2</v>
      </c>
      <c r="Y123">
        <f t="shared" si="122"/>
        <v>4.9194069840448662E-2</v>
      </c>
      <c r="Z123">
        <f t="shared" si="122"/>
        <v>5.1358601778473435E-2</v>
      </c>
      <c r="AA123">
        <f t="shared" si="122"/>
        <v>7.8882875939442737E-2</v>
      </c>
      <c r="AB123">
        <f t="shared" si="122"/>
        <v>0.10346625161015591</v>
      </c>
      <c r="AC123">
        <f t="shared" si="122"/>
        <v>0.12377250519328276</v>
      </c>
      <c r="AD123">
        <f t="shared" si="122"/>
        <v>0.1397686181924474</v>
      </c>
      <c r="AE123">
        <f t="shared" si="122"/>
        <v>0.15199186231601397</v>
      </c>
      <c r="AF123">
        <f t="shared" si="122"/>
        <v>0.16114533522445343</v>
      </c>
      <c r="AG123">
        <f t="shared" si="122"/>
        <v>0.16790656309355564</v>
      </c>
    </row>
    <row r="127" spans="1:33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</row>
    <row r="128" spans="1:33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</row>
    <row r="129" spans="1:33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 t="shared" ref="M129:V129" si="127">(B129*($L$129/100))/365</f>
        <v>5.9132888377872606E-3</v>
      </c>
      <c r="N129">
        <f t="shared" si="127"/>
        <v>1.2945951886432057E-2</v>
      </c>
      <c r="O129">
        <f t="shared" si="127"/>
        <v>2.1614632805078249E-2</v>
      </c>
      <c r="P129">
        <f t="shared" si="127"/>
        <v>3.0965685553707128E-2</v>
      </c>
      <c r="Q129">
        <f t="shared" si="127"/>
        <v>4.0271990432780277E-2</v>
      </c>
      <c r="R129">
        <f t="shared" si="127"/>
        <v>4.9056052252156167E-2</v>
      </c>
      <c r="S129">
        <f t="shared" si="127"/>
        <v>5.7047878522022748E-2</v>
      </c>
      <c r="T129">
        <f t="shared" si="127"/>
        <v>6.4128716973684385E-2</v>
      </c>
      <c r="U129">
        <f t="shared" si="127"/>
        <v>7.0280428120163024E-2</v>
      </c>
      <c r="V129">
        <f t="shared" si="127"/>
        <v>7.5546213478296168E-2</v>
      </c>
      <c r="W129" s="6">
        <v>10</v>
      </c>
      <c r="X129">
        <f t="shared" ref="X129:AG129" si="128">M129*$W$129</f>
        <v>5.9132888377872603E-2</v>
      </c>
      <c r="Y129">
        <f t="shared" si="128"/>
        <v>0.12945951886432056</v>
      </c>
      <c r="Z129">
        <f t="shared" si="128"/>
        <v>0.21614632805078249</v>
      </c>
      <c r="AA129">
        <f t="shared" si="128"/>
        <v>0.30965685553707128</v>
      </c>
      <c r="AB129">
        <f t="shared" si="128"/>
        <v>0.4027199043278028</v>
      </c>
      <c r="AC129">
        <f t="shared" si="128"/>
        <v>0.49056052252156168</v>
      </c>
      <c r="AD129">
        <f t="shared" si="128"/>
        <v>0.57047878522022744</v>
      </c>
      <c r="AE129">
        <f t="shared" si="128"/>
        <v>0.64128716973684385</v>
      </c>
      <c r="AF129">
        <f t="shared" si="128"/>
        <v>0.70280428120163019</v>
      </c>
      <c r="AG129">
        <f t="shared" si="128"/>
        <v>0.75546213478296165</v>
      </c>
    </row>
    <row r="130" spans="1:33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129">(B130*(M$1/100))/365</f>
        <v>700.49216834946981</v>
      </c>
      <c r="N130">
        <f t="shared" si="129"/>
        <v>1277.4339773273043</v>
      </c>
      <c r="O130">
        <f t="shared" si="129"/>
        <v>1067.1159821462768</v>
      </c>
      <c r="P130">
        <f t="shared" si="129"/>
        <v>1390.2865921640466</v>
      </c>
      <c r="Q130">
        <f t="shared" si="129"/>
        <v>1607.0593295252604</v>
      </c>
      <c r="R130">
        <f t="shared" si="129"/>
        <v>1744.0463095025975</v>
      </c>
      <c r="S130">
        <f t="shared" si="129"/>
        <v>1827.8631148979864</v>
      </c>
      <c r="T130">
        <f t="shared" si="129"/>
        <v>1878.2275958579455</v>
      </c>
      <c r="U130">
        <f t="shared" si="129"/>
        <v>1908.1797773428082</v>
      </c>
      <c r="V130">
        <f t="shared" si="129"/>
        <v>1925.8865759407288</v>
      </c>
      <c r="W130"/>
      <c r="X130">
        <f t="shared" ref="X130:AG131" si="130">M130/10</f>
        <v>70.049216834946975</v>
      </c>
      <c r="Y130">
        <f t="shared" si="130"/>
        <v>127.74339773273043</v>
      </c>
      <c r="Z130">
        <f t="shared" si="130"/>
        <v>106.71159821462768</v>
      </c>
      <c r="AA130">
        <f t="shared" si="130"/>
        <v>139.02865921640466</v>
      </c>
      <c r="AB130">
        <f t="shared" si="130"/>
        <v>160.70593295252604</v>
      </c>
      <c r="AC130">
        <f t="shared" si="130"/>
        <v>174.40463095025976</v>
      </c>
      <c r="AD130">
        <f t="shared" si="130"/>
        <v>182.78631148979863</v>
      </c>
      <c r="AE130">
        <f t="shared" si="130"/>
        <v>187.82275958579456</v>
      </c>
      <c r="AF130">
        <f t="shared" si="130"/>
        <v>190.81797773428082</v>
      </c>
      <c r="AG130">
        <f t="shared" si="130"/>
        <v>192.58865759407288</v>
      </c>
    </row>
    <row r="131" spans="1:33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129"/>
        <v>802.32006982446251</v>
      </c>
      <c r="N131">
        <f t="shared" si="129"/>
        <v>1432.7837226311945</v>
      </c>
      <c r="O131">
        <f t="shared" si="129"/>
        <v>1120.2232483016521</v>
      </c>
      <c r="P131">
        <f t="shared" si="129"/>
        <v>1409.5811076211482</v>
      </c>
      <c r="Q131">
        <f t="shared" si="129"/>
        <v>1596.6774942711015</v>
      </c>
      <c r="R131">
        <f t="shared" si="129"/>
        <v>1711.5113451680686</v>
      </c>
      <c r="S131">
        <f t="shared" si="129"/>
        <v>1780.0473117936222</v>
      </c>
      <c r="T131">
        <f t="shared" si="129"/>
        <v>1820.3221528888166</v>
      </c>
      <c r="U131">
        <f t="shared" si="129"/>
        <v>1843.7836802951344</v>
      </c>
      <c r="V131">
        <f t="shared" si="129"/>
        <v>1857.3831508058659</v>
      </c>
      <c r="W131"/>
      <c r="X131">
        <f t="shared" si="130"/>
        <v>80.232006982446251</v>
      </c>
      <c r="Y131">
        <f t="shared" si="130"/>
        <v>143.27837226311945</v>
      </c>
      <c r="Z131">
        <f t="shared" si="130"/>
        <v>112.02232483016522</v>
      </c>
      <c r="AA131">
        <f t="shared" si="130"/>
        <v>140.95811076211481</v>
      </c>
      <c r="AB131">
        <f t="shared" si="130"/>
        <v>159.66774942711015</v>
      </c>
      <c r="AC131">
        <f t="shared" si="130"/>
        <v>171.15113451680685</v>
      </c>
      <c r="AD131">
        <f t="shared" si="130"/>
        <v>178.00473117936221</v>
      </c>
      <c r="AE131">
        <f t="shared" si="130"/>
        <v>182.03221528888167</v>
      </c>
      <c r="AF131">
        <f t="shared" si="130"/>
        <v>184.37836802951344</v>
      </c>
      <c r="AG131">
        <f t="shared" si="130"/>
        <v>185.73831508058657</v>
      </c>
    </row>
    <row r="132" spans="1:33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129"/>
        <v>1.1278536066215095</v>
      </c>
      <c r="N132">
        <f t="shared" si="129"/>
        <v>2.6156252824447015</v>
      </c>
      <c r="O132">
        <f t="shared" si="129"/>
        <v>2.5344981867655645</v>
      </c>
      <c r="P132">
        <f t="shared" si="129"/>
        <v>3.7975202587709047</v>
      </c>
      <c r="Q132">
        <f t="shared" si="129"/>
        <v>4.9468186000675063</v>
      </c>
      <c r="R132">
        <f t="shared" si="129"/>
        <v>5.9204122712715064</v>
      </c>
      <c r="S132">
        <f t="shared" si="129"/>
        <v>6.7089646234152323</v>
      </c>
      <c r="T132">
        <f t="shared" si="129"/>
        <v>7.3290337563121648</v>
      </c>
      <c r="U132">
        <f t="shared" si="129"/>
        <v>7.8069047634101914</v>
      </c>
      <c r="V132">
        <f t="shared" si="129"/>
        <v>8.170069730492056</v>
      </c>
      <c r="W132" s="6">
        <v>0.25</v>
      </c>
      <c r="X132">
        <f t="shared" ref="X132:AG132" si="131">M132*$W$132</f>
        <v>0.28196340165537737</v>
      </c>
      <c r="Y132">
        <f t="shared" si="131"/>
        <v>0.65390632061117537</v>
      </c>
      <c r="Z132">
        <f t="shared" si="131"/>
        <v>0.63362454669139112</v>
      </c>
      <c r="AA132">
        <f t="shared" si="131"/>
        <v>0.94938006469272618</v>
      </c>
      <c r="AB132">
        <f t="shared" si="131"/>
        <v>1.2367046500168766</v>
      </c>
      <c r="AC132">
        <f t="shared" si="131"/>
        <v>1.4801030678178766</v>
      </c>
      <c r="AD132">
        <f t="shared" si="131"/>
        <v>1.6772411558538081</v>
      </c>
      <c r="AE132">
        <f t="shared" si="131"/>
        <v>1.8322584390780412</v>
      </c>
      <c r="AF132">
        <f t="shared" si="131"/>
        <v>1.9517261908525478</v>
      </c>
      <c r="AG132">
        <f t="shared" si="131"/>
        <v>2.042517432623014</v>
      </c>
    </row>
    <row r="133" spans="1:33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32">(B133*($L$133/100))/365</f>
        <v>86.252393520289743</v>
      </c>
      <c r="N133">
        <f t="shared" si="132"/>
        <v>87.570967950180417</v>
      </c>
      <c r="O133">
        <f t="shared" si="132"/>
        <v>87.579547554759188</v>
      </c>
      <c r="P133">
        <f t="shared" si="132"/>
        <v>87.579603098785483</v>
      </c>
      <c r="Q133">
        <f t="shared" si="132"/>
        <v>87.579603458363565</v>
      </c>
      <c r="R133">
        <f t="shared" si="132"/>
        <v>87.579603460691374</v>
      </c>
      <c r="S133">
        <f t="shared" si="132"/>
        <v>87.579603460706451</v>
      </c>
      <c r="T133">
        <f t="shared" si="132"/>
        <v>87.579603460706579</v>
      </c>
      <c r="U133">
        <f t="shared" si="132"/>
        <v>87.579603460706579</v>
      </c>
      <c r="V133">
        <f t="shared" si="132"/>
        <v>87.579603460706579</v>
      </c>
      <c r="W133" s="6">
        <v>2.5</v>
      </c>
      <c r="X133">
        <f t="shared" ref="X133:AG133" si="133">M133*$W$133</f>
        <v>215.63098380072435</v>
      </c>
      <c r="Y133">
        <f t="shared" si="133"/>
        <v>218.92741987545105</v>
      </c>
      <c r="Z133">
        <f t="shared" si="133"/>
        <v>218.94886888689797</v>
      </c>
      <c r="AA133">
        <f t="shared" si="133"/>
        <v>218.9490077469637</v>
      </c>
      <c r="AB133">
        <f t="shared" si="133"/>
        <v>218.94900864590892</v>
      </c>
      <c r="AC133">
        <f t="shared" si="133"/>
        <v>218.94900865172843</v>
      </c>
      <c r="AD133">
        <f t="shared" si="133"/>
        <v>218.94900865176612</v>
      </c>
      <c r="AE133">
        <f t="shared" si="133"/>
        <v>218.94900865176646</v>
      </c>
      <c r="AF133">
        <f t="shared" si="133"/>
        <v>218.94900865176646</v>
      </c>
      <c r="AG133">
        <f t="shared" si="133"/>
        <v>218.94900865176646</v>
      </c>
    </row>
    <row r="134" spans="1:33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34">(B134*($L$70/100))/365</f>
        <v>7.6274041578870688E-2</v>
      </c>
      <c r="N134">
        <f t="shared" si="134"/>
        <v>0.2074849481405274</v>
      </c>
      <c r="O134">
        <f t="shared" si="134"/>
        <v>0.28553672398475344</v>
      </c>
      <c r="P134">
        <f t="shared" si="134"/>
        <v>0.32117009184815071</v>
      </c>
      <c r="Q134">
        <f t="shared" si="134"/>
        <v>0.33606003663652739</v>
      </c>
      <c r="R134">
        <f t="shared" si="134"/>
        <v>0.34208059648625072</v>
      </c>
      <c r="S134">
        <f t="shared" si="134"/>
        <v>0.34448416976441509</v>
      </c>
      <c r="T134">
        <f t="shared" si="134"/>
        <v>0.34543896806279317</v>
      </c>
      <c r="U134">
        <f t="shared" si="134"/>
        <v>0.34581750773973152</v>
      </c>
      <c r="V134">
        <f t="shared" si="134"/>
        <v>0.34596746701791237</v>
      </c>
      <c r="W134" s="6">
        <v>0.05</v>
      </c>
      <c r="X134">
        <f t="shared" ref="X134:AG134" si="135">M134*$W$134</f>
        <v>3.8137020789435344E-3</v>
      </c>
      <c r="Y134">
        <f t="shared" si="135"/>
        <v>1.0374247407026371E-2</v>
      </c>
      <c r="Z134">
        <f t="shared" si="135"/>
        <v>1.4276836199237673E-2</v>
      </c>
      <c r="AA134">
        <f t="shared" si="135"/>
        <v>1.6058504592407537E-2</v>
      </c>
      <c r="AB134">
        <f t="shared" si="135"/>
        <v>1.680300183182637E-2</v>
      </c>
      <c r="AC134">
        <f t="shared" si="135"/>
        <v>1.7104029824312538E-2</v>
      </c>
      <c r="AD134">
        <f t="shared" si="135"/>
        <v>1.7224208488220757E-2</v>
      </c>
      <c r="AE134">
        <f t="shared" si="135"/>
        <v>1.7271948403139659E-2</v>
      </c>
      <c r="AF134">
        <f t="shared" si="135"/>
        <v>1.7290875386986575E-2</v>
      </c>
      <c r="AG134">
        <f t="shared" si="135"/>
        <v>1.729837335089562E-2</v>
      </c>
    </row>
    <row r="135" spans="1:33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36">(B135*($L$71/100))/365</f>
        <v>0.35631809870719866</v>
      </c>
      <c r="N135">
        <f t="shared" si="136"/>
        <v>1.3770930161216166</v>
      </c>
      <c r="O135">
        <f t="shared" si="136"/>
        <v>2.3060355748341372</v>
      </c>
      <c r="P135">
        <f t="shared" si="136"/>
        <v>2.9179413313070413</v>
      </c>
      <c r="Q135">
        <f t="shared" si="136"/>
        <v>3.2728005223514249</v>
      </c>
      <c r="R135">
        <f t="shared" si="136"/>
        <v>3.4669883067987808</v>
      </c>
      <c r="S135">
        <f t="shared" si="136"/>
        <v>3.5702984522397947</v>
      </c>
      <c r="T135">
        <f t="shared" si="136"/>
        <v>3.6244897932945617</v>
      </c>
      <c r="U135">
        <f t="shared" si="136"/>
        <v>3.652712360037671</v>
      </c>
      <c r="V135">
        <f t="shared" si="136"/>
        <v>3.6673564882572607</v>
      </c>
      <c r="W135"/>
      <c r="X135">
        <f t="shared" ref="X135:AG135" si="137">M135/10</f>
        <v>3.5631809870719865E-2</v>
      </c>
      <c r="Y135">
        <f t="shared" si="137"/>
        <v>0.13770930161216166</v>
      </c>
      <c r="Z135">
        <f t="shared" si="137"/>
        <v>0.23060355748341371</v>
      </c>
      <c r="AA135">
        <f t="shared" si="137"/>
        <v>0.29179413313070413</v>
      </c>
      <c r="AB135">
        <f t="shared" si="137"/>
        <v>0.3272800522351425</v>
      </c>
      <c r="AC135">
        <f t="shared" si="137"/>
        <v>0.34669883067987806</v>
      </c>
      <c r="AD135">
        <f t="shared" si="137"/>
        <v>0.35702984522397946</v>
      </c>
      <c r="AE135">
        <f t="shared" si="137"/>
        <v>0.36244897932945619</v>
      </c>
      <c r="AF135">
        <f t="shared" si="137"/>
        <v>0.3652712360037671</v>
      </c>
      <c r="AG135">
        <f t="shared" si="137"/>
        <v>0.36673564882572607</v>
      </c>
    </row>
    <row r="136" spans="1:33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38">(B136*($L$136/100))/365</f>
        <v>5.1017663733586849E-2</v>
      </c>
      <c r="N136">
        <f t="shared" si="138"/>
        <v>0.13468231579396411</v>
      </c>
      <c r="O136">
        <f t="shared" si="138"/>
        <v>0.18769351062384659</v>
      </c>
      <c r="P136">
        <f t="shared" si="138"/>
        <v>0.21377038383360825</v>
      </c>
      <c r="Q136">
        <f t="shared" si="138"/>
        <v>0.22549499614184521</v>
      </c>
      <c r="R136">
        <f t="shared" si="138"/>
        <v>0.23058276242095344</v>
      </c>
      <c r="S136">
        <f t="shared" si="138"/>
        <v>0.23275855198178905</v>
      </c>
      <c r="T136">
        <f t="shared" si="138"/>
        <v>0.23368336966384112</v>
      </c>
      <c r="U136">
        <f t="shared" si="138"/>
        <v>0.2340754539209973</v>
      </c>
      <c r="V136">
        <f t="shared" si="138"/>
        <v>0.23424150108358496</v>
      </c>
      <c r="W136" s="6">
        <v>0.05</v>
      </c>
      <c r="X136">
        <f t="shared" ref="X136:AG136" si="139">M136*$W$136</f>
        <v>2.5508831866793424E-3</v>
      </c>
      <c r="Y136">
        <f t="shared" si="139"/>
        <v>6.7341157896982059E-3</v>
      </c>
      <c r="Z136">
        <f t="shared" si="139"/>
        <v>9.38467553119233E-3</v>
      </c>
      <c r="AA136">
        <f t="shared" si="139"/>
        <v>1.0688519191680413E-2</v>
      </c>
      <c r="AB136">
        <f t="shared" si="139"/>
        <v>1.1274749807092262E-2</v>
      </c>
      <c r="AC136">
        <f t="shared" si="139"/>
        <v>1.1529138121047673E-2</v>
      </c>
      <c r="AD136">
        <f t="shared" si="139"/>
        <v>1.1637927599089453E-2</v>
      </c>
      <c r="AE136">
        <f t="shared" si="139"/>
        <v>1.1684168483192058E-2</v>
      </c>
      <c r="AF136">
        <f t="shared" si="139"/>
        <v>1.1703772696049865E-2</v>
      </c>
      <c r="AG136">
        <f t="shared" si="139"/>
        <v>1.1712075054179249E-2</v>
      </c>
    </row>
    <row r="137" spans="1:33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40">(B137*($M127/100))/365</f>
        <v>13303.701060414383</v>
      </c>
      <c r="N137">
        <f t="shared" si="140"/>
        <v>13303.70106716693</v>
      </c>
      <c r="O137">
        <f t="shared" si="140"/>
        <v>13303.70106716693</v>
      </c>
      <c r="P137">
        <f t="shared" si="140"/>
        <v>13303.70106716693</v>
      </c>
      <c r="Q137">
        <f t="shared" si="140"/>
        <v>13303.70106716693</v>
      </c>
      <c r="R137">
        <f t="shared" si="140"/>
        <v>13303.70106716693</v>
      </c>
      <c r="S137">
        <f t="shared" si="140"/>
        <v>13303.70106716693</v>
      </c>
      <c r="T137">
        <f t="shared" si="140"/>
        <v>13303.70106716693</v>
      </c>
      <c r="U137">
        <f t="shared" si="140"/>
        <v>13303.70106716693</v>
      </c>
      <c r="V137">
        <f t="shared" si="140"/>
        <v>13303.70106716693</v>
      </c>
      <c r="W137" s="6">
        <v>10</v>
      </c>
      <c r="X137">
        <v>0.05</v>
      </c>
      <c r="Y137">
        <f t="shared" ref="Y137:AG137" si="141">N137*10</f>
        <v>133037.0106716693</v>
      </c>
      <c r="Z137">
        <f t="shared" si="141"/>
        <v>133037.0106716693</v>
      </c>
      <c r="AA137">
        <f t="shared" si="141"/>
        <v>133037.0106716693</v>
      </c>
      <c r="AB137">
        <f t="shared" si="141"/>
        <v>133037.0106716693</v>
      </c>
      <c r="AC137">
        <f t="shared" si="141"/>
        <v>133037.0106716693</v>
      </c>
      <c r="AD137">
        <f t="shared" si="141"/>
        <v>133037.0106716693</v>
      </c>
      <c r="AE137">
        <f t="shared" si="141"/>
        <v>133037.0106716693</v>
      </c>
      <c r="AF137">
        <f t="shared" si="141"/>
        <v>133037.0106716693</v>
      </c>
      <c r="AG137">
        <f t="shared" si="141"/>
        <v>133037.0106716693</v>
      </c>
    </row>
    <row r="138" spans="1:33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42">(B138*(M128/100))/365</f>
        <v>5.9020268925919552</v>
      </c>
      <c r="N138">
        <f t="shared" si="142"/>
        <v>21.347758265046412</v>
      </c>
      <c r="O138">
        <f t="shared" si="142"/>
        <v>23.984136743830494</v>
      </c>
      <c r="P138">
        <f t="shared" si="142"/>
        <v>38.417013982231232</v>
      </c>
      <c r="Q138">
        <f t="shared" si="142"/>
        <v>51.760174574377537</v>
      </c>
      <c r="R138">
        <f t="shared" si="142"/>
        <v>63.05477979860521</v>
      </c>
      <c r="S138">
        <f t="shared" si="142"/>
        <v>72.116930257871246</v>
      </c>
      <c r="T138">
        <f t="shared" si="142"/>
        <v>79.142146030678916</v>
      </c>
      <c r="U138">
        <f t="shared" si="142"/>
        <v>84.46508714090713</v>
      </c>
      <c r="V138">
        <f t="shared" si="142"/>
        <v>88.435848484875351</v>
      </c>
      <c r="W138" s="6">
        <v>2</v>
      </c>
      <c r="X138">
        <f t="shared" ref="X138:AG138" si="143">M138*$W$138</f>
        <v>11.80405378518391</v>
      </c>
      <c r="Y138">
        <f t="shared" si="143"/>
        <v>42.695516530092824</v>
      </c>
      <c r="Z138">
        <f t="shared" si="143"/>
        <v>47.968273487660987</v>
      </c>
      <c r="AA138">
        <f t="shared" si="143"/>
        <v>76.834027964462464</v>
      </c>
      <c r="AB138">
        <f t="shared" si="143"/>
        <v>103.52034914875507</v>
      </c>
      <c r="AC138">
        <f t="shared" si="143"/>
        <v>126.10955959721042</v>
      </c>
      <c r="AD138">
        <f t="shared" si="143"/>
        <v>144.23386051574249</v>
      </c>
      <c r="AE138">
        <f t="shared" si="143"/>
        <v>158.28429206135783</v>
      </c>
      <c r="AF138">
        <f t="shared" si="143"/>
        <v>168.93017428181426</v>
      </c>
      <c r="AG138">
        <f t="shared" si="143"/>
        <v>176.8716969697507</v>
      </c>
    </row>
    <row r="139" spans="1:33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44">(B139*($L$75/100))/365</f>
        <v>27.86064610793365</v>
      </c>
      <c r="N139">
        <f t="shared" si="144"/>
        <v>60.049834577348491</v>
      </c>
      <c r="O139">
        <f t="shared" si="144"/>
        <v>72.293175154313985</v>
      </c>
      <c r="P139">
        <f t="shared" si="144"/>
        <v>76.016628133630689</v>
      </c>
      <c r="Q139">
        <f t="shared" si="144"/>
        <v>77.086253152626298</v>
      </c>
      <c r="R139">
        <f t="shared" si="144"/>
        <v>77.388763669721101</v>
      </c>
      <c r="S139">
        <f t="shared" si="144"/>
        <v>77.473947764935886</v>
      </c>
      <c r="T139">
        <f t="shared" si="144"/>
        <v>77.497905519353978</v>
      </c>
      <c r="U139">
        <f t="shared" si="144"/>
        <v>77.504641249443296</v>
      </c>
      <c r="V139">
        <f t="shared" si="144"/>
        <v>77.506534819410419</v>
      </c>
      <c r="W139" s="6">
        <v>0.2</v>
      </c>
      <c r="X139">
        <f t="shared" ref="X139:AG139" si="145">M139*$W$139</f>
        <v>5.5721292215867306</v>
      </c>
      <c r="Y139">
        <f t="shared" si="145"/>
        <v>12.009966915469699</v>
      </c>
      <c r="Z139">
        <f t="shared" si="145"/>
        <v>14.458635030862798</v>
      </c>
      <c r="AA139">
        <f t="shared" si="145"/>
        <v>15.203325626726139</v>
      </c>
      <c r="AB139">
        <f t="shared" si="145"/>
        <v>15.41725063052526</v>
      </c>
      <c r="AC139">
        <f t="shared" si="145"/>
        <v>15.477752733944222</v>
      </c>
      <c r="AD139">
        <f t="shared" si="145"/>
        <v>15.494789552987179</v>
      </c>
      <c r="AE139">
        <f t="shared" si="145"/>
        <v>15.499581103870796</v>
      </c>
      <c r="AF139">
        <f t="shared" si="145"/>
        <v>15.500928249888659</v>
      </c>
      <c r="AG139">
        <f t="shared" si="145"/>
        <v>15.501306963882085</v>
      </c>
    </row>
    <row r="140" spans="1:33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46">(B140*($L$76/100))/365</f>
        <v>0.75535813612539049</v>
      </c>
      <c r="N140">
        <f t="shared" si="146"/>
        <v>1.5138815716435616</v>
      </c>
      <c r="O140">
        <f t="shared" si="146"/>
        <v>1.7723465691403013</v>
      </c>
      <c r="P140">
        <f t="shared" si="146"/>
        <v>1.8442772130013014</v>
      </c>
      <c r="Q140">
        <f t="shared" si="146"/>
        <v>1.863351447543699</v>
      </c>
      <c r="R140">
        <f t="shared" si="146"/>
        <v>1.8683475450122331</v>
      </c>
      <c r="S140">
        <f t="shared" si="146"/>
        <v>1.8696519957378632</v>
      </c>
      <c r="T140">
        <f t="shared" si="146"/>
        <v>1.8699922967741782</v>
      </c>
      <c r="U140">
        <f t="shared" si="146"/>
        <v>1.8700810542014112</v>
      </c>
      <c r="V140">
        <f t="shared" si="146"/>
        <v>1.8701042026337122</v>
      </c>
      <c r="W140" s="6">
        <v>0.05</v>
      </c>
      <c r="X140">
        <f t="shared" ref="X140:AG140" si="147">M140*$W$140</f>
        <v>3.7767906806269527E-2</v>
      </c>
      <c r="Y140">
        <f t="shared" si="147"/>
        <v>7.5694078582178081E-2</v>
      </c>
      <c r="Z140">
        <f t="shared" si="147"/>
        <v>8.8617328457015074E-2</v>
      </c>
      <c r="AA140">
        <f t="shared" si="147"/>
        <v>9.221386065006508E-2</v>
      </c>
      <c r="AB140">
        <f t="shared" si="147"/>
        <v>9.3167572377184954E-2</v>
      </c>
      <c r="AC140">
        <f t="shared" si="147"/>
        <v>9.3417377250611666E-2</v>
      </c>
      <c r="AD140">
        <f t="shared" si="147"/>
        <v>9.3482599786893161E-2</v>
      </c>
      <c r="AE140">
        <f t="shared" si="147"/>
        <v>9.3499614838708917E-2</v>
      </c>
      <c r="AF140">
        <f t="shared" si="147"/>
        <v>9.3504052710070562E-2</v>
      </c>
      <c r="AG140">
        <f t="shared" si="147"/>
        <v>9.3505210131685612E-2</v>
      </c>
    </row>
    <row r="141" spans="1:33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48">(B141*($L$77/100))/365</f>
        <v>74.21688627204739</v>
      </c>
      <c r="N141">
        <f t="shared" si="148"/>
        <v>80.836287677557806</v>
      </c>
      <c r="O141">
        <f t="shared" si="148"/>
        <v>81.072766416430696</v>
      </c>
      <c r="P141">
        <f t="shared" si="148"/>
        <v>81.08097267346821</v>
      </c>
      <c r="Q141">
        <f t="shared" si="148"/>
        <v>81.081257160649031</v>
      </c>
      <c r="R141">
        <f t="shared" si="148"/>
        <v>81.081267022653705</v>
      </c>
      <c r="S141">
        <f t="shared" si="148"/>
        <v>81.081267364528486</v>
      </c>
      <c r="T141">
        <f t="shared" si="148"/>
        <v>81.081267376380012</v>
      </c>
      <c r="U141">
        <f t="shared" si="148"/>
        <v>81.081267376790692</v>
      </c>
      <c r="V141">
        <f t="shared" si="148"/>
        <v>81.081267376804931</v>
      </c>
      <c r="W141" s="6">
        <v>2.5</v>
      </c>
      <c r="X141">
        <f t="shared" ref="X141:AG141" si="149">M141*$W$141</f>
        <v>185.54221568011849</v>
      </c>
      <c r="Y141">
        <f t="shared" si="149"/>
        <v>202.09071919389453</v>
      </c>
      <c r="Z141">
        <f t="shared" si="149"/>
        <v>202.68191604107673</v>
      </c>
      <c r="AA141">
        <f t="shared" si="149"/>
        <v>202.70243168367051</v>
      </c>
      <c r="AB141">
        <f t="shared" si="149"/>
        <v>202.70314290162258</v>
      </c>
      <c r="AC141">
        <f t="shared" si="149"/>
        <v>202.70316755663427</v>
      </c>
      <c r="AD141">
        <f t="shared" si="149"/>
        <v>202.7031684113212</v>
      </c>
      <c r="AE141">
        <f t="shared" si="149"/>
        <v>202.70316844095004</v>
      </c>
      <c r="AF141">
        <f t="shared" si="149"/>
        <v>202.70316844197674</v>
      </c>
      <c r="AG141">
        <f t="shared" si="149"/>
        <v>202.70316844201233</v>
      </c>
    </row>
    <row r="142" spans="1:33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50">(B142*($L$142/100))/365</f>
        <v>2.7455556258181919E-2</v>
      </c>
      <c r="N142">
        <f t="shared" si="150"/>
        <v>0.11316007168046523</v>
      </c>
      <c r="O142">
        <f t="shared" si="150"/>
        <v>0.20231033519906713</v>
      </c>
      <c r="P142">
        <f t="shared" si="150"/>
        <v>0.26846062709399315</v>
      </c>
      <c r="Q142">
        <f t="shared" si="150"/>
        <v>0.31106266092707396</v>
      </c>
      <c r="R142">
        <f t="shared" si="150"/>
        <v>0.33668455580541096</v>
      </c>
      <c r="S142">
        <f t="shared" si="150"/>
        <v>0.35155888418438352</v>
      </c>
      <c r="T142">
        <f t="shared" si="150"/>
        <v>0.36003219211132059</v>
      </c>
      <c r="U142">
        <f t="shared" si="150"/>
        <v>0.36480965743525479</v>
      </c>
      <c r="V142">
        <f t="shared" si="150"/>
        <v>0.36748810496724932</v>
      </c>
      <c r="W142" s="6">
        <v>0.1</v>
      </c>
      <c r="X142">
        <f t="shared" ref="X142:AG142" si="151">M142*$W$142</f>
        <v>2.7455556258181922E-3</v>
      </c>
      <c r="Y142">
        <f t="shared" si="151"/>
        <v>1.1316007168046524E-2</v>
      </c>
      <c r="Z142">
        <f t="shared" si="151"/>
        <v>2.0231033519906714E-2</v>
      </c>
      <c r="AA142">
        <f t="shared" si="151"/>
        <v>2.6846062709399317E-2</v>
      </c>
      <c r="AB142">
        <f t="shared" si="151"/>
        <v>3.1106266092707398E-2</v>
      </c>
      <c r="AC142">
        <f t="shared" si="151"/>
        <v>3.3668455580541094E-2</v>
      </c>
      <c r="AD142">
        <f t="shared" si="151"/>
        <v>3.5155888418438357E-2</v>
      </c>
      <c r="AE142">
        <f t="shared" si="151"/>
        <v>3.6003219211132059E-2</v>
      </c>
      <c r="AF142">
        <f t="shared" si="151"/>
        <v>3.6480965743525481E-2</v>
      </c>
      <c r="AG142">
        <f t="shared" si="151"/>
        <v>3.6748810496724932E-2</v>
      </c>
    </row>
    <row r="143" spans="1:33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52">(B143*($L$143/100))/365</f>
        <v>4.7974150056319456E-2</v>
      </c>
      <c r="N143">
        <f t="shared" si="152"/>
        <v>0.29596598485893971</v>
      </c>
      <c r="O143">
        <f t="shared" si="152"/>
        <v>0.75820502227389042</v>
      </c>
      <c r="P143">
        <f t="shared" si="152"/>
        <v>1.365555062688222</v>
      </c>
      <c r="Q143">
        <f t="shared" si="152"/>
        <v>2.0389082647925507</v>
      </c>
      <c r="R143">
        <f t="shared" si="152"/>
        <v>2.7155815515432389</v>
      </c>
      <c r="S143">
        <f t="shared" si="152"/>
        <v>3.3542626017460826</v>
      </c>
      <c r="T143">
        <f t="shared" si="152"/>
        <v>3.9319598729578358</v>
      </c>
      <c r="U143">
        <f t="shared" si="152"/>
        <v>4.4389852253373157</v>
      </c>
      <c r="V143">
        <f t="shared" si="152"/>
        <v>4.8743166616569047</v>
      </c>
      <c r="W143" s="6">
        <v>0.5</v>
      </c>
      <c r="X143">
        <f t="shared" ref="X143:AG143" si="153">M143*$W$143</f>
        <v>2.3987075028159728E-2</v>
      </c>
      <c r="Y143">
        <f t="shared" si="153"/>
        <v>0.14798299242946986</v>
      </c>
      <c r="Z143">
        <f t="shared" si="153"/>
        <v>0.37910251113694521</v>
      </c>
      <c r="AA143">
        <f t="shared" si="153"/>
        <v>0.68277753134411101</v>
      </c>
      <c r="AB143">
        <f t="shared" si="153"/>
        <v>1.0194541323962754</v>
      </c>
      <c r="AC143">
        <f t="shared" si="153"/>
        <v>1.3577907757716194</v>
      </c>
      <c r="AD143">
        <f t="shared" si="153"/>
        <v>1.6771313008730413</v>
      </c>
      <c r="AE143">
        <f t="shared" si="153"/>
        <v>1.9659799364789179</v>
      </c>
      <c r="AF143">
        <f t="shared" si="153"/>
        <v>2.2194926126686578</v>
      </c>
      <c r="AG143">
        <f t="shared" si="153"/>
        <v>2.4371583308284523</v>
      </c>
    </row>
    <row r="144" spans="1:33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54">(B144*($L$80/100))/365</f>
        <v>4.6233488439388227E-3</v>
      </c>
      <c r="N144">
        <f t="shared" si="154"/>
        <v>2.0320478100540218E-2</v>
      </c>
      <c r="O144">
        <f t="shared" si="154"/>
        <v>4.7604155812297808E-2</v>
      </c>
      <c r="P144">
        <f t="shared" si="154"/>
        <v>8.3552976244132618E-2</v>
      </c>
      <c r="Q144">
        <f t="shared" si="154"/>
        <v>0.12447203178850438</v>
      </c>
      <c r="R144">
        <f t="shared" si="154"/>
        <v>0.16708288880376057</v>
      </c>
      <c r="S144">
        <f t="shared" si="154"/>
        <v>0.20891835708640411</v>
      </c>
      <c r="T144">
        <f t="shared" si="154"/>
        <v>0.24833612552334275</v>
      </c>
      <c r="U144">
        <f t="shared" si="154"/>
        <v>0.28438184183312604</v>
      </c>
      <c r="V144">
        <f t="shared" si="154"/>
        <v>0.31661611056608496</v>
      </c>
      <c r="W144"/>
      <c r="X144">
        <f t="shared" ref="X144:AG145" si="155">M144/10</f>
        <v>4.6233488439388225E-4</v>
      </c>
      <c r="Y144">
        <f t="shared" si="155"/>
        <v>2.0320478100540216E-3</v>
      </c>
      <c r="Z144">
        <f t="shared" si="155"/>
        <v>4.7604155812297809E-3</v>
      </c>
      <c r="AA144">
        <f t="shared" si="155"/>
        <v>8.3552976244132618E-3</v>
      </c>
      <c r="AB144">
        <f t="shared" si="155"/>
        <v>1.2447203178850438E-2</v>
      </c>
      <c r="AC144">
        <f t="shared" si="155"/>
        <v>1.6708288880376058E-2</v>
      </c>
      <c r="AD144">
        <f t="shared" si="155"/>
        <v>2.0891835708640411E-2</v>
      </c>
      <c r="AE144">
        <f t="shared" si="155"/>
        <v>2.4833612552334274E-2</v>
      </c>
      <c r="AF144">
        <f t="shared" si="155"/>
        <v>2.8438184183312603E-2</v>
      </c>
      <c r="AG144">
        <f t="shared" si="155"/>
        <v>3.1661611056608495E-2</v>
      </c>
    </row>
    <row r="145" spans="1:33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56">(B145*($L$81/100))/365</f>
        <v>5.5100381023718226E-2</v>
      </c>
      <c r="N145">
        <f t="shared" si="156"/>
        <v>0.22065070250279042</v>
      </c>
      <c r="O145">
        <f t="shared" si="156"/>
        <v>0.40181175718516027</v>
      </c>
      <c r="P145">
        <f t="shared" si="156"/>
        <v>0.54727476931173147</v>
      </c>
      <c r="Q145">
        <f t="shared" si="156"/>
        <v>0.64939455772364796</v>
      </c>
      <c r="R145">
        <f t="shared" si="156"/>
        <v>0.71637585072236865</v>
      </c>
      <c r="S145">
        <f t="shared" si="156"/>
        <v>0.75871024797784792</v>
      </c>
      <c r="T145">
        <f t="shared" si="156"/>
        <v>0.78490913976460686</v>
      </c>
      <c r="U145">
        <f t="shared" si="156"/>
        <v>0.80092510194445488</v>
      </c>
      <c r="V145">
        <f t="shared" si="156"/>
        <v>0.81064562458312328</v>
      </c>
      <c r="W145"/>
      <c r="X145">
        <f t="shared" si="155"/>
        <v>5.5100381023718229E-3</v>
      </c>
      <c r="Y145">
        <f t="shared" si="155"/>
        <v>2.2065070250279043E-2</v>
      </c>
      <c r="Z145">
        <f t="shared" si="155"/>
        <v>4.0181175718516024E-2</v>
      </c>
      <c r="AA145">
        <f t="shared" si="155"/>
        <v>5.472747693117315E-2</v>
      </c>
      <c r="AB145">
        <f t="shared" si="155"/>
        <v>6.493945577236479E-2</v>
      </c>
      <c r="AC145">
        <f t="shared" si="155"/>
        <v>7.1637585072236859E-2</v>
      </c>
      <c r="AD145">
        <f t="shared" si="155"/>
        <v>7.5871024797784792E-2</v>
      </c>
      <c r="AE145">
        <f t="shared" si="155"/>
        <v>7.8490913976460686E-2</v>
      </c>
      <c r="AF145">
        <f t="shared" si="155"/>
        <v>8.0092510194445493E-2</v>
      </c>
      <c r="AG145">
        <f t="shared" si="155"/>
        <v>8.1064562458312325E-2</v>
      </c>
    </row>
    <row r="146" spans="1:33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57">(B146*($L$82/100))/365</f>
        <v>0.12845428652451454</v>
      </c>
      <c r="N146">
        <f t="shared" si="157"/>
        <v>1.0318023254309756</v>
      </c>
      <c r="O146">
        <f t="shared" si="157"/>
        <v>3.1772120592093041</v>
      </c>
      <c r="P146">
        <f t="shared" si="157"/>
        <v>6.7261258477563839</v>
      </c>
      <c r="Q146">
        <f t="shared" si="157"/>
        <v>11.650383050691616</v>
      </c>
      <c r="R146">
        <f t="shared" si="157"/>
        <v>17.81183673413485</v>
      </c>
      <c r="S146">
        <f t="shared" si="157"/>
        <v>25.015868304488436</v>
      </c>
      <c r="T146">
        <f t="shared" si="157"/>
        <v>33.046462384378636</v>
      </c>
      <c r="U146">
        <f t="shared" si="157"/>
        <v>41.688384653884938</v>
      </c>
      <c r="V146">
        <f t="shared" si="157"/>
        <v>50.74045194074192</v>
      </c>
      <c r="W146" s="6">
        <v>1</v>
      </c>
      <c r="X146">
        <f t="shared" ref="X146:AG146" si="158">M146*$W$146</f>
        <v>0.12845428652451454</v>
      </c>
      <c r="Y146">
        <f t="shared" si="158"/>
        <v>1.0318023254309756</v>
      </c>
      <c r="Z146">
        <f t="shared" si="158"/>
        <v>3.1772120592093041</v>
      </c>
      <c r="AA146">
        <f t="shared" si="158"/>
        <v>6.7261258477563839</v>
      </c>
      <c r="AB146">
        <f t="shared" si="158"/>
        <v>11.650383050691616</v>
      </c>
      <c r="AC146">
        <f t="shared" si="158"/>
        <v>17.81183673413485</v>
      </c>
      <c r="AD146">
        <f t="shared" si="158"/>
        <v>25.015868304488436</v>
      </c>
      <c r="AE146">
        <f t="shared" si="158"/>
        <v>33.046462384378636</v>
      </c>
      <c r="AF146">
        <f t="shared" si="158"/>
        <v>41.688384653884938</v>
      </c>
      <c r="AG146">
        <f t="shared" si="158"/>
        <v>50.74045194074192</v>
      </c>
    </row>
    <row r="147" spans="1:33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59">(B147*($L$83/100))/365</f>
        <v>3.7657608743191453</v>
      </c>
      <c r="N147">
        <f t="shared" si="159"/>
        <v>8.5175230865589047</v>
      </c>
      <c r="O147">
        <f t="shared" si="159"/>
        <v>10.496618513240493</v>
      </c>
      <c r="P147">
        <f t="shared" si="159"/>
        <v>11.148641508848822</v>
      </c>
      <c r="Q147">
        <f t="shared" si="159"/>
        <v>11.350272547223398</v>
      </c>
      <c r="R147">
        <f t="shared" si="159"/>
        <v>11.411483206860547</v>
      </c>
      <c r="S147">
        <f t="shared" si="159"/>
        <v>11.429963226942412</v>
      </c>
      <c r="T147">
        <f t="shared" si="159"/>
        <v>11.435533272061646</v>
      </c>
      <c r="U147">
        <f t="shared" si="159"/>
        <v>11.437211297660989</v>
      </c>
      <c r="V147">
        <f t="shared" si="159"/>
        <v>11.43771674194263</v>
      </c>
      <c r="W147" s="6">
        <v>0.5</v>
      </c>
      <c r="X147">
        <f t="shared" ref="X147:AG147" si="160">M147*$W$147</f>
        <v>1.8828804371595727</v>
      </c>
      <c r="Y147">
        <f t="shared" si="160"/>
        <v>4.2587615432794523</v>
      </c>
      <c r="Z147">
        <f t="shared" si="160"/>
        <v>5.2483092566202467</v>
      </c>
      <c r="AA147">
        <f t="shared" si="160"/>
        <v>5.5743207544244111</v>
      </c>
      <c r="AB147">
        <f t="shared" si="160"/>
        <v>5.6751362736116988</v>
      </c>
      <c r="AC147">
        <f t="shared" si="160"/>
        <v>5.7057416034302735</v>
      </c>
      <c r="AD147">
        <f t="shared" si="160"/>
        <v>5.7149816134712061</v>
      </c>
      <c r="AE147">
        <f t="shared" si="160"/>
        <v>5.7177666360308228</v>
      </c>
      <c r="AF147">
        <f t="shared" si="160"/>
        <v>5.7186056488304944</v>
      </c>
      <c r="AG147">
        <f t="shared" si="160"/>
        <v>5.718858370971315</v>
      </c>
    </row>
    <row r="148" spans="1:33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61">(B148*($L$84/100))/365</f>
        <v>2.8397736069220958</v>
      </c>
      <c r="N148">
        <f t="shared" si="161"/>
        <v>20.752040113666851</v>
      </c>
      <c r="O148">
        <f t="shared" si="161"/>
        <v>56.811203243128354</v>
      </c>
      <c r="P148">
        <f t="shared" si="161"/>
        <v>106.53125368159095</v>
      </c>
      <c r="Q148">
        <f t="shared" si="161"/>
        <v>163.76791226891507</v>
      </c>
      <c r="R148">
        <f t="shared" si="161"/>
        <v>223.1713613825589</v>
      </c>
      <c r="S148">
        <f t="shared" si="161"/>
        <v>280.88452448448629</v>
      </c>
      <c r="T148">
        <f t="shared" si="161"/>
        <v>334.49359884225618</v>
      </c>
      <c r="U148">
        <f t="shared" si="161"/>
        <v>382.72672777765342</v>
      </c>
      <c r="V148">
        <f t="shared" si="161"/>
        <v>425.1199126786986</v>
      </c>
      <c r="W148"/>
      <c r="X148">
        <f t="shared" ref="X148:AG148" si="162">M148/10</f>
        <v>0.28397736069220958</v>
      </c>
      <c r="Y148">
        <f t="shared" si="162"/>
        <v>2.0752040113666852</v>
      </c>
      <c r="Z148">
        <f t="shared" si="162"/>
        <v>5.6811203243128352</v>
      </c>
      <c r="AA148">
        <f t="shared" si="162"/>
        <v>10.653125368159095</v>
      </c>
      <c r="AB148">
        <f t="shared" si="162"/>
        <v>16.376791226891505</v>
      </c>
      <c r="AC148">
        <f t="shared" si="162"/>
        <v>22.31713613825589</v>
      </c>
      <c r="AD148">
        <f t="shared" si="162"/>
        <v>28.088452448448628</v>
      </c>
      <c r="AE148">
        <f t="shared" si="162"/>
        <v>33.449359884225615</v>
      </c>
      <c r="AF148">
        <f t="shared" si="162"/>
        <v>38.272672777765344</v>
      </c>
      <c r="AG148">
        <f t="shared" si="162"/>
        <v>42.51199126786986</v>
      </c>
    </row>
    <row r="149" spans="1:33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63">(B149*($L$85/100))/365</f>
        <v>1.3866835678244382E-3</v>
      </c>
      <c r="N149">
        <f t="shared" si="163"/>
        <v>2.9411950171934383E-2</v>
      </c>
      <c r="O149">
        <f t="shared" si="163"/>
        <v>9.2254663645962881E-2</v>
      </c>
      <c r="P149">
        <f t="shared" si="163"/>
        <v>0.17170932280804246</v>
      </c>
      <c r="Q149">
        <f t="shared" si="163"/>
        <v>0.2516100384673603</v>
      </c>
      <c r="R149">
        <f t="shared" si="163"/>
        <v>0.3230119014565096</v>
      </c>
      <c r="S149">
        <f t="shared" si="163"/>
        <v>0.38255735734548901</v>
      </c>
      <c r="T149">
        <f t="shared" si="163"/>
        <v>0.43010019909213698</v>
      </c>
      <c r="U149">
        <f t="shared" si="163"/>
        <v>0.46698678475576444</v>
      </c>
      <c r="V149">
        <f t="shared" si="163"/>
        <v>0.49505411675749178</v>
      </c>
      <c r="W149" s="6">
        <v>10</v>
      </c>
      <c r="X149">
        <f t="shared" ref="X149:AG149" si="164">M149*$W$149</f>
        <v>1.3866835678244382E-2</v>
      </c>
      <c r="Y149">
        <f t="shared" si="164"/>
        <v>0.29411950171934381</v>
      </c>
      <c r="Z149">
        <f t="shared" si="164"/>
        <v>0.92254663645962887</v>
      </c>
      <c r="AA149">
        <f t="shared" si="164"/>
        <v>1.7170932280804245</v>
      </c>
      <c r="AB149">
        <f t="shared" si="164"/>
        <v>2.516100384673603</v>
      </c>
      <c r="AC149">
        <f t="shared" si="164"/>
        <v>3.230119014565096</v>
      </c>
      <c r="AD149">
        <f t="shared" si="164"/>
        <v>3.8255735734548901</v>
      </c>
      <c r="AE149">
        <f t="shared" si="164"/>
        <v>4.3010019909213701</v>
      </c>
      <c r="AF149">
        <f t="shared" si="164"/>
        <v>4.6698678475576445</v>
      </c>
      <c r="AG149">
        <f t="shared" si="164"/>
        <v>4.9505411675749178</v>
      </c>
    </row>
    <row r="150" spans="1:33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65">(B150*($L$86/100))/365</f>
        <v>0.66030016586985896</v>
      </c>
      <c r="N150">
        <f t="shared" si="165"/>
        <v>1.3249185736858289</v>
      </c>
      <c r="O150">
        <f t="shared" si="165"/>
        <v>1.5372707503232192</v>
      </c>
      <c r="P150">
        <f t="shared" si="165"/>
        <v>1.5924040716973289</v>
      </c>
      <c r="Q150">
        <f t="shared" si="165"/>
        <v>1.6060649868239452</v>
      </c>
      <c r="R150">
        <f t="shared" si="165"/>
        <v>1.6094122223532055</v>
      </c>
      <c r="S150">
        <f t="shared" si="165"/>
        <v>1.6102301445245892</v>
      </c>
      <c r="T150">
        <f t="shared" si="165"/>
        <v>1.6104298774860002</v>
      </c>
      <c r="U150">
        <f t="shared" si="165"/>
        <v>1.6104786434957261</v>
      </c>
      <c r="V150">
        <f t="shared" si="165"/>
        <v>1.6104905495413702</v>
      </c>
      <c r="W150"/>
      <c r="X150">
        <f t="shared" ref="X150:AG150" si="166">M150/10</f>
        <v>6.6030016586985901E-2</v>
      </c>
      <c r="Y150">
        <f t="shared" si="166"/>
        <v>0.13249185736858288</v>
      </c>
      <c r="Z150">
        <f t="shared" si="166"/>
        <v>0.15372707503232191</v>
      </c>
      <c r="AA150">
        <f t="shared" si="166"/>
        <v>0.15924040716973289</v>
      </c>
      <c r="AB150">
        <f t="shared" si="166"/>
        <v>0.16060649868239452</v>
      </c>
      <c r="AC150">
        <f t="shared" si="166"/>
        <v>0.16094122223532054</v>
      </c>
      <c r="AD150">
        <f t="shared" si="166"/>
        <v>0.16102301445245892</v>
      </c>
      <c r="AE150">
        <f t="shared" si="166"/>
        <v>0.16104298774860001</v>
      </c>
      <c r="AF150">
        <f t="shared" si="166"/>
        <v>0.16104786434957261</v>
      </c>
      <c r="AG150">
        <f t="shared" si="166"/>
        <v>0.16104905495413702</v>
      </c>
    </row>
    <row r="151" spans="1:33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67">(B151*($L$87/100))/365</f>
        <v>9.4887776141690416</v>
      </c>
      <c r="N151">
        <f t="shared" si="167"/>
        <v>12.770084082006139</v>
      </c>
      <c r="O151">
        <f t="shared" si="167"/>
        <v>13.218189290613534</v>
      </c>
      <c r="P151">
        <f t="shared" si="167"/>
        <v>13.273783971140331</v>
      </c>
      <c r="Q151">
        <f t="shared" si="167"/>
        <v>13.280602763793754</v>
      </c>
      <c r="R151">
        <f t="shared" si="167"/>
        <v>13.281437931830686</v>
      </c>
      <c r="S151">
        <f t="shared" si="167"/>
        <v>13.281540205970575</v>
      </c>
      <c r="T151">
        <f t="shared" si="167"/>
        <v>13.28155273013315</v>
      </c>
      <c r="U151">
        <f t="shared" si="167"/>
        <v>13.281554263797863</v>
      </c>
      <c r="V151">
        <f t="shared" si="167"/>
        <v>13.281554451604986</v>
      </c>
      <c r="W151" s="6">
        <v>0.5</v>
      </c>
      <c r="X151">
        <f t="shared" ref="X151:AG151" si="168">M151*$W$151</f>
        <v>4.7443888070845208</v>
      </c>
      <c r="Y151">
        <f t="shared" si="168"/>
        <v>6.3850420410030697</v>
      </c>
      <c r="Z151">
        <f t="shared" si="168"/>
        <v>6.6090946453067669</v>
      </c>
      <c r="AA151">
        <f t="shared" si="168"/>
        <v>6.6368919855701654</v>
      </c>
      <c r="AB151">
        <f t="shared" si="168"/>
        <v>6.6403013818968768</v>
      </c>
      <c r="AC151">
        <f t="shared" si="168"/>
        <v>6.6407189659153429</v>
      </c>
      <c r="AD151">
        <f t="shared" si="168"/>
        <v>6.6407701029852877</v>
      </c>
      <c r="AE151">
        <f t="shared" si="168"/>
        <v>6.640776365066575</v>
      </c>
      <c r="AF151">
        <f t="shared" si="168"/>
        <v>6.6407771318989317</v>
      </c>
      <c r="AG151">
        <f t="shared" si="168"/>
        <v>6.6407772258024931</v>
      </c>
    </row>
    <row r="152" spans="1:33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69">(B152*($L$88/100))/365</f>
        <v>0.16113357001322054</v>
      </c>
      <c r="N152">
        <f t="shared" si="169"/>
        <v>0.300260876861837</v>
      </c>
      <c r="O152">
        <f t="shared" si="169"/>
        <v>0.44887281625097808</v>
      </c>
      <c r="P152">
        <f t="shared" si="169"/>
        <v>0.59084406945728363</v>
      </c>
      <c r="Q152">
        <f t="shared" si="169"/>
        <v>0.71755025108101644</v>
      </c>
      <c r="R152">
        <f t="shared" si="169"/>
        <v>0.82571787341861103</v>
      </c>
      <c r="S152">
        <f t="shared" si="169"/>
        <v>0.91529898660789044</v>
      </c>
      <c r="T152">
        <f t="shared" si="169"/>
        <v>0.98791891028110279</v>
      </c>
      <c r="U152">
        <f t="shared" si="169"/>
        <v>1.0458912411491179</v>
      </c>
      <c r="V152">
        <f t="shared" si="169"/>
        <v>1.0916539152915592</v>
      </c>
      <c r="W152" s="6" t="s">
        <v>333</v>
      </c>
      <c r="X152">
        <f t="shared" ref="X152:AG152" si="170">M152/10</f>
        <v>1.6113357001322055E-2</v>
      </c>
      <c r="Y152">
        <f t="shared" si="170"/>
        <v>3.00260876861837E-2</v>
      </c>
      <c r="Z152">
        <f t="shared" si="170"/>
        <v>4.4887281625097808E-2</v>
      </c>
      <c r="AA152">
        <f t="shared" si="170"/>
        <v>5.9084406945728363E-2</v>
      </c>
      <c r="AB152">
        <f t="shared" si="170"/>
        <v>7.1755025108101639E-2</v>
      </c>
      <c r="AC152">
        <f t="shared" si="170"/>
        <v>8.2571787341861103E-2</v>
      </c>
      <c r="AD152">
        <f t="shared" si="170"/>
        <v>9.1529898660789047E-2</v>
      </c>
      <c r="AE152">
        <f t="shared" si="170"/>
        <v>9.8791891028110285E-2</v>
      </c>
      <c r="AF152">
        <f t="shared" si="170"/>
        <v>0.10458912411491179</v>
      </c>
      <c r="AG152">
        <f t="shared" si="170"/>
        <v>0.10916539152915591</v>
      </c>
    </row>
    <row r="153" spans="1:33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71">(B153*(M128/100))/365</f>
        <v>3.1121166090306986E-2</v>
      </c>
      <c r="N153">
        <f t="shared" si="171"/>
        <v>0.11136663015631564</v>
      </c>
      <c r="O153">
        <f t="shared" si="171"/>
        <v>0.13160294723076221</v>
      </c>
      <c r="P153">
        <f t="shared" si="171"/>
        <v>0.22410373335838196</v>
      </c>
      <c r="Q153">
        <f t="shared" si="171"/>
        <v>0.32078631849800548</v>
      </c>
      <c r="R153">
        <f t="shared" si="171"/>
        <v>0.41332202025231785</v>
      </c>
      <c r="S153">
        <f t="shared" si="171"/>
        <v>0.49708272137927667</v>
      </c>
      <c r="T153">
        <f t="shared" si="171"/>
        <v>0.57010414891385486</v>
      </c>
      <c r="U153">
        <f t="shared" si="171"/>
        <v>0.63210661194343298</v>
      </c>
      <c r="V153">
        <f t="shared" si="171"/>
        <v>0.6837602534399726</v>
      </c>
      <c r="W153" s="6">
        <v>1</v>
      </c>
      <c r="X153">
        <f t="shared" ref="X153:AG153" si="172">M153*$W$153</f>
        <v>3.1121166090306986E-2</v>
      </c>
      <c r="Y153">
        <f t="shared" si="172"/>
        <v>0.11136663015631564</v>
      </c>
      <c r="Z153">
        <f t="shared" si="172"/>
        <v>0.13160294723076221</v>
      </c>
      <c r="AA153">
        <f t="shared" si="172"/>
        <v>0.22410373335838196</v>
      </c>
      <c r="AB153">
        <f t="shared" si="172"/>
        <v>0.32078631849800548</v>
      </c>
      <c r="AC153">
        <f t="shared" si="172"/>
        <v>0.41332202025231785</v>
      </c>
      <c r="AD153">
        <f t="shared" si="172"/>
        <v>0.49708272137927667</v>
      </c>
      <c r="AE153">
        <f t="shared" si="172"/>
        <v>0.57010414891385486</v>
      </c>
      <c r="AF153">
        <f t="shared" si="172"/>
        <v>0.63210661194343298</v>
      </c>
      <c r="AG153">
        <f t="shared" si="172"/>
        <v>0.6837602534399726</v>
      </c>
    </row>
    <row r="154" spans="1:33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73">(B154*(M$1/100))/365</f>
        <v>5.6078187551461059E-3</v>
      </c>
      <c r="N154">
        <f t="shared" si="173"/>
        <v>8.7209498979159451E-3</v>
      </c>
      <c r="O154">
        <f t="shared" si="173"/>
        <v>7.1416963167402472E-3</v>
      </c>
      <c r="P154">
        <f t="shared" si="173"/>
        <v>9.771582822261508E-3</v>
      </c>
      <c r="Q154">
        <f t="shared" si="173"/>
        <v>1.2040525924817507E-2</v>
      </c>
      <c r="R154">
        <f t="shared" si="173"/>
        <v>1.3891898846938384E-2</v>
      </c>
      <c r="S154">
        <f t="shared" si="173"/>
        <v>1.5349222331740112E-2</v>
      </c>
      <c r="T154">
        <f t="shared" si="173"/>
        <v>1.6469120562279727E-2</v>
      </c>
      <c r="U154">
        <f t="shared" si="173"/>
        <v>1.7315655283270906E-2</v>
      </c>
      <c r="V154">
        <f t="shared" si="173"/>
        <v>1.7948244857899861E-2</v>
      </c>
      <c r="W154" s="6">
        <v>0.5</v>
      </c>
      <c r="X154">
        <f t="shared" ref="X154:AG154" si="174">M154*$W$154</f>
        <v>2.8039093775730529E-3</v>
      </c>
      <c r="Y154">
        <f t="shared" si="174"/>
        <v>4.3604749489579726E-3</v>
      </c>
      <c r="Z154">
        <f t="shared" si="174"/>
        <v>3.5708481583701236E-3</v>
      </c>
      <c r="AA154">
        <f t="shared" si="174"/>
        <v>4.885791411130754E-3</v>
      </c>
      <c r="AB154">
        <f t="shared" si="174"/>
        <v>6.0202629624087536E-3</v>
      </c>
      <c r="AC154">
        <f t="shared" si="174"/>
        <v>6.9459494234691919E-3</v>
      </c>
      <c r="AD154">
        <f t="shared" si="174"/>
        <v>7.674611165870056E-3</v>
      </c>
      <c r="AE154">
        <f t="shared" si="174"/>
        <v>8.2345602811398633E-3</v>
      </c>
      <c r="AF154">
        <f t="shared" si="174"/>
        <v>8.657827641635453E-3</v>
      </c>
      <c r="AG154">
        <f t="shared" si="174"/>
        <v>8.9741224289499304E-3</v>
      </c>
    </row>
    <row r="155" spans="1:33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75">(B155*($L$91/100))/365</f>
        <v>0.59132444153132058</v>
      </c>
      <c r="N155">
        <f t="shared" si="175"/>
        <v>1.0724818985177615</v>
      </c>
      <c r="O155">
        <f t="shared" si="175"/>
        <v>1.2143964751729288</v>
      </c>
      <c r="P155">
        <f t="shared" si="175"/>
        <v>1.2496952424295125</v>
      </c>
      <c r="Q155">
        <f t="shared" si="175"/>
        <v>1.2581539625919067</v>
      </c>
      <c r="R155">
        <f t="shared" si="175"/>
        <v>1.2601634458134576</v>
      </c>
      <c r="S155">
        <f t="shared" si="175"/>
        <v>1.260639850290844</v>
      </c>
      <c r="T155">
        <f t="shared" si="175"/>
        <v>1.2607527406987535</v>
      </c>
      <c r="U155">
        <f t="shared" si="175"/>
        <v>1.260779488522326</v>
      </c>
      <c r="V155">
        <f t="shared" si="175"/>
        <v>1.2607858258776714</v>
      </c>
      <c r="W155" s="6">
        <v>0.05</v>
      </c>
      <c r="X155">
        <f t="shared" ref="X155:AG155" si="176">M155*$W$155</f>
        <v>2.9566222076566031E-2</v>
      </c>
      <c r="Y155">
        <f t="shared" si="176"/>
        <v>5.3624094925888079E-2</v>
      </c>
      <c r="Z155">
        <f t="shared" si="176"/>
        <v>6.0719823758646443E-2</v>
      </c>
      <c r="AA155">
        <f t="shared" si="176"/>
        <v>6.2484762121475627E-2</v>
      </c>
      <c r="AB155">
        <f t="shared" si="176"/>
        <v>6.2907698129595332E-2</v>
      </c>
      <c r="AC155">
        <f t="shared" si="176"/>
        <v>6.300817229067289E-2</v>
      </c>
      <c r="AD155">
        <f t="shared" si="176"/>
        <v>6.3031992514542209E-2</v>
      </c>
      <c r="AE155">
        <f t="shared" si="176"/>
        <v>6.3037637034937685E-2</v>
      </c>
      <c r="AF155">
        <f t="shared" si="176"/>
        <v>6.3038974426116307E-2</v>
      </c>
      <c r="AG155">
        <f t="shared" si="176"/>
        <v>6.3039291293883568E-2</v>
      </c>
    </row>
    <row r="156" spans="1:33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77">(B156*(M128/100))/365</f>
        <v>0.96257964687492326</v>
      </c>
      <c r="N156">
        <f t="shared" si="177"/>
        <v>3.4811434375095018</v>
      </c>
      <c r="O156">
        <f t="shared" si="177"/>
        <v>3.972605334756</v>
      </c>
      <c r="P156">
        <f t="shared" si="177"/>
        <v>6.4553786829084654</v>
      </c>
      <c r="Q156">
        <f t="shared" si="177"/>
        <v>8.8011388101373971</v>
      </c>
      <c r="R156">
        <f t="shared" si="177"/>
        <v>10.824374801164739</v>
      </c>
      <c r="S156">
        <f t="shared" si="177"/>
        <v>12.474750006483946</v>
      </c>
      <c r="T156">
        <f t="shared" si="177"/>
        <v>13.773265956439181</v>
      </c>
      <c r="U156">
        <f t="shared" si="177"/>
        <v>14.770525382504109</v>
      </c>
      <c r="V156">
        <f t="shared" si="177"/>
        <v>15.52381218287222</v>
      </c>
      <c r="W156" s="6">
        <v>0.2</v>
      </c>
      <c r="X156">
        <f t="shared" ref="X156:AG156" si="178">M156*$W$156</f>
        <v>0.19251592937498466</v>
      </c>
      <c r="Y156">
        <f t="shared" si="178"/>
        <v>0.69622868750190037</v>
      </c>
      <c r="Z156">
        <f t="shared" si="178"/>
        <v>0.79452106695120006</v>
      </c>
      <c r="AA156">
        <f t="shared" si="178"/>
        <v>1.2910757365816932</v>
      </c>
      <c r="AB156">
        <f t="shared" si="178"/>
        <v>1.7602277620274795</v>
      </c>
      <c r="AC156">
        <f t="shared" si="178"/>
        <v>2.164874960232948</v>
      </c>
      <c r="AD156">
        <f t="shared" si="178"/>
        <v>2.4949500012967896</v>
      </c>
      <c r="AE156">
        <f t="shared" si="178"/>
        <v>2.7546531912878365</v>
      </c>
      <c r="AF156">
        <f t="shared" si="178"/>
        <v>2.9541050765008219</v>
      </c>
      <c r="AG156">
        <f t="shared" si="178"/>
        <v>3.1047624365744442</v>
      </c>
    </row>
    <row r="157" spans="1:33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79">(B157*($M127/100))/365</f>
        <v>38.494326031724114</v>
      </c>
      <c r="N157">
        <f t="shared" si="179"/>
        <v>44.319030810125483</v>
      </c>
      <c r="O157">
        <f t="shared" si="179"/>
        <v>44.62318508239315</v>
      </c>
      <c r="P157">
        <f t="shared" si="179"/>
        <v>44.638363662569589</v>
      </c>
      <c r="Q157">
        <f t="shared" si="179"/>
        <v>44.639119447963836</v>
      </c>
      <c r="R157">
        <f t="shared" si="179"/>
        <v>44.639157076521919</v>
      </c>
      <c r="S157">
        <f t="shared" si="179"/>
        <v>44.639158949938079</v>
      </c>
      <c r="T157">
        <f t="shared" si="179"/>
        <v>44.639159043209865</v>
      </c>
      <c r="U157">
        <f t="shared" si="179"/>
        <v>44.639159047853703</v>
      </c>
      <c r="V157">
        <f t="shared" si="179"/>
        <v>44.639159048084935</v>
      </c>
      <c r="W157" s="6">
        <v>10</v>
      </c>
      <c r="X157">
        <f t="shared" ref="X157:AG157" si="180">M157*10</f>
        <v>384.94326031724114</v>
      </c>
      <c r="Y157">
        <f t="shared" si="180"/>
        <v>443.1903081012548</v>
      </c>
      <c r="Z157">
        <f t="shared" si="180"/>
        <v>446.2318508239315</v>
      </c>
      <c r="AA157">
        <f t="shared" si="180"/>
        <v>446.38363662569589</v>
      </c>
      <c r="AB157">
        <f t="shared" si="180"/>
        <v>446.39119447963833</v>
      </c>
      <c r="AC157">
        <f t="shared" si="180"/>
        <v>446.39157076521917</v>
      </c>
      <c r="AD157">
        <f t="shared" si="180"/>
        <v>446.39158949938076</v>
      </c>
      <c r="AE157">
        <f t="shared" si="180"/>
        <v>446.39159043209867</v>
      </c>
      <c r="AF157">
        <f t="shared" si="180"/>
        <v>446.39159047853701</v>
      </c>
      <c r="AG157">
        <f t="shared" si="180"/>
        <v>446.39159048084935</v>
      </c>
    </row>
    <row r="158" spans="1:33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81">(B158*($L$158/100))/365</f>
        <v>0.13838746051862466</v>
      </c>
      <c r="N158">
        <f t="shared" si="181"/>
        <v>0.64874302674506712</v>
      </c>
      <c r="O158">
        <f t="shared" si="181"/>
        <v>1.2645950790293905</v>
      </c>
      <c r="P158">
        <f t="shared" si="181"/>
        <v>1.7839060569638081</v>
      </c>
      <c r="Q158">
        <f t="shared" si="181"/>
        <v>2.1583060158975069</v>
      </c>
      <c r="R158">
        <f t="shared" si="181"/>
        <v>2.4076126028578084</v>
      </c>
      <c r="S158">
        <f t="shared" si="181"/>
        <v>2.5665706532372603</v>
      </c>
      <c r="T158">
        <f t="shared" si="181"/>
        <v>2.6654522988712332</v>
      </c>
      <c r="U158">
        <f t="shared" si="181"/>
        <v>2.726086518684411</v>
      </c>
      <c r="V158">
        <f t="shared" si="181"/>
        <v>2.7629544536205621</v>
      </c>
      <c r="W158" s="6">
        <v>0.2</v>
      </c>
      <c r="X158">
        <f t="shared" ref="X158:AG158" si="182">M158*$W$158</f>
        <v>2.7677492103724933E-2</v>
      </c>
      <c r="Y158">
        <f t="shared" si="182"/>
        <v>0.12974860534901342</v>
      </c>
      <c r="Z158">
        <f t="shared" si="182"/>
        <v>0.25291901580587811</v>
      </c>
      <c r="AA158">
        <f t="shared" si="182"/>
        <v>0.35678121139276164</v>
      </c>
      <c r="AB158">
        <f t="shared" si="182"/>
        <v>0.43166120317950141</v>
      </c>
      <c r="AC158">
        <f t="shared" si="182"/>
        <v>0.4815225205715617</v>
      </c>
      <c r="AD158">
        <f t="shared" si="182"/>
        <v>0.51331413064745213</v>
      </c>
      <c r="AE158">
        <f t="shared" si="182"/>
        <v>0.53309045977424663</v>
      </c>
      <c r="AF158">
        <f t="shared" si="182"/>
        <v>0.54521730373688226</v>
      </c>
      <c r="AG158">
        <f t="shared" si="182"/>
        <v>0.55259089072411249</v>
      </c>
    </row>
    <row r="159" spans="1:33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83">(B159*($L$95/100))/365</f>
        <v>2.1901098361207323</v>
      </c>
      <c r="N159">
        <f t="shared" si="183"/>
        <v>8.9790281280770419</v>
      </c>
      <c r="O159">
        <f t="shared" si="183"/>
        <v>16.518051501942246</v>
      </c>
      <c r="P159">
        <f t="shared" si="183"/>
        <v>22.616004751591888</v>
      </c>
      <c r="Q159">
        <f t="shared" si="183"/>
        <v>26.914014460157592</v>
      </c>
      <c r="R159">
        <f t="shared" si="183"/>
        <v>29.739478946998577</v>
      </c>
      <c r="S159">
        <f t="shared" si="183"/>
        <v>31.527606067945861</v>
      </c>
      <c r="T159">
        <f t="shared" si="183"/>
        <v>32.635052841924605</v>
      </c>
      <c r="U159">
        <f t="shared" si="183"/>
        <v>33.312369572181922</v>
      </c>
      <c r="V159">
        <f t="shared" si="183"/>
        <v>33.723563757886907</v>
      </c>
      <c r="W159"/>
      <c r="X159">
        <f t="shared" ref="X159:AG159" si="184">M159/10</f>
        <v>0.21901098361207322</v>
      </c>
      <c r="Y159">
        <f t="shared" si="184"/>
        <v>0.89790281280770423</v>
      </c>
      <c r="Z159">
        <f t="shared" si="184"/>
        <v>1.6518051501942246</v>
      </c>
      <c r="AA159">
        <f t="shared" si="184"/>
        <v>2.2616004751591889</v>
      </c>
      <c r="AB159">
        <f t="shared" si="184"/>
        <v>2.6914014460157594</v>
      </c>
      <c r="AC159">
        <f t="shared" si="184"/>
        <v>2.9739478946998577</v>
      </c>
      <c r="AD159">
        <f t="shared" si="184"/>
        <v>3.1527606067945859</v>
      </c>
      <c r="AE159">
        <f t="shared" si="184"/>
        <v>3.2635052841924606</v>
      </c>
      <c r="AF159">
        <f t="shared" si="184"/>
        <v>3.3312369572181924</v>
      </c>
      <c r="AG159">
        <f t="shared" si="184"/>
        <v>3.3723563757886907</v>
      </c>
    </row>
    <row r="160" spans="1:33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85">(B160*($M$63/100))/365</f>
        <v>25.295377381373537</v>
      </c>
      <c r="N160">
        <f t="shared" si="185"/>
        <v>28.359723698345206</v>
      </c>
      <c r="O160">
        <f t="shared" si="185"/>
        <v>28.483524531509318</v>
      </c>
      <c r="P160">
        <f t="shared" si="185"/>
        <v>28.488341677889039</v>
      </c>
      <c r="Q160">
        <f t="shared" si="185"/>
        <v>28.488528843819452</v>
      </c>
      <c r="R160">
        <f t="shared" si="185"/>
        <v>28.48853611557562</v>
      </c>
      <c r="S160">
        <f t="shared" si="185"/>
        <v>28.488536398096713</v>
      </c>
      <c r="T160">
        <f t="shared" si="185"/>
        <v>28.488536409073152</v>
      </c>
      <c r="U160">
        <f t="shared" si="185"/>
        <v>28.488536409499726</v>
      </c>
      <c r="V160">
        <f t="shared" si="185"/>
        <v>28.488536409516168</v>
      </c>
      <c r="W160" s="6">
        <v>10</v>
      </c>
      <c r="X160">
        <f>M160*10</f>
        <v>252.95377381373538</v>
      </c>
      <c r="Y160">
        <f t="shared" ref="Y160:AG161" si="186">N160/10</f>
        <v>2.8359723698345207</v>
      </c>
      <c r="Z160">
        <f t="shared" si="186"/>
        <v>2.8483524531509317</v>
      </c>
      <c r="AA160">
        <f t="shared" si="186"/>
        <v>2.8488341677889037</v>
      </c>
      <c r="AB160">
        <f t="shared" si="186"/>
        <v>2.8488528843819454</v>
      </c>
      <c r="AC160">
        <f t="shared" si="186"/>
        <v>2.848853611557562</v>
      </c>
      <c r="AD160">
        <f t="shared" si="186"/>
        <v>2.8488536398096711</v>
      </c>
      <c r="AE160">
        <f t="shared" si="186"/>
        <v>2.8488536409073153</v>
      </c>
      <c r="AF160">
        <f t="shared" si="186"/>
        <v>2.8488536409499727</v>
      </c>
      <c r="AG160">
        <f t="shared" si="186"/>
        <v>2.8488536409516168</v>
      </c>
    </row>
    <row r="161" spans="1:33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85"/>
        <v>77.989375534520818</v>
      </c>
      <c r="N161">
        <f t="shared" si="185"/>
        <v>83.449762237089587</v>
      </c>
      <c r="O161">
        <f t="shared" si="185"/>
        <v>83.589775699426312</v>
      </c>
      <c r="P161">
        <f t="shared" si="185"/>
        <v>83.59328467496384</v>
      </c>
      <c r="Q161">
        <f t="shared" si="185"/>
        <v>83.593372565670137</v>
      </c>
      <c r="R161">
        <f t="shared" si="185"/>
        <v>83.593374767072063</v>
      </c>
      <c r="S161">
        <f t="shared" si="185"/>
        <v>83.593374822210691</v>
      </c>
      <c r="T161">
        <f t="shared" si="185"/>
        <v>83.593374823591788</v>
      </c>
      <c r="U161">
        <f t="shared" si="185"/>
        <v>83.593374823626306</v>
      </c>
      <c r="V161">
        <f t="shared" si="185"/>
        <v>83.59337482362713</v>
      </c>
      <c r="W161" s="6">
        <v>10</v>
      </c>
      <c r="X161">
        <f>M161*10</f>
        <v>779.89375534520821</v>
      </c>
      <c r="Y161">
        <f t="shared" si="186"/>
        <v>8.344976223708958</v>
      </c>
      <c r="Z161">
        <f t="shared" si="186"/>
        <v>8.3589775699426312</v>
      </c>
      <c r="AA161">
        <f t="shared" si="186"/>
        <v>8.3593284674963844</v>
      </c>
      <c r="AB161">
        <f t="shared" si="186"/>
        <v>8.359337256567013</v>
      </c>
      <c r="AC161">
        <f t="shared" si="186"/>
        <v>8.3593374767072071</v>
      </c>
      <c r="AD161">
        <f t="shared" si="186"/>
        <v>8.3593374822210684</v>
      </c>
      <c r="AE161">
        <f t="shared" si="186"/>
        <v>8.3593374823591784</v>
      </c>
      <c r="AF161">
        <f t="shared" si="186"/>
        <v>8.3593374823626299</v>
      </c>
      <c r="AG161">
        <f t="shared" si="186"/>
        <v>8.3593374823627133</v>
      </c>
    </row>
    <row r="162" spans="1:33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87">(B162*(M$1/100))/365</f>
        <v>0.24050228593520132</v>
      </c>
      <c r="N162">
        <f t="shared" si="187"/>
        <v>0.46562001982450962</v>
      </c>
      <c r="O162">
        <f t="shared" si="187"/>
        <v>0.37334900455011777</v>
      </c>
      <c r="P162">
        <f t="shared" si="187"/>
        <v>0.47383236038544663</v>
      </c>
      <c r="Q162">
        <f t="shared" si="187"/>
        <v>0.5380483209638357</v>
      </c>
      <c r="R162">
        <f t="shared" si="187"/>
        <v>0.57685001031216177</v>
      </c>
      <c r="S162">
        <f t="shared" si="187"/>
        <v>0.5996106297005781</v>
      </c>
      <c r="T162">
        <f t="shared" si="187"/>
        <v>0.61274774845968216</v>
      </c>
      <c r="U162">
        <f t="shared" si="187"/>
        <v>0.62026273581058355</v>
      </c>
      <c r="V162">
        <f t="shared" si="187"/>
        <v>0.62454016486070141</v>
      </c>
      <c r="W162" s="6">
        <v>0.5</v>
      </c>
      <c r="X162">
        <f t="shared" ref="X162:AG162" si="188">M162*$W$162</f>
        <v>0.12025114296760066</v>
      </c>
      <c r="Y162">
        <f t="shared" si="188"/>
        <v>0.23281000991225481</v>
      </c>
      <c r="Z162">
        <f t="shared" si="188"/>
        <v>0.18667450227505888</v>
      </c>
      <c r="AA162">
        <f t="shared" si="188"/>
        <v>0.23691618019272331</v>
      </c>
      <c r="AB162">
        <f t="shared" si="188"/>
        <v>0.26902416048191785</v>
      </c>
      <c r="AC162">
        <f t="shared" si="188"/>
        <v>0.28842500515608088</v>
      </c>
      <c r="AD162">
        <f t="shared" si="188"/>
        <v>0.29980531485028905</v>
      </c>
      <c r="AE162">
        <f t="shared" si="188"/>
        <v>0.30637387422984108</v>
      </c>
      <c r="AF162">
        <f t="shared" si="188"/>
        <v>0.31013136790529178</v>
      </c>
      <c r="AG162">
        <f t="shared" si="188"/>
        <v>0.3122700824303507</v>
      </c>
    </row>
    <row r="163" spans="1:33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89">(B163*($L$99/100))/365</f>
        <v>46.135184476423568</v>
      </c>
      <c r="N163">
        <f t="shared" si="189"/>
        <v>46.293352655775337</v>
      </c>
      <c r="O163">
        <f t="shared" si="189"/>
        <v>46.293522111464931</v>
      </c>
      <c r="P163">
        <f t="shared" si="189"/>
        <v>46.293522292800269</v>
      </c>
      <c r="Q163">
        <f t="shared" si="189"/>
        <v>46.29352229299424</v>
      </c>
      <c r="R163">
        <f t="shared" si="189"/>
        <v>46.293522292994517</v>
      </c>
      <c r="S163">
        <f t="shared" si="189"/>
        <v>46.293522292994517</v>
      </c>
      <c r="T163">
        <f t="shared" si="189"/>
        <v>46.293522292994517</v>
      </c>
      <c r="U163">
        <f t="shared" si="189"/>
        <v>46.293522292994517</v>
      </c>
      <c r="V163">
        <f t="shared" si="189"/>
        <v>46.293522292994517</v>
      </c>
      <c r="W163" s="6">
        <v>10</v>
      </c>
      <c r="X163">
        <f t="shared" ref="X163:AG163" si="190">M163*$W$99</f>
        <v>461.35184476423569</v>
      </c>
      <c r="Y163">
        <f t="shared" si="190"/>
        <v>462.93352655775334</v>
      </c>
      <c r="Z163">
        <f t="shared" si="190"/>
        <v>462.93522111464932</v>
      </c>
      <c r="AA163">
        <f t="shared" si="190"/>
        <v>462.9352229280027</v>
      </c>
      <c r="AB163">
        <f t="shared" si="190"/>
        <v>462.93522292994237</v>
      </c>
      <c r="AC163">
        <f t="shared" si="190"/>
        <v>462.93522292994516</v>
      </c>
      <c r="AD163">
        <f t="shared" si="190"/>
        <v>462.93522292994516</v>
      </c>
      <c r="AE163">
        <f t="shared" si="190"/>
        <v>462.93522292994516</v>
      </c>
      <c r="AF163">
        <f t="shared" si="190"/>
        <v>462.93522292994516</v>
      </c>
      <c r="AG163">
        <f t="shared" si="190"/>
        <v>462.93522292994516</v>
      </c>
    </row>
    <row r="164" spans="1:33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91">(B164*($L$164/100))/365</f>
        <v>0.55902106133462748</v>
      </c>
      <c r="N164">
        <f t="shared" si="191"/>
        <v>2.1449074485754713</v>
      </c>
      <c r="O164">
        <f t="shared" si="191"/>
        <v>3.7462805555121372</v>
      </c>
      <c r="P164">
        <f t="shared" si="191"/>
        <v>4.9311896707743292</v>
      </c>
      <c r="Q164">
        <f t="shared" si="191"/>
        <v>5.7003709897624395</v>
      </c>
      <c r="R164">
        <f t="shared" si="191"/>
        <v>6.1688175338931499</v>
      </c>
      <c r="S164">
        <f t="shared" si="191"/>
        <v>6.4447548436470417</v>
      </c>
      <c r="T164">
        <f t="shared" si="191"/>
        <v>6.6043862155128767</v>
      </c>
      <c r="U164">
        <f t="shared" si="191"/>
        <v>6.6958177926557543</v>
      </c>
      <c r="V164">
        <f t="shared" si="191"/>
        <v>6.7478962678250145</v>
      </c>
      <c r="W164" s="6">
        <v>0.5</v>
      </c>
      <c r="X164">
        <f t="shared" ref="X164:AG164" si="192">M164*$W$164</f>
        <v>0.27951053066731374</v>
      </c>
      <c r="Y164">
        <f t="shared" si="192"/>
        <v>1.0724537242877357</v>
      </c>
      <c r="Z164">
        <f t="shared" si="192"/>
        <v>1.8731402777560686</v>
      </c>
      <c r="AA164">
        <f t="shared" si="192"/>
        <v>2.4655948353871646</v>
      </c>
      <c r="AB164">
        <f t="shared" si="192"/>
        <v>2.8501854948812197</v>
      </c>
      <c r="AC164">
        <f t="shared" si="192"/>
        <v>3.084408766946575</v>
      </c>
      <c r="AD164">
        <f t="shared" si="192"/>
        <v>3.2223774218235208</v>
      </c>
      <c r="AE164">
        <f t="shared" si="192"/>
        <v>3.3021931077564384</v>
      </c>
      <c r="AF164">
        <f t="shared" si="192"/>
        <v>3.3479088963278771</v>
      </c>
      <c r="AG164">
        <f t="shared" si="192"/>
        <v>3.3739481339125073</v>
      </c>
    </row>
    <row r="165" spans="1:33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93">(B165*($M$63/100))/365</f>
        <v>16266.314968395014</v>
      </c>
      <c r="N165">
        <f t="shared" si="193"/>
        <v>16266.949719052902</v>
      </c>
      <c r="O165">
        <f t="shared" si="193"/>
        <v>16266.949727309426</v>
      </c>
      <c r="P165">
        <f t="shared" si="193"/>
        <v>16266.949727309533</v>
      </c>
      <c r="Q165">
        <f t="shared" si="193"/>
        <v>16266.949727309533</v>
      </c>
      <c r="R165">
        <f t="shared" si="193"/>
        <v>16266.949727309533</v>
      </c>
      <c r="S165">
        <f t="shared" si="193"/>
        <v>16266.949727309533</v>
      </c>
      <c r="T165">
        <f t="shared" si="193"/>
        <v>16266.949727309533</v>
      </c>
      <c r="U165">
        <f t="shared" si="193"/>
        <v>16266.949727309533</v>
      </c>
      <c r="V165">
        <f t="shared" si="193"/>
        <v>16266.949727309533</v>
      </c>
      <c r="W165" s="6">
        <v>10</v>
      </c>
      <c r="X165">
        <f>M165*10</f>
        <v>162663.14968395015</v>
      </c>
      <c r="Y165">
        <f t="shared" ref="Y165:AG165" si="194">N165/10</f>
        <v>1626.6949719052902</v>
      </c>
      <c r="Z165">
        <f t="shared" si="194"/>
        <v>1626.6949727309425</v>
      </c>
      <c r="AA165">
        <f t="shared" si="194"/>
        <v>1626.6949727309534</v>
      </c>
      <c r="AB165">
        <f t="shared" si="194"/>
        <v>1626.6949727309534</v>
      </c>
      <c r="AC165">
        <f t="shared" si="194"/>
        <v>1626.6949727309534</v>
      </c>
      <c r="AD165">
        <f t="shared" si="194"/>
        <v>1626.6949727309534</v>
      </c>
      <c r="AE165">
        <f t="shared" si="194"/>
        <v>1626.6949727309534</v>
      </c>
      <c r="AF165">
        <f t="shared" si="194"/>
        <v>1626.6949727309534</v>
      </c>
      <c r="AG165">
        <f t="shared" si="194"/>
        <v>1626.6949727309534</v>
      </c>
    </row>
    <row r="166" spans="1:33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95">(B166*($L$166/100))/365</f>
        <v>2.776276300667329</v>
      </c>
      <c r="N166">
        <f t="shared" si="195"/>
        <v>10.314744960308589</v>
      </c>
      <c r="O166">
        <f t="shared" si="195"/>
        <v>17.57850713259548</v>
      </c>
      <c r="P166">
        <f t="shared" si="195"/>
        <v>22.724004281409591</v>
      </c>
      <c r="Q166">
        <f t="shared" si="195"/>
        <v>25.932944059465481</v>
      </c>
      <c r="R166">
        <f t="shared" si="195"/>
        <v>27.815955689536171</v>
      </c>
      <c r="S166">
        <f t="shared" si="195"/>
        <v>28.887074121171374</v>
      </c>
      <c r="T166">
        <f t="shared" si="195"/>
        <v>29.486433598894113</v>
      </c>
      <c r="U166">
        <f t="shared" si="195"/>
        <v>29.818864798136715</v>
      </c>
      <c r="V166">
        <f t="shared" si="195"/>
        <v>30.002364240221372</v>
      </c>
      <c r="W166" s="6">
        <v>0.05</v>
      </c>
      <c r="X166">
        <f t="shared" ref="X166:AG166" si="196">M166*$W$166</f>
        <v>0.13881381503336646</v>
      </c>
      <c r="Y166">
        <f t="shared" si="196"/>
        <v>0.51573724801542953</v>
      </c>
      <c r="Z166">
        <f t="shared" si="196"/>
        <v>0.878925356629774</v>
      </c>
      <c r="AA166">
        <f t="shared" si="196"/>
        <v>1.1362002140704797</v>
      </c>
      <c r="AB166">
        <f t="shared" si="196"/>
        <v>1.2966472029732741</v>
      </c>
      <c r="AC166">
        <f t="shared" si="196"/>
        <v>1.3907977844768087</v>
      </c>
      <c r="AD166">
        <f t="shared" si="196"/>
        <v>1.4443537060585687</v>
      </c>
      <c r="AE166">
        <f t="shared" si="196"/>
        <v>1.4743216799447056</v>
      </c>
      <c r="AF166">
        <f t="shared" si="196"/>
        <v>1.4909432399068359</v>
      </c>
      <c r="AG166">
        <f t="shared" si="196"/>
        <v>1.5001182120110688</v>
      </c>
    </row>
    <row r="167" spans="1:33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97">(B167*(M$1/100))/365</f>
        <v>4.4102246805535392</v>
      </c>
      <c r="N167">
        <f t="shared" si="197"/>
        <v>3.9712472128695673</v>
      </c>
      <c r="O167">
        <f t="shared" si="197"/>
        <v>2.0460923719923478</v>
      </c>
      <c r="P167">
        <f t="shared" si="197"/>
        <v>2.0525363222146962</v>
      </c>
      <c r="Q167">
        <f t="shared" si="197"/>
        <v>2.0532162966591154</v>
      </c>
      <c r="R167">
        <f t="shared" si="197"/>
        <v>2.0532879741854466</v>
      </c>
      <c r="S167">
        <f t="shared" si="197"/>
        <v>2.0532955290383152</v>
      </c>
      <c r="T167">
        <f t="shared" si="197"/>
        <v>2.0532963253150305</v>
      </c>
      <c r="U167">
        <f t="shared" si="197"/>
        <v>2.0532964092419919</v>
      </c>
      <c r="V167">
        <f t="shared" si="197"/>
        <v>2.0532964180878275</v>
      </c>
      <c r="W167"/>
      <c r="X167">
        <f t="shared" ref="X167:AG168" si="198">M167/10</f>
        <v>0.44102246805535394</v>
      </c>
      <c r="Y167">
        <f t="shared" si="198"/>
        <v>0.39712472128695675</v>
      </c>
      <c r="Z167">
        <f t="shared" si="198"/>
        <v>0.20460923719923479</v>
      </c>
      <c r="AA167">
        <f t="shared" si="198"/>
        <v>0.20525363222146961</v>
      </c>
      <c r="AB167">
        <f t="shared" si="198"/>
        <v>0.20532162966591155</v>
      </c>
      <c r="AC167">
        <f t="shared" si="198"/>
        <v>0.20532879741854465</v>
      </c>
      <c r="AD167">
        <f t="shared" si="198"/>
        <v>0.20532955290383154</v>
      </c>
      <c r="AE167">
        <f t="shared" si="198"/>
        <v>0.20532963253150305</v>
      </c>
      <c r="AF167">
        <f t="shared" si="198"/>
        <v>0.2053296409241992</v>
      </c>
      <c r="AG167">
        <f t="shared" si="198"/>
        <v>0.20532964180878274</v>
      </c>
    </row>
    <row r="168" spans="1:33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99">(B168*($L$168/100))/365</f>
        <v>0.23251160139248028</v>
      </c>
      <c r="N168">
        <f t="shared" si="199"/>
        <v>0.99915648516060829</v>
      </c>
      <c r="O168">
        <f t="shared" si="199"/>
        <v>1.8758033689528082</v>
      </c>
      <c r="P168">
        <f t="shared" si="199"/>
        <v>2.5953321784013372</v>
      </c>
      <c r="Q168">
        <f t="shared" si="199"/>
        <v>3.1065210390510138</v>
      </c>
      <c r="R168">
        <f t="shared" si="199"/>
        <v>3.4440887601452608</v>
      </c>
      <c r="S168">
        <f t="shared" si="199"/>
        <v>3.6582824232120004</v>
      </c>
      <c r="T168">
        <f t="shared" si="199"/>
        <v>3.7911444541966306</v>
      </c>
      <c r="U168">
        <f t="shared" si="199"/>
        <v>3.8724775791660275</v>
      </c>
      <c r="V168">
        <f t="shared" si="199"/>
        <v>3.9218813130534249</v>
      </c>
      <c r="W168"/>
      <c r="X168">
        <f t="shared" si="198"/>
        <v>2.325116013924803E-2</v>
      </c>
      <c r="Y168">
        <f t="shared" si="198"/>
        <v>9.9915648516060829E-2</v>
      </c>
      <c r="Z168">
        <f t="shared" si="198"/>
        <v>0.18758033689528081</v>
      </c>
      <c r="AA168">
        <f t="shared" si="198"/>
        <v>0.25953321784013372</v>
      </c>
      <c r="AB168">
        <f t="shared" si="198"/>
        <v>0.3106521039051014</v>
      </c>
      <c r="AC168">
        <f t="shared" si="198"/>
        <v>0.34440887601452608</v>
      </c>
      <c r="AD168">
        <f t="shared" si="198"/>
        <v>0.36582824232120004</v>
      </c>
      <c r="AE168">
        <f t="shared" si="198"/>
        <v>0.37911444541966305</v>
      </c>
      <c r="AF168">
        <f t="shared" si="198"/>
        <v>0.38724775791660276</v>
      </c>
      <c r="AG168">
        <f t="shared" si="198"/>
        <v>0.39218813130534247</v>
      </c>
    </row>
    <row r="169" spans="1:33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200">(B169*($L$169/100))/365</f>
        <v>0.8497585542524726</v>
      </c>
      <c r="N169">
        <f t="shared" si="200"/>
        <v>2.9917909650112944</v>
      </c>
      <c r="O169">
        <f t="shared" si="200"/>
        <v>6.2158894756905836</v>
      </c>
      <c r="P169">
        <f t="shared" si="200"/>
        <v>10.046421665163766</v>
      </c>
      <c r="Q169">
        <f t="shared" si="200"/>
        <v>14.05437720915555</v>
      </c>
      <c r="R169">
        <f t="shared" si="200"/>
        <v>17.934701098687537</v>
      </c>
      <c r="S169">
        <f t="shared" si="200"/>
        <v>21.503808117280617</v>
      </c>
      <c r="T169">
        <f t="shared" si="200"/>
        <v>24.671962427904518</v>
      </c>
      <c r="U169">
        <f t="shared" si="200"/>
        <v>27.413254591525686</v>
      </c>
      <c r="V169">
        <f t="shared" si="200"/>
        <v>29.740969255223497</v>
      </c>
      <c r="W169" s="6">
        <v>0.05</v>
      </c>
      <c r="X169">
        <f t="shared" ref="X169:AG169" si="201">M169*$W$169</f>
        <v>4.2487927712623635E-2</v>
      </c>
      <c r="Y169">
        <f t="shared" si="201"/>
        <v>0.14958954825056472</v>
      </c>
      <c r="Z169">
        <f t="shared" si="201"/>
        <v>0.31079447378452918</v>
      </c>
      <c r="AA169">
        <f t="shared" si="201"/>
        <v>0.50232108325818836</v>
      </c>
      <c r="AB169">
        <f t="shared" si="201"/>
        <v>0.70271886045777754</v>
      </c>
      <c r="AC169">
        <f t="shared" si="201"/>
        <v>0.89673505493437689</v>
      </c>
      <c r="AD169">
        <f t="shared" si="201"/>
        <v>1.0751904058640309</v>
      </c>
      <c r="AE169">
        <f t="shared" si="201"/>
        <v>1.2335981213952261</v>
      </c>
      <c r="AF169">
        <f t="shared" si="201"/>
        <v>1.3706627295762843</v>
      </c>
      <c r="AG169">
        <f t="shared" si="201"/>
        <v>1.4870484627611749</v>
      </c>
    </row>
    <row r="170" spans="1:33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202">(B170*(M128/100))/365</f>
        <v>7.2852855955448215E-2</v>
      </c>
      <c r="N170">
        <f t="shared" si="202"/>
        <v>0.26589818079867122</v>
      </c>
      <c r="O170">
        <f t="shared" si="202"/>
        <v>0.32770132097306576</v>
      </c>
      <c r="P170">
        <f t="shared" si="202"/>
        <v>0.58516597987757535</v>
      </c>
      <c r="Q170">
        <f t="shared" si="202"/>
        <v>0.87861501846284407</v>
      </c>
      <c r="R170">
        <f t="shared" si="202"/>
        <v>1.1853083708712522</v>
      </c>
      <c r="S170">
        <f t="shared" si="202"/>
        <v>1.4883574282875178</v>
      </c>
      <c r="T170">
        <f t="shared" si="202"/>
        <v>1.7764261868200633</v>
      </c>
      <c r="U170">
        <f t="shared" si="202"/>
        <v>2.0427026383311757</v>
      </c>
      <c r="V170">
        <f t="shared" si="202"/>
        <v>2.2837581451977123</v>
      </c>
      <c r="W170" s="6">
        <v>1</v>
      </c>
      <c r="X170">
        <f t="shared" ref="X170:AG170" si="203">M170*$W$170</f>
        <v>7.2852855955448215E-2</v>
      </c>
      <c r="Y170">
        <f t="shared" si="203"/>
        <v>0.26589818079867122</v>
      </c>
      <c r="Z170">
        <f t="shared" si="203"/>
        <v>0.32770132097306576</v>
      </c>
      <c r="AA170">
        <f t="shared" si="203"/>
        <v>0.58516597987757535</v>
      </c>
      <c r="AB170">
        <f t="shared" si="203"/>
        <v>0.87861501846284407</v>
      </c>
      <c r="AC170">
        <f t="shared" si="203"/>
        <v>1.1853083708712522</v>
      </c>
      <c r="AD170">
        <f t="shared" si="203"/>
        <v>1.4883574282875178</v>
      </c>
      <c r="AE170">
        <f t="shared" si="203"/>
        <v>1.7764261868200633</v>
      </c>
      <c r="AF170">
        <f t="shared" si="203"/>
        <v>2.0427026383311757</v>
      </c>
      <c r="AG170">
        <f t="shared" si="203"/>
        <v>2.2837581451977123</v>
      </c>
    </row>
    <row r="171" spans="1:33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204">(B171*($L$171/100))/365</f>
        <v>34.502833376793916</v>
      </c>
      <c r="N171">
        <f t="shared" si="204"/>
        <v>80.337612957951237</v>
      </c>
      <c r="O171">
        <f t="shared" si="204"/>
        <v>107.49421357873152</v>
      </c>
      <c r="P171">
        <f t="shared" si="204"/>
        <v>120.31046979090193</v>
      </c>
      <c r="Q171">
        <f t="shared" si="204"/>
        <v>125.8884105697644</v>
      </c>
      <c r="R171">
        <f t="shared" si="204"/>
        <v>128.24067082868712</v>
      </c>
      <c r="S171">
        <f t="shared" si="204"/>
        <v>129.22009894585975</v>
      </c>
      <c r="T171">
        <f t="shared" si="204"/>
        <v>129.62579564477042</v>
      </c>
      <c r="U171">
        <f t="shared" si="204"/>
        <v>129.7934836516981</v>
      </c>
      <c r="V171">
        <f t="shared" si="204"/>
        <v>129.86273368658192</v>
      </c>
      <c r="W171" s="6">
        <v>1</v>
      </c>
      <c r="X171">
        <f t="shared" ref="X171:AG171" si="205">M171*$W$171</f>
        <v>34.502833376793916</v>
      </c>
      <c r="Y171">
        <f t="shared" si="205"/>
        <v>80.337612957951237</v>
      </c>
      <c r="Z171">
        <f t="shared" si="205"/>
        <v>107.49421357873152</v>
      </c>
      <c r="AA171">
        <f t="shared" si="205"/>
        <v>120.31046979090193</v>
      </c>
      <c r="AB171">
        <f t="shared" si="205"/>
        <v>125.8884105697644</v>
      </c>
      <c r="AC171">
        <f t="shared" si="205"/>
        <v>128.24067082868712</v>
      </c>
      <c r="AD171">
        <f t="shared" si="205"/>
        <v>129.22009894585975</v>
      </c>
      <c r="AE171">
        <f t="shared" si="205"/>
        <v>129.62579564477042</v>
      </c>
      <c r="AF171">
        <f t="shared" si="205"/>
        <v>129.7934836516981</v>
      </c>
      <c r="AG171">
        <f t="shared" si="205"/>
        <v>129.86273368658192</v>
      </c>
    </row>
    <row r="172" spans="1:33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206">(B172*($L$173/100))/365</f>
        <v>1.0630237176916493</v>
      </c>
      <c r="N172">
        <f t="shared" si="206"/>
        <v>2.6223036683600327</v>
      </c>
      <c r="O172">
        <f t="shared" si="206"/>
        <v>3.890336367375907</v>
      </c>
      <c r="P172">
        <f t="shared" si="206"/>
        <v>4.7206626504318798</v>
      </c>
      <c r="Q172">
        <f t="shared" si="206"/>
        <v>5.2151345797590194</v>
      </c>
      <c r="R172">
        <f t="shared" si="206"/>
        <v>5.496297276549261</v>
      </c>
      <c r="S172">
        <f t="shared" si="206"/>
        <v>5.6524290880803836</v>
      </c>
      <c r="T172">
        <f t="shared" si="206"/>
        <v>5.7380584866743574</v>
      </c>
      <c r="U172">
        <f t="shared" si="206"/>
        <v>5.7847113240301375</v>
      </c>
      <c r="V172">
        <f t="shared" si="206"/>
        <v>5.8100387406233969</v>
      </c>
      <c r="W172" s="6">
        <v>10</v>
      </c>
      <c r="X172">
        <f t="shared" ref="X172:AG172" si="207">M172*10</f>
        <v>10.630237176916493</v>
      </c>
      <c r="Y172">
        <f t="shared" si="207"/>
        <v>26.223036683600327</v>
      </c>
      <c r="Z172">
        <f t="shared" si="207"/>
        <v>38.903363673759074</v>
      </c>
      <c r="AA172">
        <f t="shared" si="207"/>
        <v>47.206626504318798</v>
      </c>
      <c r="AB172">
        <f t="shared" si="207"/>
        <v>52.151345797590196</v>
      </c>
      <c r="AC172">
        <f t="shared" si="207"/>
        <v>54.962972765492609</v>
      </c>
      <c r="AD172">
        <f t="shared" si="207"/>
        <v>56.524290880803832</v>
      </c>
      <c r="AE172">
        <f t="shared" si="207"/>
        <v>57.380584866743575</v>
      </c>
      <c r="AF172">
        <f t="shared" si="207"/>
        <v>57.847113240301375</v>
      </c>
      <c r="AG172">
        <f t="shared" si="207"/>
        <v>58.10038740623397</v>
      </c>
    </row>
    <row r="173" spans="1:33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206"/>
        <v>5.3215872222925045</v>
      </c>
      <c r="N173">
        <f t="shared" si="206"/>
        <v>11.84041042394926</v>
      </c>
      <c r="O173">
        <f t="shared" si="206"/>
        <v>16.549171572568163</v>
      </c>
      <c r="P173">
        <f t="shared" si="206"/>
        <v>19.328275564148495</v>
      </c>
      <c r="Q173">
        <f t="shared" si="206"/>
        <v>20.834236445978902</v>
      </c>
      <c r="R173">
        <f t="shared" si="206"/>
        <v>21.618667548674303</v>
      </c>
      <c r="S173">
        <f t="shared" si="206"/>
        <v>22.019547562560984</v>
      </c>
      <c r="T173">
        <f t="shared" si="206"/>
        <v>22.222502415203397</v>
      </c>
      <c r="U173">
        <f t="shared" si="206"/>
        <v>22.324775244196001</v>
      </c>
      <c r="V173">
        <f t="shared" si="206"/>
        <v>22.37619270873304</v>
      </c>
      <c r="W173" s="6">
        <v>10</v>
      </c>
      <c r="X173">
        <f t="shared" ref="X173:AG173" si="208">M173*$W$109</f>
        <v>53.215872222925043</v>
      </c>
      <c r="Y173">
        <f t="shared" si="208"/>
        <v>118.4041042394926</v>
      </c>
      <c r="Z173">
        <f t="shared" si="208"/>
        <v>165.49171572568162</v>
      </c>
      <c r="AA173">
        <f t="shared" si="208"/>
        <v>193.28275564148495</v>
      </c>
      <c r="AB173">
        <f t="shared" si="208"/>
        <v>208.34236445978902</v>
      </c>
      <c r="AC173">
        <f t="shared" si="208"/>
        <v>216.18667548674301</v>
      </c>
      <c r="AD173">
        <f t="shared" si="208"/>
        <v>220.19547562560984</v>
      </c>
      <c r="AE173">
        <f t="shared" si="208"/>
        <v>222.22502415203397</v>
      </c>
      <c r="AF173">
        <f t="shared" si="208"/>
        <v>223.24775244196002</v>
      </c>
      <c r="AG173">
        <f t="shared" si="208"/>
        <v>223.76192708733041</v>
      </c>
    </row>
    <row r="174" spans="1:33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209">(B174*($L$174/100))/365</f>
        <v>0.42481115990217266</v>
      </c>
      <c r="N174">
        <f t="shared" si="209"/>
        <v>0.79516699359805476</v>
      </c>
      <c r="O174">
        <f t="shared" si="209"/>
        <v>1.1074800084035947</v>
      </c>
      <c r="P174">
        <f t="shared" si="209"/>
        <v>1.3373700651874931</v>
      </c>
      <c r="Q174">
        <f t="shared" si="209"/>
        <v>1.4951291165810359</v>
      </c>
      <c r="R174">
        <f t="shared" si="209"/>
        <v>1.5992296133597044</v>
      </c>
      <c r="S174">
        <f t="shared" si="209"/>
        <v>1.6663692236940741</v>
      </c>
      <c r="T174">
        <f t="shared" si="209"/>
        <v>1.7090820219148577</v>
      </c>
      <c r="U174">
        <f t="shared" si="209"/>
        <v>1.7360297747526492</v>
      </c>
      <c r="V174">
        <f t="shared" si="209"/>
        <v>1.7529446872100027</v>
      </c>
      <c r="W174"/>
      <c r="X174">
        <f t="shared" ref="X174:AG174" si="210">M174/10</f>
        <v>4.2481115990217269E-2</v>
      </c>
      <c r="Y174">
        <f t="shared" si="210"/>
        <v>7.9516699359805473E-2</v>
      </c>
      <c r="Z174">
        <f t="shared" si="210"/>
        <v>0.11074800084035948</v>
      </c>
      <c r="AA174">
        <f t="shared" si="210"/>
        <v>0.13373700651874931</v>
      </c>
      <c r="AB174">
        <f t="shared" si="210"/>
        <v>0.1495129116581036</v>
      </c>
      <c r="AC174">
        <f t="shared" si="210"/>
        <v>0.15992296133597045</v>
      </c>
      <c r="AD174">
        <f t="shared" si="210"/>
        <v>0.16663692236940741</v>
      </c>
      <c r="AE174">
        <f t="shared" si="210"/>
        <v>0.17090820219148578</v>
      </c>
      <c r="AF174">
        <f t="shared" si="210"/>
        <v>0.17360297747526493</v>
      </c>
      <c r="AG174">
        <f t="shared" si="210"/>
        <v>0.17529446872100027</v>
      </c>
    </row>
    <row r="175" spans="1:33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211">(B175*($L$175/100))/365</f>
        <v>2.3633002429506522</v>
      </c>
      <c r="N175">
        <f t="shared" si="211"/>
        <v>8.5545816969964399</v>
      </c>
      <c r="O175">
        <f t="shared" si="211"/>
        <v>14.192240893457235</v>
      </c>
      <c r="P175">
        <f t="shared" si="211"/>
        <v>17.959164505037126</v>
      </c>
      <c r="Q175">
        <f t="shared" si="211"/>
        <v>20.180265139354987</v>
      </c>
      <c r="R175">
        <f t="shared" si="211"/>
        <v>21.416155121058605</v>
      </c>
      <c r="S175">
        <f t="shared" si="211"/>
        <v>22.084465797677698</v>
      </c>
      <c r="T175">
        <f t="shared" si="211"/>
        <v>22.440644046576441</v>
      </c>
      <c r="U175">
        <f t="shared" si="211"/>
        <v>22.629052265057428</v>
      </c>
      <c r="V175">
        <f t="shared" si="211"/>
        <v>22.728326888379755</v>
      </c>
      <c r="W175" s="6">
        <v>0.05</v>
      </c>
      <c r="X175">
        <f t="shared" ref="X175:AG175" si="212">M175*$W$175</f>
        <v>0.11816501214753261</v>
      </c>
      <c r="Y175">
        <f t="shared" si="212"/>
        <v>0.42772908484982203</v>
      </c>
      <c r="Z175">
        <f t="shared" si="212"/>
        <v>0.70961204467286176</v>
      </c>
      <c r="AA175">
        <f t="shared" si="212"/>
        <v>0.89795822525185631</v>
      </c>
      <c r="AB175">
        <f t="shared" si="212"/>
        <v>1.0090132569677495</v>
      </c>
      <c r="AC175">
        <f t="shared" si="212"/>
        <v>1.0708077560529303</v>
      </c>
      <c r="AD175">
        <f t="shared" si="212"/>
        <v>1.1042232898838849</v>
      </c>
      <c r="AE175">
        <f t="shared" si="212"/>
        <v>1.1220322023288221</v>
      </c>
      <c r="AF175">
        <f t="shared" si="212"/>
        <v>1.1314526132528715</v>
      </c>
      <c r="AG175">
        <f t="shared" si="212"/>
        <v>1.1364163444189879</v>
      </c>
    </row>
    <row r="176" spans="1:33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13">(B176*($M$63/100))/365</f>
        <v>72.170116813120543</v>
      </c>
      <c r="N176">
        <f t="shared" si="213"/>
        <v>72.36772878633974</v>
      </c>
      <c r="O176">
        <f t="shared" si="213"/>
        <v>72.367909149554251</v>
      </c>
      <c r="P176">
        <f t="shared" si="213"/>
        <v>72.367909314024388</v>
      </c>
      <c r="Q176">
        <f t="shared" si="213"/>
        <v>72.367909314174241</v>
      </c>
      <c r="R176">
        <f t="shared" si="213"/>
        <v>72.367909314174526</v>
      </c>
      <c r="S176">
        <f t="shared" si="213"/>
        <v>72.367909314174526</v>
      </c>
      <c r="T176">
        <f t="shared" si="213"/>
        <v>72.367909314174526</v>
      </c>
      <c r="U176">
        <f t="shared" si="213"/>
        <v>72.367909314174526</v>
      </c>
      <c r="V176">
        <f t="shared" si="213"/>
        <v>72.367909314174526</v>
      </c>
      <c r="W176" s="6">
        <v>10</v>
      </c>
      <c r="X176">
        <f t="shared" ref="X176:AG176" si="214">M176*10</f>
        <v>721.70116813120546</v>
      </c>
      <c r="Y176">
        <f t="shared" si="214"/>
        <v>723.6772878633974</v>
      </c>
      <c r="Z176">
        <f t="shared" si="214"/>
        <v>723.67909149554248</v>
      </c>
      <c r="AA176">
        <f t="shared" si="214"/>
        <v>723.67909314024382</v>
      </c>
      <c r="AB176">
        <f t="shared" si="214"/>
        <v>723.67909314174244</v>
      </c>
      <c r="AC176">
        <f t="shared" si="214"/>
        <v>723.67909314174528</v>
      </c>
      <c r="AD176">
        <f t="shared" si="214"/>
        <v>723.67909314174528</v>
      </c>
      <c r="AE176">
        <f t="shared" si="214"/>
        <v>723.67909314174528</v>
      </c>
      <c r="AF176">
        <f t="shared" si="214"/>
        <v>723.67909314174528</v>
      </c>
      <c r="AG176">
        <f t="shared" si="214"/>
        <v>723.67909314174528</v>
      </c>
    </row>
    <row r="177" spans="1:33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15">(B177*($L$113/100))/365</f>
        <v>0.12308643461296385</v>
      </c>
      <c r="N177">
        <f t="shared" si="215"/>
        <v>0.64933746757510147</v>
      </c>
      <c r="O177">
        <f t="shared" si="215"/>
        <v>1.4774269977140821</v>
      </c>
      <c r="P177">
        <f t="shared" si="215"/>
        <v>2.412494163351055</v>
      </c>
      <c r="Q177">
        <f t="shared" si="215"/>
        <v>3.3146797468854525</v>
      </c>
      <c r="R177">
        <f t="shared" si="215"/>
        <v>4.1114003323396435</v>
      </c>
      <c r="S177">
        <f t="shared" si="215"/>
        <v>4.7775237917887132</v>
      </c>
      <c r="T177">
        <f t="shared" si="215"/>
        <v>5.3148699175616851</v>
      </c>
      <c r="U177">
        <f t="shared" si="215"/>
        <v>5.7379228304546439</v>
      </c>
      <c r="V177">
        <f t="shared" si="215"/>
        <v>6.065402142536179</v>
      </c>
      <c r="W177" s="6">
        <v>0.3</v>
      </c>
      <c r="X177">
        <f t="shared" ref="X177:AG177" si="216">M177*$W$177</f>
        <v>3.6925930383889152E-2</v>
      </c>
      <c r="Y177">
        <f t="shared" si="216"/>
        <v>0.19480124027253043</v>
      </c>
      <c r="Z177">
        <f t="shared" si="216"/>
        <v>0.44322809931422463</v>
      </c>
      <c r="AA177">
        <f t="shared" si="216"/>
        <v>0.72374824900531654</v>
      </c>
      <c r="AB177">
        <f t="shared" si="216"/>
        <v>0.99440392406563571</v>
      </c>
      <c r="AC177">
        <f t="shared" si="216"/>
        <v>1.2334200997018929</v>
      </c>
      <c r="AD177">
        <f t="shared" si="216"/>
        <v>1.4332571375366139</v>
      </c>
      <c r="AE177">
        <f t="shared" si="216"/>
        <v>1.5944609752685055</v>
      </c>
      <c r="AF177">
        <f t="shared" si="216"/>
        <v>1.7213768491363932</v>
      </c>
      <c r="AG177">
        <f t="shared" si="216"/>
        <v>1.8196206427608537</v>
      </c>
    </row>
    <row r="178" spans="1:33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17">(B178*(M$1/100))/365</f>
        <v>177.8520384924</v>
      </c>
      <c r="N178">
        <f t="shared" si="217"/>
        <v>181.10298672092387</v>
      </c>
      <c r="O178">
        <f t="shared" si="217"/>
        <v>98.760356097527122</v>
      </c>
      <c r="P178">
        <f t="shared" si="217"/>
        <v>100.65679434593589</v>
      </c>
      <c r="Q178">
        <f t="shared" si="217"/>
        <v>101.08321103254877</v>
      </c>
      <c r="R178">
        <f t="shared" si="217"/>
        <v>101.17852039160522</v>
      </c>
      <c r="S178">
        <f t="shared" si="217"/>
        <v>101.1997949009526</v>
      </c>
      <c r="T178">
        <f t="shared" si="217"/>
        <v>101.20454228979426</v>
      </c>
      <c r="U178">
        <f t="shared" si="217"/>
        <v>101.20560159554931</v>
      </c>
      <c r="V178">
        <f t="shared" si="217"/>
        <v>101.20583795961426</v>
      </c>
      <c r="W178"/>
      <c r="X178">
        <f t="shared" ref="X178:AG178" si="218">M178/10</f>
        <v>17.785203849239998</v>
      </c>
      <c r="Y178">
        <f t="shared" si="218"/>
        <v>18.110298672092387</v>
      </c>
      <c r="Z178">
        <f t="shared" si="218"/>
        <v>9.8760356097527122</v>
      </c>
      <c r="AA178">
        <f t="shared" si="218"/>
        <v>10.065679434593589</v>
      </c>
      <c r="AB178">
        <f t="shared" si="218"/>
        <v>10.108321103254877</v>
      </c>
      <c r="AC178">
        <f t="shared" si="218"/>
        <v>10.117852039160521</v>
      </c>
      <c r="AD178">
        <f t="shared" si="218"/>
        <v>10.119979490095259</v>
      </c>
      <c r="AE178">
        <f t="shared" si="218"/>
        <v>10.120454228979426</v>
      </c>
      <c r="AF178">
        <f t="shared" si="218"/>
        <v>10.12056015955493</v>
      </c>
      <c r="AG178">
        <f t="shared" si="218"/>
        <v>10.120583795961426</v>
      </c>
    </row>
    <row r="179" spans="1:33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19">(B179*($L$115/100))/365</f>
        <v>4289.5066865673971</v>
      </c>
      <c r="N179">
        <f t="shared" si="219"/>
        <v>4301.251961729753</v>
      </c>
      <c r="O179">
        <f t="shared" si="219"/>
        <v>4301.262681806822</v>
      </c>
      <c r="P179">
        <f t="shared" si="219"/>
        <v>4301.2626915822748</v>
      </c>
      <c r="Q179">
        <f t="shared" si="219"/>
        <v>4301.2626915911778</v>
      </c>
      <c r="R179">
        <f t="shared" si="219"/>
        <v>4301.2626915912051</v>
      </c>
      <c r="S179">
        <f t="shared" si="219"/>
        <v>4301.2626915912051</v>
      </c>
      <c r="T179">
        <f t="shared" si="219"/>
        <v>4301.2626915912051</v>
      </c>
      <c r="U179">
        <f t="shared" si="219"/>
        <v>4301.2626915912051</v>
      </c>
      <c r="V179">
        <f t="shared" si="219"/>
        <v>4301.2626915912051</v>
      </c>
      <c r="W179" s="6">
        <v>1.25</v>
      </c>
      <c r="X179">
        <f t="shared" ref="X179:AG179" si="220">M179*$W$179</f>
        <v>5361.8833582092466</v>
      </c>
      <c r="Y179">
        <f t="shared" si="220"/>
        <v>5376.5649521621908</v>
      </c>
      <c r="Z179">
        <f t="shared" si="220"/>
        <v>5376.578352258528</v>
      </c>
      <c r="AA179">
        <f t="shared" si="220"/>
        <v>5376.5783644778439</v>
      </c>
      <c r="AB179">
        <f t="shared" si="220"/>
        <v>5376.5783644889725</v>
      </c>
      <c r="AC179">
        <f t="shared" si="220"/>
        <v>5376.5783644890062</v>
      </c>
      <c r="AD179">
        <f t="shared" si="220"/>
        <v>5376.5783644890062</v>
      </c>
      <c r="AE179">
        <f t="shared" si="220"/>
        <v>5376.5783644890062</v>
      </c>
      <c r="AF179">
        <f t="shared" si="220"/>
        <v>5376.5783644890062</v>
      </c>
      <c r="AG179">
        <f t="shared" si="220"/>
        <v>5376.5783644890062</v>
      </c>
    </row>
    <row r="180" spans="1:33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21">(B180*(M$1/100))/365</f>
        <v>3.714938980557501</v>
      </c>
      <c r="N180">
        <f t="shared" si="221"/>
        <v>13.834787118335726</v>
      </c>
      <c r="O180">
        <f t="shared" si="221"/>
        <v>15.172192803074164</v>
      </c>
      <c r="P180">
        <f t="shared" si="221"/>
        <v>23.496718143761534</v>
      </c>
      <c r="Q180">
        <f t="shared" si="221"/>
        <v>30.613490947968767</v>
      </c>
      <c r="R180">
        <f t="shared" si="221"/>
        <v>36.181877036766302</v>
      </c>
      <c r="S180">
        <f t="shared" si="221"/>
        <v>40.318032366852876</v>
      </c>
      <c r="T180">
        <f t="shared" si="221"/>
        <v>43.293185767388223</v>
      </c>
      <c r="U180">
        <f t="shared" si="221"/>
        <v>45.389798573898908</v>
      </c>
      <c r="V180">
        <f t="shared" si="221"/>
        <v>46.847707872265751</v>
      </c>
      <c r="W180"/>
      <c r="X180">
        <f t="shared" ref="X180:AG180" si="222">M180/10</f>
        <v>0.37149389805575012</v>
      </c>
      <c r="Y180">
        <f t="shared" si="222"/>
        <v>1.3834787118335725</v>
      </c>
      <c r="Z180">
        <f t="shared" si="222"/>
        <v>1.5172192803074165</v>
      </c>
      <c r="AA180">
        <f t="shared" si="222"/>
        <v>2.3496718143761535</v>
      </c>
      <c r="AB180">
        <f t="shared" si="222"/>
        <v>3.0613490947968769</v>
      </c>
      <c r="AC180">
        <f t="shared" si="222"/>
        <v>3.6181877036766301</v>
      </c>
      <c r="AD180">
        <f t="shared" si="222"/>
        <v>4.0318032366852874</v>
      </c>
      <c r="AE180">
        <f t="shared" si="222"/>
        <v>4.3293185767388227</v>
      </c>
      <c r="AF180">
        <f t="shared" si="222"/>
        <v>4.538979857389891</v>
      </c>
      <c r="AG180">
        <f t="shared" si="222"/>
        <v>4.6847707872265749</v>
      </c>
    </row>
    <row r="181" spans="1:33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23">(B181*(M128/100))/365</f>
        <v>0.18148037214188137</v>
      </c>
      <c r="N181">
        <f t="shared" si="223"/>
        <v>0.78401857407604936</v>
      </c>
      <c r="O181">
        <f t="shared" si="223"/>
        <v>1.1056287720349178</v>
      </c>
      <c r="P181">
        <f t="shared" si="223"/>
        <v>2.2213896603110683</v>
      </c>
      <c r="Q181">
        <f t="shared" si="223"/>
        <v>3.7102056228076989</v>
      </c>
      <c r="R181">
        <f t="shared" si="223"/>
        <v>5.5181596422777535</v>
      </c>
      <c r="S181">
        <f t="shared" si="223"/>
        <v>7.5812611665161658</v>
      </c>
      <c r="T181">
        <f t="shared" si="223"/>
        <v>9.8343091477414522</v>
      </c>
      <c r="U181">
        <f t="shared" si="223"/>
        <v>12.215989279415369</v>
      </c>
      <c r="V181">
        <f t="shared" si="223"/>
        <v>14.671554530056685</v>
      </c>
      <c r="W181" s="6">
        <v>2</v>
      </c>
      <c r="X181">
        <f t="shared" ref="X181:AG181" si="224">M181*$W$181</f>
        <v>0.36296074428376274</v>
      </c>
      <c r="Y181">
        <f t="shared" si="224"/>
        <v>1.5680371481520987</v>
      </c>
      <c r="Z181">
        <f t="shared" si="224"/>
        <v>2.2112575440698357</v>
      </c>
      <c r="AA181">
        <f t="shared" si="224"/>
        <v>4.4427793206221367</v>
      </c>
      <c r="AB181">
        <f t="shared" si="224"/>
        <v>7.4204112456153979</v>
      </c>
      <c r="AC181">
        <f t="shared" si="224"/>
        <v>11.036319284555507</v>
      </c>
      <c r="AD181">
        <f t="shared" si="224"/>
        <v>15.162522333032332</v>
      </c>
      <c r="AE181">
        <f t="shared" si="224"/>
        <v>19.668618295482904</v>
      </c>
      <c r="AF181">
        <f t="shared" si="224"/>
        <v>24.431978558830739</v>
      </c>
      <c r="AG181">
        <f t="shared" si="224"/>
        <v>29.34310906011337</v>
      </c>
    </row>
    <row r="182" spans="1:33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25">(B182*($L$182/100))/365</f>
        <v>1.8514936261151589</v>
      </c>
      <c r="N182">
        <f t="shared" si="225"/>
        <v>4.9150001023108487</v>
      </c>
      <c r="O182">
        <f t="shared" si="225"/>
        <v>6.7146654774584107</v>
      </c>
      <c r="P182">
        <f t="shared" si="225"/>
        <v>7.5307139397609317</v>
      </c>
      <c r="Q182">
        <f t="shared" si="225"/>
        <v>7.8700469163645757</v>
      </c>
      <c r="R182">
        <f t="shared" si="225"/>
        <v>8.0066869473409046</v>
      </c>
      <c r="S182">
        <f t="shared" si="225"/>
        <v>8.0610308898134519</v>
      </c>
      <c r="T182">
        <f t="shared" si="225"/>
        <v>8.0825399609509869</v>
      </c>
      <c r="U182">
        <f t="shared" si="225"/>
        <v>8.0910369597691503</v>
      </c>
      <c r="V182">
        <f t="shared" si="225"/>
        <v>8.0943911198278098</v>
      </c>
      <c r="W182" s="6">
        <v>0.05</v>
      </c>
      <c r="X182">
        <f t="shared" ref="X182:AG182" si="226">M182*$W$182</f>
        <v>9.2574681305757953E-2</v>
      </c>
      <c r="Y182">
        <f t="shared" si="226"/>
        <v>0.24575000511554246</v>
      </c>
      <c r="Z182">
        <f t="shared" si="226"/>
        <v>0.33573327387292057</v>
      </c>
      <c r="AA182">
        <f t="shared" si="226"/>
        <v>0.37653569698804662</v>
      </c>
      <c r="AB182">
        <f t="shared" si="226"/>
        <v>0.39350234581822879</v>
      </c>
      <c r="AC182">
        <f t="shared" si="226"/>
        <v>0.40033434736704526</v>
      </c>
      <c r="AD182">
        <f t="shared" si="226"/>
        <v>0.4030515444906726</v>
      </c>
      <c r="AE182">
        <f t="shared" si="226"/>
        <v>0.40412699804754937</v>
      </c>
      <c r="AF182">
        <f t="shared" si="226"/>
        <v>0.40455184798845756</v>
      </c>
      <c r="AG182">
        <f t="shared" si="226"/>
        <v>0.40471955599139053</v>
      </c>
    </row>
    <row r="183" spans="1:33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27">(B183*($L$119/100))/365</f>
        <v>0.14741295819771449</v>
      </c>
      <c r="N183">
        <f t="shared" si="227"/>
        <v>0.90662451474599726</v>
      </c>
      <c r="O183">
        <f t="shared" si="227"/>
        <v>2.4446922828805264</v>
      </c>
      <c r="P183">
        <f t="shared" si="227"/>
        <v>4.714363213196247</v>
      </c>
      <c r="Q183">
        <f t="shared" si="227"/>
        <v>7.5789768523413432</v>
      </c>
      <c r="R183">
        <f t="shared" si="227"/>
        <v>10.875220359919506</v>
      </c>
      <c r="S183">
        <f t="shared" si="227"/>
        <v>14.444877583849728</v>
      </c>
      <c r="T183">
        <f t="shared" si="227"/>
        <v>18.149536255285152</v>
      </c>
      <c r="U183">
        <f t="shared" si="227"/>
        <v>21.875871998151318</v>
      </c>
      <c r="V183">
        <f t="shared" si="227"/>
        <v>25.535885657529978</v>
      </c>
      <c r="W183" s="6">
        <v>0.5</v>
      </c>
      <c r="X183">
        <f t="shared" ref="X183:AG183" si="228">M183*$W$183</f>
        <v>7.3706479098857247E-2</v>
      </c>
      <c r="Y183">
        <f t="shared" si="228"/>
        <v>0.45331225737299863</v>
      </c>
      <c r="Z183">
        <f t="shared" si="228"/>
        <v>1.2223461414402632</v>
      </c>
      <c r="AA183">
        <f t="shared" si="228"/>
        <v>2.3571816065981235</v>
      </c>
      <c r="AB183">
        <f t="shared" si="228"/>
        <v>3.7894884261706716</v>
      </c>
      <c r="AC183">
        <f t="shared" si="228"/>
        <v>5.4376101799597532</v>
      </c>
      <c r="AD183">
        <f t="shared" si="228"/>
        <v>7.2224387919248638</v>
      </c>
      <c r="AE183">
        <f t="shared" si="228"/>
        <v>9.0747681276425762</v>
      </c>
      <c r="AF183">
        <f t="shared" si="228"/>
        <v>10.937935999075659</v>
      </c>
      <c r="AG183">
        <f t="shared" si="228"/>
        <v>12.767942828764989</v>
      </c>
    </row>
    <row r="184" spans="1:33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27"/>
        <v>0.21793409690997867</v>
      </c>
      <c r="N184">
        <f t="shared" si="227"/>
        <v>0.77503467147640281</v>
      </c>
      <c r="O184">
        <f t="shared" si="227"/>
        <v>1.297559186532822</v>
      </c>
      <c r="P184">
        <f t="shared" si="227"/>
        <v>1.6630805607127479</v>
      </c>
      <c r="Q184">
        <f t="shared" si="227"/>
        <v>1.8895918886446601</v>
      </c>
      <c r="R184">
        <f t="shared" si="227"/>
        <v>2.0220665264508795</v>
      </c>
      <c r="S184">
        <f t="shared" si="227"/>
        <v>2.0972877690673699</v>
      </c>
      <c r="T184">
        <f t="shared" si="227"/>
        <v>2.1393381024830331</v>
      </c>
      <c r="U184">
        <f t="shared" si="227"/>
        <v>2.1626487534346164</v>
      </c>
      <c r="V184">
        <f t="shared" si="227"/>
        <v>2.1755123355683565</v>
      </c>
      <c r="W184"/>
      <c r="X184">
        <f t="shared" ref="X184:AG185" si="229">M184/10</f>
        <v>2.1793409690997866E-2</v>
      </c>
      <c r="Y184">
        <f t="shared" si="229"/>
        <v>7.7503467147640281E-2</v>
      </c>
      <c r="Z184">
        <f t="shared" si="229"/>
        <v>0.1297559186532822</v>
      </c>
      <c r="AA184">
        <f t="shared" si="229"/>
        <v>0.1663080560712748</v>
      </c>
      <c r="AB184">
        <f t="shared" si="229"/>
        <v>0.188959188864466</v>
      </c>
      <c r="AC184">
        <f t="shared" si="229"/>
        <v>0.20220665264508794</v>
      </c>
      <c r="AD184">
        <f t="shared" si="229"/>
        <v>0.209728776906737</v>
      </c>
      <c r="AE184">
        <f t="shared" si="229"/>
        <v>0.21393381024830332</v>
      </c>
      <c r="AF184">
        <f t="shared" si="229"/>
        <v>0.21626487534346164</v>
      </c>
      <c r="AG184">
        <f t="shared" si="229"/>
        <v>0.21755123355683564</v>
      </c>
    </row>
    <row r="185" spans="1:33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30">(B185*($L$121/100))/365</f>
        <v>12.318292185660985</v>
      </c>
      <c r="N185">
        <f t="shared" si="230"/>
        <v>47.81301934804285</v>
      </c>
      <c r="O185">
        <f t="shared" si="230"/>
        <v>82.944408619568776</v>
      </c>
      <c r="P185">
        <f t="shared" si="230"/>
        <v>108.14507604885426</v>
      </c>
      <c r="Q185">
        <f t="shared" si="230"/>
        <v>123.96124893235671</v>
      </c>
      <c r="R185">
        <f t="shared" si="230"/>
        <v>133.27320581749152</v>
      </c>
      <c r="S185">
        <f t="shared" si="230"/>
        <v>138.57963086512166</v>
      </c>
      <c r="T185">
        <f t="shared" si="230"/>
        <v>141.55179523005646</v>
      </c>
      <c r="U185">
        <f t="shared" si="230"/>
        <v>143.20115976239015</v>
      </c>
      <c r="V185">
        <f t="shared" si="230"/>
        <v>144.11185920138138</v>
      </c>
      <c r="W185"/>
      <c r="X185">
        <f t="shared" si="229"/>
        <v>1.2318292185660984</v>
      </c>
      <c r="Y185">
        <f t="shared" si="229"/>
        <v>4.7813019348042847</v>
      </c>
      <c r="Z185">
        <f t="shared" si="229"/>
        <v>8.2944408619568772</v>
      </c>
      <c r="AA185">
        <f t="shared" si="229"/>
        <v>10.814507604885426</v>
      </c>
      <c r="AB185">
        <f t="shared" si="229"/>
        <v>12.396124893235671</v>
      </c>
      <c r="AC185">
        <f t="shared" si="229"/>
        <v>13.327320581749152</v>
      </c>
      <c r="AD185">
        <f t="shared" si="229"/>
        <v>13.857963086512166</v>
      </c>
      <c r="AE185">
        <f t="shared" si="229"/>
        <v>14.155179523005646</v>
      </c>
      <c r="AF185">
        <f t="shared" si="229"/>
        <v>14.320115976239014</v>
      </c>
      <c r="AG185">
        <f t="shared" si="229"/>
        <v>14.411185920138138</v>
      </c>
    </row>
    <row r="186" spans="1:33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31">(B186*($L$122/100))/365</f>
        <v>5.4174621409598223E-2</v>
      </c>
      <c r="N186">
        <f t="shared" si="231"/>
        <v>0.28689365601002054</v>
      </c>
      <c r="O186">
        <f t="shared" si="231"/>
        <v>0.65498881759505623</v>
      </c>
      <c r="P186">
        <f t="shared" si="231"/>
        <v>1.0727342158341824</v>
      </c>
      <c r="Q186">
        <f t="shared" si="231"/>
        <v>1.4777353754756988</v>
      </c>
      <c r="R186">
        <f t="shared" si="231"/>
        <v>1.837036860465507</v>
      </c>
      <c r="S186">
        <f t="shared" si="231"/>
        <v>2.1387578393179592</v>
      </c>
      <c r="T186">
        <f t="shared" si="231"/>
        <v>2.3831657444718082</v>
      </c>
      <c r="U186">
        <f t="shared" si="231"/>
        <v>2.5763569455578357</v>
      </c>
      <c r="V186">
        <f t="shared" si="231"/>
        <v>2.726476847235233</v>
      </c>
      <c r="W186" s="6">
        <v>0.5</v>
      </c>
      <c r="X186">
        <f t="shared" ref="X186:AG186" si="232">M186*$W$186</f>
        <v>2.7087310704799111E-2</v>
      </c>
      <c r="Y186">
        <f t="shared" si="232"/>
        <v>0.14344682800501027</v>
      </c>
      <c r="Z186">
        <f t="shared" si="232"/>
        <v>0.32749440879752811</v>
      </c>
      <c r="AA186">
        <f t="shared" si="232"/>
        <v>0.53636710791709119</v>
      </c>
      <c r="AB186">
        <f t="shared" si="232"/>
        <v>0.73886768773784939</v>
      </c>
      <c r="AC186">
        <f t="shared" si="232"/>
        <v>0.91851843023275348</v>
      </c>
      <c r="AD186">
        <f t="shared" si="232"/>
        <v>1.0693789196589796</v>
      </c>
      <c r="AE186">
        <f t="shared" si="232"/>
        <v>1.1915828722359041</v>
      </c>
      <c r="AF186">
        <f t="shared" si="232"/>
        <v>1.2881784727789178</v>
      </c>
      <c r="AG186">
        <f t="shared" si="232"/>
        <v>1.3632384236176165</v>
      </c>
    </row>
    <row r="187" spans="1:33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33">(B187*(M$1/100))/365</f>
        <v>0.16111566652593942</v>
      </c>
      <c r="N187">
        <f t="shared" si="233"/>
        <v>0.49194069840448662</v>
      </c>
      <c r="O187">
        <f t="shared" si="233"/>
        <v>0.51358601778473434</v>
      </c>
      <c r="P187">
        <f t="shared" si="233"/>
        <v>0.78882875939442743</v>
      </c>
      <c r="Q187">
        <f t="shared" si="233"/>
        <v>1.034662516101559</v>
      </c>
      <c r="R187">
        <f t="shared" si="233"/>
        <v>1.2377250519328276</v>
      </c>
      <c r="S187">
        <f t="shared" si="233"/>
        <v>1.3976861819244739</v>
      </c>
      <c r="T187">
        <f t="shared" si="233"/>
        <v>1.5199186231601398</v>
      </c>
      <c r="U187">
        <f t="shared" si="233"/>
        <v>1.6114533522445342</v>
      </c>
      <c r="V187">
        <f t="shared" si="233"/>
        <v>1.6790656309355565</v>
      </c>
      <c r="X187">
        <f t="shared" ref="X187:AG187" si="234">M187/10</f>
        <v>1.6111566652593941E-2</v>
      </c>
      <c r="Y187">
        <f t="shared" si="234"/>
        <v>4.9194069840448662E-2</v>
      </c>
      <c r="Z187">
        <f t="shared" si="234"/>
        <v>5.1358601778473435E-2</v>
      </c>
      <c r="AA187">
        <f t="shared" si="234"/>
        <v>7.8882875939442737E-2</v>
      </c>
      <c r="AB187">
        <f t="shared" si="234"/>
        <v>0.10346625161015591</v>
      </c>
      <c r="AC187">
        <f t="shared" si="234"/>
        <v>0.12377250519328276</v>
      </c>
      <c r="AD187">
        <f t="shared" si="234"/>
        <v>0.1397686181924474</v>
      </c>
      <c r="AE187">
        <f t="shared" si="234"/>
        <v>0.15199186231601397</v>
      </c>
      <c r="AF187">
        <f t="shared" si="234"/>
        <v>0.16114533522445343</v>
      </c>
      <c r="AG187">
        <f t="shared" si="234"/>
        <v>0.16790656309355564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87"/>
  <sheetViews>
    <sheetView topLeftCell="A126" zoomScaleNormal="100" workbookViewId="0">
      <pane xSplit="1" topLeftCell="AN1" activePane="topRight" state="frozen"/>
      <selection activeCell="A133" sqref="A133"/>
      <selection pane="topRight" activeCell="AT187" sqref="AT129:BC187"/>
    </sheetView>
  </sheetViews>
  <sheetFormatPr defaultRowHeight="15" x14ac:dyDescent="0.25"/>
  <cols>
    <col min="12" max="12" width="9.140625" style="11"/>
    <col min="23" max="23" width="9.140625" style="6"/>
    <col min="35" max="44" width="10.5703125" bestFit="1" customWidth="1"/>
    <col min="46" max="55" width="11.5703125" bestFit="1" customWidth="1"/>
  </cols>
  <sheetData>
    <row r="1" spans="1:33" x14ac:dyDescent="0.25">
      <c r="A1" t="s">
        <v>329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/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/>
    </row>
    <row r="2" spans="1:33" x14ac:dyDescent="0.25">
      <c r="A2" t="s">
        <v>8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L2"/>
      <c r="M2">
        <f t="shared" ref="M2:V33" si="0">(B2*(M$1/100))/365</f>
        <v>1.773986651336178E-2</v>
      </c>
      <c r="N2">
        <f t="shared" si="0"/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W2"/>
      <c r="X2">
        <f t="shared" ref="X2:AG33" si="1">M2/10</f>
        <v>1.7739866513361781E-3</v>
      </c>
      <c r="Y2">
        <f t="shared" si="1"/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9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L3"/>
      <c r="M3">
        <f t="shared" si="0"/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W3"/>
      <c r="X3">
        <f t="shared" si="1"/>
        <v>70.049216834946975</v>
      </c>
      <c r="Y3">
        <f t="shared" si="1"/>
        <v>127.74339773273043</v>
      </c>
      <c r="Z3">
        <f t="shared" si="1"/>
        <v>106.71159821462768</v>
      </c>
      <c r="AA3">
        <f t="shared" si="1"/>
        <v>139.02865921640466</v>
      </c>
      <c r="AB3">
        <f t="shared" si="1"/>
        <v>160.70593295252604</v>
      </c>
      <c r="AC3">
        <f t="shared" si="1"/>
        <v>174.40463095025976</v>
      </c>
      <c r="AD3">
        <f t="shared" si="1"/>
        <v>182.78631148979863</v>
      </c>
      <c r="AE3">
        <f t="shared" si="1"/>
        <v>187.82275958579456</v>
      </c>
      <c r="AF3">
        <f t="shared" si="1"/>
        <v>190.81797773428082</v>
      </c>
      <c r="AG3">
        <f t="shared" si="1"/>
        <v>192.58865759407288</v>
      </c>
    </row>
    <row r="4" spans="1:33" x14ac:dyDescent="0.25">
      <c r="A4" t="s">
        <v>10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L4"/>
      <c r="M4">
        <f t="shared" si="0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W4"/>
      <c r="X4">
        <f t="shared" si="1"/>
        <v>80.232006982446251</v>
      </c>
      <c r="Y4">
        <f t="shared" si="1"/>
        <v>143.27837226311945</v>
      </c>
      <c r="Z4">
        <f t="shared" si="1"/>
        <v>112.02232483016522</v>
      </c>
      <c r="AA4">
        <f t="shared" si="1"/>
        <v>140.95811076211481</v>
      </c>
      <c r="AB4">
        <f t="shared" si="1"/>
        <v>159.66774942711015</v>
      </c>
      <c r="AC4">
        <f t="shared" si="1"/>
        <v>171.15113451680685</v>
      </c>
      <c r="AD4">
        <f t="shared" si="1"/>
        <v>178.00473117936221</v>
      </c>
      <c r="AE4">
        <f t="shared" si="1"/>
        <v>182.03221528888167</v>
      </c>
      <c r="AF4">
        <f t="shared" si="1"/>
        <v>184.37836802951344</v>
      </c>
      <c r="AG4">
        <f t="shared" si="1"/>
        <v>185.73831508058657</v>
      </c>
    </row>
    <row r="5" spans="1:33" x14ac:dyDescent="0.25">
      <c r="A5" t="s">
        <v>11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L5"/>
      <c r="M5">
        <f t="shared" si="0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W5"/>
      <c r="X5">
        <f t="shared" si="1"/>
        <v>0.11278536066215095</v>
      </c>
      <c r="Y5">
        <f t="shared" si="1"/>
        <v>0.26156252824447013</v>
      </c>
      <c r="Z5">
        <f t="shared" si="1"/>
        <v>0.25344981867655647</v>
      </c>
      <c r="AA5">
        <f t="shared" si="1"/>
        <v>0.37975202587709045</v>
      </c>
      <c r="AB5">
        <f t="shared" si="1"/>
        <v>0.49468186000675063</v>
      </c>
      <c r="AC5">
        <f t="shared" si="1"/>
        <v>0.59204122712715068</v>
      </c>
      <c r="AD5">
        <f t="shared" si="1"/>
        <v>0.67089646234152323</v>
      </c>
      <c r="AE5">
        <f t="shared" si="1"/>
        <v>0.73290337563121644</v>
      </c>
      <c r="AF5">
        <f t="shared" si="1"/>
        <v>0.78069047634101918</v>
      </c>
      <c r="AG5">
        <f t="shared" si="1"/>
        <v>0.81700697304920555</v>
      </c>
    </row>
    <row r="6" spans="1:33" x14ac:dyDescent="0.25">
      <c r="A6" t="s">
        <v>12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L6"/>
      <c r="M6">
        <f t="shared" si="0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W6"/>
      <c r="X6">
        <f t="shared" si="1"/>
        <v>51.751436112173835</v>
      </c>
      <c r="Y6">
        <f t="shared" si="1"/>
        <v>35.028387180072166</v>
      </c>
      <c r="Z6">
        <f t="shared" si="1"/>
        <v>17.515909510951836</v>
      </c>
      <c r="AA6">
        <f t="shared" si="1"/>
        <v>17.515920619757097</v>
      </c>
      <c r="AB6">
        <f t="shared" si="1"/>
        <v>17.515920691672711</v>
      </c>
      <c r="AC6">
        <f t="shared" si="1"/>
        <v>17.515920692138273</v>
      </c>
      <c r="AD6">
        <f t="shared" si="1"/>
        <v>17.51592069214129</v>
      </c>
      <c r="AE6">
        <f t="shared" si="1"/>
        <v>17.515920692141314</v>
      </c>
      <c r="AF6">
        <f t="shared" si="1"/>
        <v>17.515920692141314</v>
      </c>
      <c r="AG6">
        <f t="shared" si="1"/>
        <v>17.515920692141314</v>
      </c>
    </row>
    <row r="7" spans="1:33" x14ac:dyDescent="0.25">
      <c r="A7" t="s">
        <v>13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L7"/>
      <c r="M7">
        <f t="shared" si="0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W7"/>
      <c r="X7">
        <f t="shared" si="1"/>
        <v>4.5764424947322399E-2</v>
      </c>
      <c r="Y7">
        <f t="shared" si="1"/>
        <v>8.2993979256210965E-2</v>
      </c>
      <c r="Z7">
        <f t="shared" si="1"/>
        <v>5.710734479695069E-2</v>
      </c>
      <c r="AA7">
        <f t="shared" si="1"/>
        <v>6.4234018369630136E-2</v>
      </c>
      <c r="AB7">
        <f t="shared" si="1"/>
        <v>6.7212007327305479E-2</v>
      </c>
      <c r="AC7">
        <f t="shared" si="1"/>
        <v>6.8416119297250139E-2</v>
      </c>
      <c r="AD7">
        <f t="shared" si="1"/>
        <v>6.8896833952883013E-2</v>
      </c>
      <c r="AE7">
        <f t="shared" si="1"/>
        <v>6.9087793612558637E-2</v>
      </c>
      <c r="AF7">
        <f t="shared" si="1"/>
        <v>6.9163501547946302E-2</v>
      </c>
      <c r="AG7">
        <f t="shared" si="1"/>
        <v>6.9193493403582468E-2</v>
      </c>
    </row>
    <row r="8" spans="1:33" x14ac:dyDescent="0.25">
      <c r="A8" t="s">
        <v>14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L8"/>
      <c r="M8">
        <f t="shared" si="0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W8"/>
      <c r="X8">
        <f t="shared" si="1"/>
        <v>0.21379085922431917</v>
      </c>
      <c r="Y8">
        <f t="shared" si="1"/>
        <v>0.55083720644864664</v>
      </c>
      <c r="Z8">
        <f t="shared" si="1"/>
        <v>0.46120711496682743</v>
      </c>
      <c r="AA8">
        <f t="shared" si="1"/>
        <v>0.58358826626140825</v>
      </c>
      <c r="AB8">
        <f t="shared" si="1"/>
        <v>0.65456010447028501</v>
      </c>
      <c r="AC8">
        <f t="shared" si="1"/>
        <v>0.69339766135975611</v>
      </c>
      <c r="AD8">
        <f t="shared" si="1"/>
        <v>0.71405969044795892</v>
      </c>
      <c r="AE8">
        <f t="shared" si="1"/>
        <v>0.72489795865891238</v>
      </c>
      <c r="AF8">
        <f t="shared" si="1"/>
        <v>0.73054247200753419</v>
      </c>
      <c r="AG8">
        <f t="shared" si="1"/>
        <v>0.73347129765145214</v>
      </c>
    </row>
    <row r="9" spans="1:33" x14ac:dyDescent="0.25">
      <c r="A9" t="s">
        <v>15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L9"/>
      <c r="M9">
        <f t="shared" si="0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W9"/>
      <c r="X9">
        <f t="shared" si="1"/>
        <v>3.0610598240152102E-2</v>
      </c>
      <c r="Y9">
        <f t="shared" si="1"/>
        <v>5.3872926317585647E-2</v>
      </c>
      <c r="Z9">
        <f t="shared" si="1"/>
        <v>3.753870212476932E-2</v>
      </c>
      <c r="AA9">
        <f t="shared" si="1"/>
        <v>4.2754076766721646E-2</v>
      </c>
      <c r="AB9">
        <f t="shared" si="1"/>
        <v>4.509899922836904E-2</v>
      </c>
      <c r="AC9">
        <f t="shared" si="1"/>
        <v>4.6116552484190686E-2</v>
      </c>
      <c r="AD9">
        <f t="shared" si="1"/>
        <v>4.6551710396357811E-2</v>
      </c>
      <c r="AE9">
        <f t="shared" si="1"/>
        <v>4.6736673932768223E-2</v>
      </c>
      <c r="AF9">
        <f t="shared" si="1"/>
        <v>4.6815090784199459E-2</v>
      </c>
      <c r="AG9">
        <f t="shared" si="1"/>
        <v>4.6848300216716994E-2</v>
      </c>
    </row>
    <row r="10" spans="1:33" x14ac:dyDescent="0.25">
      <c r="A10" t="s">
        <v>16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L10"/>
      <c r="M10">
        <f t="shared" si="0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W10"/>
      <c r="X10">
        <f t="shared" si="1"/>
        <v>39911.103181243147</v>
      </c>
      <c r="Y10">
        <f t="shared" si="1"/>
        <v>26607.402134333865</v>
      </c>
      <c r="Z10">
        <f t="shared" si="1"/>
        <v>13303.701067166932</v>
      </c>
      <c r="AA10">
        <f t="shared" si="1"/>
        <v>13303.701067166932</v>
      </c>
      <c r="AB10">
        <f t="shared" si="1"/>
        <v>13303.701067166932</v>
      </c>
      <c r="AC10">
        <f t="shared" si="1"/>
        <v>13303.701067166932</v>
      </c>
      <c r="AD10">
        <f t="shared" si="1"/>
        <v>13303.701067166932</v>
      </c>
      <c r="AE10">
        <f t="shared" si="1"/>
        <v>13303.701067166932</v>
      </c>
      <c r="AF10">
        <f t="shared" si="1"/>
        <v>13303.701067166932</v>
      </c>
      <c r="AG10">
        <f t="shared" si="1"/>
        <v>13303.701067166932</v>
      </c>
    </row>
    <row r="11" spans="1:33" x14ac:dyDescent="0.25">
      <c r="A11" t="s">
        <v>17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L11"/>
      <c r="M11">
        <f t="shared" si="0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W11"/>
      <c r="X11">
        <f t="shared" si="1"/>
        <v>0.5902026892591955</v>
      </c>
      <c r="Y11">
        <f t="shared" si="1"/>
        <v>2.134775826504641</v>
      </c>
      <c r="Z11">
        <f t="shared" si="1"/>
        <v>2.3984136743830495</v>
      </c>
      <c r="AA11">
        <f t="shared" si="1"/>
        <v>3.8417013982231234</v>
      </c>
      <c r="AB11">
        <f t="shared" si="1"/>
        <v>5.1760174574377533</v>
      </c>
      <c r="AC11">
        <f t="shared" si="1"/>
        <v>6.3054779798605214</v>
      </c>
      <c r="AD11">
        <f t="shared" si="1"/>
        <v>7.2116930257871248</v>
      </c>
      <c r="AE11">
        <f t="shared" si="1"/>
        <v>7.9142146030678919</v>
      </c>
      <c r="AF11">
        <f t="shared" si="1"/>
        <v>8.4465087140907134</v>
      </c>
      <c r="AG11">
        <f t="shared" si="1"/>
        <v>8.8435848484875343</v>
      </c>
    </row>
    <row r="12" spans="1:33" x14ac:dyDescent="0.25">
      <c r="A12" t="s">
        <v>18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L12"/>
      <c r="M12">
        <f t="shared" si="0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W12"/>
      <c r="X12">
        <f t="shared" si="1"/>
        <v>4.179096916190046</v>
      </c>
      <c r="Y12">
        <f t="shared" si="1"/>
        <v>6.0049834577348493</v>
      </c>
      <c r="Z12">
        <f t="shared" si="1"/>
        <v>3.6146587577156994</v>
      </c>
      <c r="AA12">
        <f t="shared" si="1"/>
        <v>3.8008314066815343</v>
      </c>
      <c r="AB12">
        <f t="shared" si="1"/>
        <v>3.8543126576313149</v>
      </c>
      <c r="AC12">
        <f t="shared" si="1"/>
        <v>3.8694381834860549</v>
      </c>
      <c r="AD12">
        <f t="shared" si="1"/>
        <v>3.8736973882467942</v>
      </c>
      <c r="AE12">
        <f t="shared" si="1"/>
        <v>3.8748952759676989</v>
      </c>
      <c r="AF12">
        <f t="shared" si="1"/>
        <v>3.8752320624721648</v>
      </c>
      <c r="AG12">
        <f t="shared" si="1"/>
        <v>3.8753267409705208</v>
      </c>
    </row>
    <row r="13" spans="1:33" x14ac:dyDescent="0.25">
      <c r="A13" t="s">
        <v>19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L13"/>
      <c r="M13">
        <f t="shared" si="0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W13"/>
      <c r="X13">
        <f t="shared" si="1"/>
        <v>0.45321488167523427</v>
      </c>
      <c r="Y13">
        <f t="shared" si="1"/>
        <v>0.60555262865742465</v>
      </c>
      <c r="Z13">
        <f t="shared" si="1"/>
        <v>0.35446931382806024</v>
      </c>
      <c r="AA13">
        <f t="shared" si="1"/>
        <v>0.36885544260026026</v>
      </c>
      <c r="AB13">
        <f t="shared" si="1"/>
        <v>0.37267028950873982</v>
      </c>
      <c r="AC13">
        <f t="shared" si="1"/>
        <v>0.37366950900244661</v>
      </c>
      <c r="AD13">
        <f t="shared" si="1"/>
        <v>0.37393039914757265</v>
      </c>
      <c r="AE13">
        <f t="shared" si="1"/>
        <v>0.37399845935483567</v>
      </c>
      <c r="AF13">
        <f t="shared" si="1"/>
        <v>0.37401621084028225</v>
      </c>
      <c r="AG13">
        <f t="shared" si="1"/>
        <v>0.37402084052674245</v>
      </c>
    </row>
    <row r="14" spans="1:33" x14ac:dyDescent="0.25">
      <c r="A14" t="s">
        <v>20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L14"/>
      <c r="M14">
        <f t="shared" si="0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W14"/>
      <c r="X14">
        <f t="shared" si="1"/>
        <v>222.65065881614214</v>
      </c>
      <c r="Y14">
        <f t="shared" si="1"/>
        <v>161.67257535511561</v>
      </c>
      <c r="Z14">
        <f t="shared" si="1"/>
        <v>81.072766416430682</v>
      </c>
      <c r="AA14">
        <f t="shared" si="1"/>
        <v>81.08097267346821</v>
      </c>
      <c r="AB14">
        <f t="shared" si="1"/>
        <v>81.081257160649031</v>
      </c>
      <c r="AC14">
        <f t="shared" si="1"/>
        <v>81.081267022653705</v>
      </c>
      <c r="AD14">
        <f t="shared" si="1"/>
        <v>81.081267364528486</v>
      </c>
      <c r="AE14">
        <f t="shared" si="1"/>
        <v>81.081267376379998</v>
      </c>
      <c r="AF14">
        <f t="shared" si="1"/>
        <v>81.081267376790692</v>
      </c>
      <c r="AG14">
        <f t="shared" si="1"/>
        <v>81.081267376804931</v>
      </c>
    </row>
    <row r="15" spans="1:33" x14ac:dyDescent="0.25">
      <c r="A15" t="s">
        <v>21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L15"/>
      <c r="M15">
        <f t="shared" si="0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W15"/>
      <c r="X15">
        <f t="shared" si="1"/>
        <v>8.2366668774545751E-2</v>
      </c>
      <c r="Y15">
        <f t="shared" si="1"/>
        <v>0.22632014336093045</v>
      </c>
      <c r="Z15">
        <f t="shared" si="1"/>
        <v>0.20231033519906716</v>
      </c>
      <c r="AA15">
        <f t="shared" si="1"/>
        <v>0.26846062709399321</v>
      </c>
      <c r="AB15">
        <f t="shared" si="1"/>
        <v>0.31106266092707396</v>
      </c>
      <c r="AC15">
        <f t="shared" si="1"/>
        <v>0.33668455580541096</v>
      </c>
      <c r="AD15">
        <f t="shared" si="1"/>
        <v>0.35155888418438358</v>
      </c>
      <c r="AE15">
        <f t="shared" si="1"/>
        <v>0.36003219211132059</v>
      </c>
      <c r="AF15">
        <f t="shared" si="1"/>
        <v>0.36480965743525473</v>
      </c>
      <c r="AG15">
        <f t="shared" si="1"/>
        <v>0.36748810496724932</v>
      </c>
    </row>
    <row r="16" spans="1:33" x14ac:dyDescent="0.25">
      <c r="A16" t="s">
        <v>22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L16"/>
      <c r="M16">
        <f t="shared" si="0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W16"/>
      <c r="X16">
        <f t="shared" si="1"/>
        <v>1.4392245016895835E-2</v>
      </c>
      <c r="Y16">
        <f t="shared" si="1"/>
        <v>5.9193196971787945E-2</v>
      </c>
      <c r="Z16">
        <f t="shared" si="1"/>
        <v>7.5820502227389036E-2</v>
      </c>
      <c r="AA16">
        <f t="shared" si="1"/>
        <v>0.13655550626882221</v>
      </c>
      <c r="AB16">
        <f t="shared" si="1"/>
        <v>0.20389082647925508</v>
      </c>
      <c r="AC16">
        <f t="shared" si="1"/>
        <v>0.27155815515432391</v>
      </c>
      <c r="AD16">
        <f t="shared" si="1"/>
        <v>0.33542626017460825</v>
      </c>
      <c r="AE16">
        <f t="shared" si="1"/>
        <v>0.39319598729578359</v>
      </c>
      <c r="AF16">
        <f t="shared" si="1"/>
        <v>0.44389852253373158</v>
      </c>
      <c r="AG16">
        <f t="shared" si="1"/>
        <v>0.48743166616569045</v>
      </c>
    </row>
    <row r="17" spans="1:33" x14ac:dyDescent="0.25">
      <c r="A17" t="s">
        <v>23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L17"/>
      <c r="M17">
        <f t="shared" si="0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W17"/>
      <c r="X17">
        <f t="shared" si="1"/>
        <v>1.3870046531816466E-3</v>
      </c>
      <c r="Y17">
        <f t="shared" si="1"/>
        <v>4.0640956201080432E-3</v>
      </c>
      <c r="Z17">
        <f t="shared" si="1"/>
        <v>4.7604155812297809E-3</v>
      </c>
      <c r="AA17">
        <f t="shared" si="1"/>
        <v>8.3552976244132618E-3</v>
      </c>
      <c r="AB17">
        <f t="shared" si="1"/>
        <v>1.2447203178850438E-2</v>
      </c>
      <c r="AC17">
        <f t="shared" si="1"/>
        <v>1.6708288880376058E-2</v>
      </c>
      <c r="AD17">
        <f t="shared" si="1"/>
        <v>2.0891835708640411E-2</v>
      </c>
      <c r="AE17">
        <f t="shared" si="1"/>
        <v>2.4833612552334274E-2</v>
      </c>
      <c r="AF17">
        <f t="shared" si="1"/>
        <v>2.8438184183312603E-2</v>
      </c>
      <c r="AG17">
        <f t="shared" si="1"/>
        <v>3.1661611056608495E-2</v>
      </c>
    </row>
    <row r="18" spans="1:33" x14ac:dyDescent="0.25">
      <c r="A18" t="s">
        <v>24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L18"/>
      <c r="M18">
        <f t="shared" si="0"/>
        <v>0.3306022861423093</v>
      </c>
      <c r="N18">
        <f t="shared" si="0"/>
        <v>0.8826028100111617</v>
      </c>
      <c r="O18">
        <f t="shared" si="0"/>
        <v>0.80362351437032054</v>
      </c>
      <c r="P18">
        <f t="shared" si="0"/>
        <v>1.0945495386234629</v>
      </c>
      <c r="Q18">
        <f t="shared" si="0"/>
        <v>1.2987891154472959</v>
      </c>
      <c r="R18">
        <f t="shared" si="0"/>
        <v>1.4327517014447373</v>
      </c>
      <c r="S18">
        <f t="shared" si="0"/>
        <v>1.5174204959556958</v>
      </c>
      <c r="T18">
        <f t="shared" si="0"/>
        <v>1.5698182795292137</v>
      </c>
      <c r="U18">
        <f t="shared" si="0"/>
        <v>1.6018502038889098</v>
      </c>
      <c r="V18">
        <f t="shared" si="0"/>
        <v>1.6212912491662466</v>
      </c>
      <c r="W18"/>
      <c r="X18">
        <f t="shared" si="1"/>
        <v>3.3060228614230927E-2</v>
      </c>
      <c r="Y18">
        <f t="shared" si="1"/>
        <v>8.8260281001116173E-2</v>
      </c>
      <c r="Z18">
        <f t="shared" si="1"/>
        <v>8.0362351437032048E-2</v>
      </c>
      <c r="AA18">
        <f t="shared" si="1"/>
        <v>0.1094549538623463</v>
      </c>
      <c r="AB18">
        <f t="shared" si="1"/>
        <v>0.12987891154472958</v>
      </c>
      <c r="AC18">
        <f t="shared" si="1"/>
        <v>0.14327517014447372</v>
      </c>
      <c r="AD18">
        <f t="shared" si="1"/>
        <v>0.15174204959556958</v>
      </c>
      <c r="AE18">
        <f t="shared" si="1"/>
        <v>0.15698182795292137</v>
      </c>
      <c r="AF18">
        <f t="shared" si="1"/>
        <v>0.16018502038889099</v>
      </c>
      <c r="AG18">
        <f t="shared" si="1"/>
        <v>0.16212912491662465</v>
      </c>
    </row>
    <row r="19" spans="1:33" x14ac:dyDescent="0.25">
      <c r="A19" t="s">
        <v>25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L19"/>
      <c r="M19">
        <f t="shared" si="0"/>
        <v>0.19268142978677177</v>
      </c>
      <c r="N19">
        <f t="shared" si="0"/>
        <v>1.0318023254309756</v>
      </c>
      <c r="O19">
        <f t="shared" si="0"/>
        <v>1.588606029604652</v>
      </c>
      <c r="P19">
        <f t="shared" si="0"/>
        <v>3.3630629238781919</v>
      </c>
      <c r="Q19">
        <f t="shared" si="0"/>
        <v>5.825191525345808</v>
      </c>
      <c r="R19">
        <f t="shared" si="0"/>
        <v>8.9059183670674251</v>
      </c>
      <c r="S19">
        <f t="shared" si="0"/>
        <v>12.507934152244218</v>
      </c>
      <c r="T19">
        <f t="shared" si="0"/>
        <v>16.523231192189318</v>
      </c>
      <c r="U19">
        <f t="shared" si="0"/>
        <v>20.844192326942469</v>
      </c>
      <c r="V19">
        <f t="shared" si="0"/>
        <v>25.37022597037096</v>
      </c>
      <c r="W19"/>
      <c r="X19">
        <f t="shared" si="1"/>
        <v>1.9268142978677176E-2</v>
      </c>
      <c r="Y19">
        <f t="shared" si="1"/>
        <v>0.10318023254309756</v>
      </c>
      <c r="Z19">
        <f t="shared" si="1"/>
        <v>0.1588606029604652</v>
      </c>
      <c r="AA19">
        <f t="shared" si="1"/>
        <v>0.33630629238781917</v>
      </c>
      <c r="AB19">
        <f t="shared" si="1"/>
        <v>0.58251915253458075</v>
      </c>
      <c r="AC19">
        <f t="shared" si="1"/>
        <v>0.89059183670674247</v>
      </c>
      <c r="AD19">
        <f t="shared" si="1"/>
        <v>1.2507934152244218</v>
      </c>
      <c r="AE19">
        <f t="shared" si="1"/>
        <v>1.6523231192189318</v>
      </c>
      <c r="AF19">
        <f t="shared" si="1"/>
        <v>2.084419232694247</v>
      </c>
      <c r="AG19">
        <f t="shared" si="1"/>
        <v>2.5370225970370961</v>
      </c>
    </row>
    <row r="20" spans="1:33" x14ac:dyDescent="0.25">
      <c r="A20" t="s">
        <v>26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L20"/>
      <c r="M20">
        <f t="shared" si="0"/>
        <v>5.648641311478718</v>
      </c>
      <c r="N20">
        <f t="shared" si="0"/>
        <v>8.5175230865589047</v>
      </c>
      <c r="O20">
        <f t="shared" si="0"/>
        <v>5.2483092566202467</v>
      </c>
      <c r="P20">
        <f t="shared" si="0"/>
        <v>5.5743207544244111</v>
      </c>
      <c r="Q20">
        <f t="shared" si="0"/>
        <v>5.6751362736116988</v>
      </c>
      <c r="R20">
        <f t="shared" si="0"/>
        <v>5.7057416034302735</v>
      </c>
      <c r="S20">
        <f t="shared" si="0"/>
        <v>5.7149816134712061</v>
      </c>
      <c r="T20">
        <f t="shared" si="0"/>
        <v>5.7177666360308228</v>
      </c>
      <c r="U20">
        <f t="shared" si="0"/>
        <v>5.7186056488304944</v>
      </c>
      <c r="V20">
        <f t="shared" si="0"/>
        <v>5.718858370971315</v>
      </c>
      <c r="W20"/>
      <c r="X20">
        <f t="shared" si="1"/>
        <v>0.56486413114787182</v>
      </c>
      <c r="Y20">
        <f t="shared" si="1"/>
        <v>0.85175230865589047</v>
      </c>
      <c r="Z20">
        <f t="shared" si="1"/>
        <v>0.52483092566202472</v>
      </c>
      <c r="AA20">
        <f t="shared" si="1"/>
        <v>0.55743207544244111</v>
      </c>
      <c r="AB20">
        <f t="shared" si="1"/>
        <v>0.56751362736116984</v>
      </c>
      <c r="AC20">
        <f t="shared" si="1"/>
        <v>0.57057416034302733</v>
      </c>
      <c r="AD20">
        <f t="shared" si="1"/>
        <v>0.57149816134712061</v>
      </c>
      <c r="AE20">
        <f t="shared" si="1"/>
        <v>0.57177666360308232</v>
      </c>
      <c r="AF20">
        <f t="shared" si="1"/>
        <v>0.57186056488304948</v>
      </c>
      <c r="AG20">
        <f t="shared" si="1"/>
        <v>0.57188583709713148</v>
      </c>
    </row>
    <row r="21" spans="1:33" x14ac:dyDescent="0.25">
      <c r="A21" t="s">
        <v>27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L21"/>
      <c r="M21">
        <f t="shared" si="0"/>
        <v>17.038641641532575</v>
      </c>
      <c r="N21">
        <f t="shared" si="0"/>
        <v>83.008160454667404</v>
      </c>
      <c r="O21">
        <f t="shared" si="0"/>
        <v>113.62240648625671</v>
      </c>
      <c r="P21">
        <f t="shared" si="0"/>
        <v>213.06250736318191</v>
      </c>
      <c r="Q21">
        <f t="shared" si="0"/>
        <v>327.53582453783014</v>
      </c>
      <c r="R21">
        <f t="shared" si="0"/>
        <v>446.3427227651178</v>
      </c>
      <c r="S21">
        <f t="shared" si="0"/>
        <v>561.76904896897258</v>
      </c>
      <c r="T21">
        <f t="shared" si="0"/>
        <v>668.98719768451235</v>
      </c>
      <c r="U21">
        <f t="shared" si="0"/>
        <v>765.45345555530685</v>
      </c>
      <c r="V21">
        <f t="shared" si="0"/>
        <v>850.23982535739719</v>
      </c>
      <c r="W21"/>
      <c r="X21">
        <f t="shared" si="1"/>
        <v>1.7038641641532575</v>
      </c>
      <c r="Y21">
        <f t="shared" si="1"/>
        <v>8.3008160454667408</v>
      </c>
      <c r="Z21">
        <f t="shared" si="1"/>
        <v>11.36224064862567</v>
      </c>
      <c r="AA21">
        <f t="shared" si="1"/>
        <v>21.306250736318191</v>
      </c>
      <c r="AB21">
        <f t="shared" si="1"/>
        <v>32.753582453783011</v>
      </c>
      <c r="AC21">
        <f t="shared" si="1"/>
        <v>44.63427227651178</v>
      </c>
      <c r="AD21">
        <f t="shared" si="1"/>
        <v>56.176904896897256</v>
      </c>
      <c r="AE21">
        <f t="shared" si="1"/>
        <v>66.89871976845123</v>
      </c>
      <c r="AF21">
        <f t="shared" si="1"/>
        <v>76.545345555530687</v>
      </c>
      <c r="AG21">
        <f t="shared" si="1"/>
        <v>85.023982535739719</v>
      </c>
    </row>
    <row r="22" spans="1:33" x14ac:dyDescent="0.25">
      <c r="A22" t="s">
        <v>28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L22"/>
      <c r="M22">
        <f t="shared" si="0"/>
        <v>8.3201014069466308E-3</v>
      </c>
      <c r="N22">
        <f t="shared" si="0"/>
        <v>0.11764780068773753</v>
      </c>
      <c r="O22">
        <f t="shared" si="0"/>
        <v>0.18450932729192576</v>
      </c>
      <c r="P22">
        <f t="shared" si="0"/>
        <v>0.34341864561608493</v>
      </c>
      <c r="Q22">
        <f t="shared" si="0"/>
        <v>0.50322007693472059</v>
      </c>
      <c r="R22">
        <f t="shared" si="0"/>
        <v>0.6460238029130192</v>
      </c>
      <c r="S22">
        <f t="shared" si="0"/>
        <v>0.76511471469097803</v>
      </c>
      <c r="T22">
        <f t="shared" si="0"/>
        <v>0.86020039818427396</v>
      </c>
      <c r="U22">
        <f t="shared" si="0"/>
        <v>0.93397356951152888</v>
      </c>
      <c r="V22">
        <f t="shared" si="0"/>
        <v>0.99010823351498356</v>
      </c>
      <c r="W22"/>
      <c r="X22">
        <f t="shared" si="1"/>
        <v>8.3201014069466306E-4</v>
      </c>
      <c r="Y22">
        <f t="shared" si="1"/>
        <v>1.1764780068773753E-2</v>
      </c>
      <c r="Z22">
        <f t="shared" si="1"/>
        <v>1.8450932729192578E-2</v>
      </c>
      <c r="AA22">
        <f t="shared" si="1"/>
        <v>3.4341864561608496E-2</v>
      </c>
      <c r="AB22">
        <f t="shared" si="1"/>
        <v>5.0322007693472059E-2</v>
      </c>
      <c r="AC22">
        <f t="shared" si="1"/>
        <v>6.4602380291301914E-2</v>
      </c>
      <c r="AD22">
        <f t="shared" si="1"/>
        <v>7.65114714690978E-2</v>
      </c>
      <c r="AE22">
        <f t="shared" si="1"/>
        <v>8.6020039818427402E-2</v>
      </c>
      <c r="AF22">
        <f t="shared" si="1"/>
        <v>9.3397356951152893E-2</v>
      </c>
      <c r="AG22">
        <f t="shared" si="1"/>
        <v>9.9010823351498356E-2</v>
      </c>
    </row>
    <row r="23" spans="1:33" x14ac:dyDescent="0.25">
      <c r="A23" t="s">
        <v>29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L23"/>
      <c r="M23">
        <f t="shared" si="0"/>
        <v>3.9618009952191535</v>
      </c>
      <c r="N23">
        <f t="shared" si="0"/>
        <v>5.2996742947433155</v>
      </c>
      <c r="O23">
        <f t="shared" si="0"/>
        <v>3.0745415006464385</v>
      </c>
      <c r="P23">
        <f t="shared" si="0"/>
        <v>3.1848081433946578</v>
      </c>
      <c r="Q23">
        <f t="shared" si="0"/>
        <v>3.2121299736478903</v>
      </c>
      <c r="R23">
        <f t="shared" si="0"/>
        <v>3.2188244447064109</v>
      </c>
      <c r="S23">
        <f t="shared" si="0"/>
        <v>3.2204602890491785</v>
      </c>
      <c r="T23">
        <f t="shared" si="0"/>
        <v>3.2208597549720004</v>
      </c>
      <c r="U23">
        <f t="shared" si="0"/>
        <v>3.2209572869914522</v>
      </c>
      <c r="V23">
        <f t="shared" si="0"/>
        <v>3.2209810990827403</v>
      </c>
      <c r="W23"/>
      <c r="X23">
        <f t="shared" si="1"/>
        <v>0.39618009952191535</v>
      </c>
      <c r="Y23">
        <f t="shared" si="1"/>
        <v>0.52996742947433151</v>
      </c>
      <c r="Z23">
        <f t="shared" si="1"/>
        <v>0.30745415006464383</v>
      </c>
      <c r="AA23">
        <f t="shared" si="1"/>
        <v>0.31848081433946579</v>
      </c>
      <c r="AB23">
        <f t="shared" si="1"/>
        <v>0.32121299736478903</v>
      </c>
      <c r="AC23">
        <f t="shared" si="1"/>
        <v>0.32188244447064107</v>
      </c>
      <c r="AD23">
        <f t="shared" si="1"/>
        <v>0.32204602890491785</v>
      </c>
      <c r="AE23">
        <f t="shared" si="1"/>
        <v>0.32208597549720003</v>
      </c>
      <c r="AF23">
        <f t="shared" si="1"/>
        <v>0.32209572869914521</v>
      </c>
      <c r="AG23">
        <f t="shared" si="1"/>
        <v>0.32209810990827403</v>
      </c>
    </row>
    <row r="24" spans="1:33" x14ac:dyDescent="0.25">
      <c r="A24" t="s">
        <v>30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L24"/>
      <c r="M24">
        <f t="shared" si="0"/>
        <v>14.233166421253562</v>
      </c>
      <c r="N24">
        <f t="shared" si="0"/>
        <v>12.770084082006139</v>
      </c>
      <c r="O24">
        <f t="shared" si="0"/>
        <v>6.6090946453067669</v>
      </c>
      <c r="P24">
        <f t="shared" si="0"/>
        <v>6.6368919855701654</v>
      </c>
      <c r="Q24">
        <f t="shared" si="0"/>
        <v>6.6403013818968768</v>
      </c>
      <c r="R24">
        <f t="shared" si="0"/>
        <v>6.6407189659153429</v>
      </c>
      <c r="S24">
        <f t="shared" si="0"/>
        <v>6.6407701029852877</v>
      </c>
      <c r="T24">
        <f t="shared" si="0"/>
        <v>6.640776365066575</v>
      </c>
      <c r="U24">
        <f t="shared" si="0"/>
        <v>6.6407771318989317</v>
      </c>
      <c r="V24">
        <f t="shared" si="0"/>
        <v>6.6407772258024931</v>
      </c>
      <c r="W24"/>
      <c r="X24">
        <f t="shared" si="1"/>
        <v>1.4233166421253562</v>
      </c>
      <c r="Y24">
        <f t="shared" si="1"/>
        <v>1.2770084082006139</v>
      </c>
      <c r="Z24">
        <f t="shared" si="1"/>
        <v>0.66090946453067667</v>
      </c>
      <c r="AA24">
        <f t="shared" si="1"/>
        <v>0.66368919855701658</v>
      </c>
      <c r="AB24">
        <f t="shared" si="1"/>
        <v>0.6640301381896877</v>
      </c>
      <c r="AC24">
        <f t="shared" si="1"/>
        <v>0.66407189659153432</v>
      </c>
      <c r="AD24">
        <f t="shared" si="1"/>
        <v>0.66407701029852872</v>
      </c>
      <c r="AE24">
        <f t="shared" si="1"/>
        <v>0.66407763650665752</v>
      </c>
      <c r="AF24">
        <f t="shared" si="1"/>
        <v>0.66407771318989317</v>
      </c>
      <c r="AG24">
        <f t="shared" si="1"/>
        <v>0.66407772258024933</v>
      </c>
    </row>
    <row r="25" spans="1:33" x14ac:dyDescent="0.25">
      <c r="A25" t="s">
        <v>31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L25"/>
      <c r="M25">
        <f t="shared" si="0"/>
        <v>0.96680142007932324</v>
      </c>
      <c r="N25">
        <f t="shared" si="0"/>
        <v>1.201043507447348</v>
      </c>
      <c r="O25">
        <f t="shared" si="0"/>
        <v>0.89774563250195616</v>
      </c>
      <c r="P25">
        <f t="shared" si="0"/>
        <v>1.1816881389145673</v>
      </c>
      <c r="Q25">
        <f t="shared" si="0"/>
        <v>1.4351005021620329</v>
      </c>
      <c r="R25">
        <f t="shared" si="0"/>
        <v>1.6514357468372221</v>
      </c>
      <c r="S25">
        <f t="shared" si="0"/>
        <v>1.8305979732157809</v>
      </c>
      <c r="T25">
        <f t="shared" si="0"/>
        <v>1.9758378205622056</v>
      </c>
      <c r="U25">
        <f t="shared" si="0"/>
        <v>2.0917824822982358</v>
      </c>
      <c r="V25">
        <f t="shared" si="0"/>
        <v>2.1833078305831184</v>
      </c>
      <c r="W25"/>
      <c r="X25">
        <f t="shared" si="1"/>
        <v>9.6680142007932318E-2</v>
      </c>
      <c r="Y25">
        <f t="shared" si="1"/>
        <v>0.1201043507447348</v>
      </c>
      <c r="Z25">
        <f t="shared" si="1"/>
        <v>8.9774563250195616E-2</v>
      </c>
      <c r="AA25">
        <f t="shared" si="1"/>
        <v>0.11816881389145673</v>
      </c>
      <c r="AB25">
        <f t="shared" si="1"/>
        <v>0.14351005021620328</v>
      </c>
      <c r="AC25">
        <f t="shared" si="1"/>
        <v>0.16514357468372221</v>
      </c>
      <c r="AD25">
        <f t="shared" si="1"/>
        <v>0.18305979732157809</v>
      </c>
      <c r="AE25">
        <f t="shared" si="1"/>
        <v>0.19758378205622057</v>
      </c>
      <c r="AF25">
        <f t="shared" si="1"/>
        <v>0.20917824822982359</v>
      </c>
      <c r="AG25">
        <f t="shared" si="1"/>
        <v>0.21833078305831183</v>
      </c>
    </row>
    <row r="26" spans="1:33" x14ac:dyDescent="0.25">
      <c r="A26" t="s">
        <v>32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L26"/>
      <c r="M26">
        <f t="shared" si="0"/>
        <v>3.1121166090306986E-2</v>
      </c>
      <c r="N26">
        <f t="shared" si="0"/>
        <v>0.11136663015631564</v>
      </c>
      <c r="O26">
        <f t="shared" si="0"/>
        <v>0.13160294723076221</v>
      </c>
      <c r="P26">
        <f t="shared" si="0"/>
        <v>0.22410373335838196</v>
      </c>
      <c r="Q26">
        <f t="shared" si="0"/>
        <v>0.32078631849800548</v>
      </c>
      <c r="R26">
        <f t="shared" si="0"/>
        <v>0.41332202025231785</v>
      </c>
      <c r="S26">
        <f t="shared" si="0"/>
        <v>0.49708272137927667</v>
      </c>
      <c r="T26">
        <f t="shared" si="0"/>
        <v>0.57010414891385486</v>
      </c>
      <c r="U26">
        <f t="shared" si="0"/>
        <v>0.63210661194343298</v>
      </c>
      <c r="V26">
        <f t="shared" si="0"/>
        <v>0.6837602534399726</v>
      </c>
      <c r="W26"/>
      <c r="X26">
        <f t="shared" si="1"/>
        <v>3.1121166090306985E-3</v>
      </c>
      <c r="Y26">
        <f t="shared" si="1"/>
        <v>1.1136663015631564E-2</v>
      </c>
      <c r="Z26">
        <f t="shared" si="1"/>
        <v>1.3160294723076222E-2</v>
      </c>
      <c r="AA26">
        <f t="shared" si="1"/>
        <v>2.2410373335838195E-2</v>
      </c>
      <c r="AB26">
        <f t="shared" si="1"/>
        <v>3.2078631849800546E-2</v>
      </c>
      <c r="AC26">
        <f t="shared" si="1"/>
        <v>4.1332202025231787E-2</v>
      </c>
      <c r="AD26">
        <f t="shared" si="1"/>
        <v>4.9708272137927667E-2</v>
      </c>
      <c r="AE26">
        <f t="shared" si="1"/>
        <v>5.7010414891385489E-2</v>
      </c>
      <c r="AF26">
        <f t="shared" si="1"/>
        <v>6.3210661194343293E-2</v>
      </c>
      <c r="AG26">
        <f t="shared" si="1"/>
        <v>6.8376025343997254E-2</v>
      </c>
    </row>
    <row r="27" spans="1:33" x14ac:dyDescent="0.25">
      <c r="A27" t="s">
        <v>33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L27"/>
      <c r="M27">
        <f t="shared" si="0"/>
        <v>5.6078187551461059E-3</v>
      </c>
      <c r="N27">
        <f t="shared" si="0"/>
        <v>8.7209498979159451E-3</v>
      </c>
      <c r="O27">
        <f t="shared" si="0"/>
        <v>7.1416963167402472E-3</v>
      </c>
      <c r="P27">
        <f t="shared" si="0"/>
        <v>9.771582822261508E-3</v>
      </c>
      <c r="Q27">
        <f t="shared" si="0"/>
        <v>1.2040525924817507E-2</v>
      </c>
      <c r="R27">
        <f t="shared" ref="R27:V58" si="2">(G27*(R$1/100))/365</f>
        <v>1.3891898846938384E-2</v>
      </c>
      <c r="S27">
        <f t="shared" si="2"/>
        <v>1.5349222331740112E-2</v>
      </c>
      <c r="T27">
        <f t="shared" si="2"/>
        <v>1.6469120562279727E-2</v>
      </c>
      <c r="U27">
        <f t="shared" si="2"/>
        <v>1.7315655283270906E-2</v>
      </c>
      <c r="V27">
        <f t="shared" si="2"/>
        <v>1.7948244857899861E-2</v>
      </c>
      <c r="W27"/>
      <c r="X27">
        <f t="shared" si="1"/>
        <v>5.6078187551461057E-4</v>
      </c>
      <c r="Y27">
        <f t="shared" si="1"/>
        <v>8.7209498979159451E-4</v>
      </c>
      <c r="Z27">
        <f t="shared" si="1"/>
        <v>7.1416963167402468E-4</v>
      </c>
      <c r="AA27">
        <f t="shared" si="1"/>
        <v>9.7715828222615076E-4</v>
      </c>
      <c r="AB27">
        <f t="shared" si="1"/>
        <v>1.2040525924817507E-3</v>
      </c>
      <c r="AC27">
        <f t="shared" ref="AC27:AG58" si="3">R27/10</f>
        <v>1.3891898846938385E-3</v>
      </c>
      <c r="AD27">
        <f t="shared" si="3"/>
        <v>1.5349222331740111E-3</v>
      </c>
      <c r="AE27">
        <f t="shared" si="3"/>
        <v>1.6469120562279727E-3</v>
      </c>
      <c r="AF27">
        <f t="shared" si="3"/>
        <v>1.7315655283270906E-3</v>
      </c>
      <c r="AG27">
        <f t="shared" si="3"/>
        <v>1.7948244857899861E-3</v>
      </c>
    </row>
    <row r="28" spans="1:33" x14ac:dyDescent="0.25">
      <c r="A28" t="s">
        <v>34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L28"/>
      <c r="M28">
        <f t="shared" ref="M28:V59" si="4">(B28*(M$1/100))/365</f>
        <v>1.7739733245939617</v>
      </c>
      <c r="N28">
        <f t="shared" si="4"/>
        <v>2.1449637970355231</v>
      </c>
      <c r="O28">
        <f t="shared" si="4"/>
        <v>1.2143964751729288</v>
      </c>
      <c r="P28">
        <f t="shared" si="4"/>
        <v>1.2496952424295125</v>
      </c>
      <c r="Q28">
        <f t="shared" si="4"/>
        <v>1.2581539625919067</v>
      </c>
      <c r="R28">
        <f t="shared" si="2"/>
        <v>1.2601634458134576</v>
      </c>
      <c r="S28">
        <f t="shared" si="2"/>
        <v>1.260639850290844</v>
      </c>
      <c r="T28">
        <f t="shared" si="2"/>
        <v>1.2607527406987535</v>
      </c>
      <c r="U28">
        <f t="shared" si="2"/>
        <v>1.260779488522326</v>
      </c>
      <c r="V28">
        <f t="shared" si="2"/>
        <v>1.2607858258776714</v>
      </c>
      <c r="W28"/>
      <c r="X28">
        <f t="shared" ref="X28:AG59" si="5">M28/10</f>
        <v>0.17739733245939618</v>
      </c>
      <c r="Y28">
        <f t="shared" si="5"/>
        <v>0.21449637970355231</v>
      </c>
      <c r="Z28">
        <f t="shared" si="5"/>
        <v>0.12143964751729289</v>
      </c>
      <c r="AA28">
        <f t="shared" si="5"/>
        <v>0.12496952424295124</v>
      </c>
      <c r="AB28">
        <f t="shared" si="5"/>
        <v>0.12581539625919066</v>
      </c>
      <c r="AC28">
        <f t="shared" si="3"/>
        <v>0.12601634458134575</v>
      </c>
      <c r="AD28">
        <f t="shared" si="3"/>
        <v>0.12606398502908439</v>
      </c>
      <c r="AE28">
        <f t="shared" si="3"/>
        <v>0.12607527406987534</v>
      </c>
      <c r="AF28">
        <f t="shared" si="3"/>
        <v>0.12607794885223261</v>
      </c>
      <c r="AG28">
        <f t="shared" si="3"/>
        <v>0.12607858258776714</v>
      </c>
    </row>
    <row r="29" spans="1:33" x14ac:dyDescent="0.25">
      <c r="A29" t="s">
        <v>35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L29"/>
      <c r="M29">
        <f t="shared" si="4"/>
        <v>0.96257964687492326</v>
      </c>
      <c r="N29">
        <f t="shared" si="4"/>
        <v>3.4811434375095018</v>
      </c>
      <c r="O29">
        <f t="shared" si="4"/>
        <v>3.972605334756</v>
      </c>
      <c r="P29">
        <f t="shared" si="4"/>
        <v>6.4553786829084654</v>
      </c>
      <c r="Q29">
        <f t="shared" si="4"/>
        <v>8.8011388101373971</v>
      </c>
      <c r="R29">
        <f t="shared" si="2"/>
        <v>10.824374801164739</v>
      </c>
      <c r="S29">
        <f t="shared" si="2"/>
        <v>12.474750006483946</v>
      </c>
      <c r="T29">
        <f t="shared" si="2"/>
        <v>13.773265956439181</v>
      </c>
      <c r="U29">
        <f t="shared" si="2"/>
        <v>14.770525382504109</v>
      </c>
      <c r="V29">
        <f t="shared" si="2"/>
        <v>15.52381218287222</v>
      </c>
      <c r="W29"/>
      <c r="X29">
        <f t="shared" si="5"/>
        <v>9.6257964687492328E-2</v>
      </c>
      <c r="Y29">
        <f t="shared" si="5"/>
        <v>0.34811434375095018</v>
      </c>
      <c r="Z29">
        <f t="shared" si="5"/>
        <v>0.39726053347559998</v>
      </c>
      <c r="AA29">
        <f t="shared" si="5"/>
        <v>0.64553786829084658</v>
      </c>
      <c r="AB29">
        <f t="shared" si="5"/>
        <v>0.88011388101373966</v>
      </c>
      <c r="AC29">
        <f t="shared" si="3"/>
        <v>1.0824374801164738</v>
      </c>
      <c r="AD29">
        <f t="shared" si="3"/>
        <v>1.2474750006483946</v>
      </c>
      <c r="AE29">
        <f t="shared" si="3"/>
        <v>1.377326595643918</v>
      </c>
      <c r="AF29">
        <f t="shared" si="3"/>
        <v>1.4770525382504109</v>
      </c>
      <c r="AG29">
        <f t="shared" si="3"/>
        <v>1.5523812182872221</v>
      </c>
    </row>
    <row r="30" spans="1:33" x14ac:dyDescent="0.25">
      <c r="A30" t="s">
        <v>36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L30"/>
      <c r="M30">
        <f t="shared" si="4"/>
        <v>1154.8297809517233</v>
      </c>
      <c r="N30">
        <f t="shared" si="4"/>
        <v>886.38061620250971</v>
      </c>
      <c r="O30">
        <f t="shared" si="4"/>
        <v>446.23185082393155</v>
      </c>
      <c r="P30">
        <f t="shared" si="4"/>
        <v>446.38363662569589</v>
      </c>
      <c r="Q30">
        <f t="shared" si="4"/>
        <v>446.39119447963839</v>
      </c>
      <c r="R30">
        <f t="shared" si="2"/>
        <v>446.39157076521923</v>
      </c>
      <c r="S30">
        <f t="shared" si="2"/>
        <v>446.39158949938081</v>
      </c>
      <c r="T30">
        <f t="shared" si="2"/>
        <v>446.39159043209872</v>
      </c>
      <c r="U30">
        <f t="shared" si="2"/>
        <v>446.39159047853701</v>
      </c>
      <c r="V30">
        <f t="shared" si="2"/>
        <v>446.39159048084929</v>
      </c>
      <c r="W30"/>
      <c r="X30">
        <f t="shared" si="5"/>
        <v>115.48297809517233</v>
      </c>
      <c r="Y30">
        <f t="shared" si="5"/>
        <v>88.638061620250966</v>
      </c>
      <c r="Z30">
        <f t="shared" si="5"/>
        <v>44.623185082393157</v>
      </c>
      <c r="AA30">
        <f t="shared" si="5"/>
        <v>44.638363662569589</v>
      </c>
      <c r="AB30">
        <f t="shared" si="5"/>
        <v>44.639119447963836</v>
      </c>
      <c r="AC30">
        <f t="shared" si="3"/>
        <v>44.639157076521926</v>
      </c>
      <c r="AD30">
        <f t="shared" si="3"/>
        <v>44.639158949938079</v>
      </c>
      <c r="AE30">
        <f t="shared" si="3"/>
        <v>44.639159043209872</v>
      </c>
      <c r="AF30">
        <f t="shared" si="3"/>
        <v>44.639159047853703</v>
      </c>
      <c r="AG30">
        <f t="shared" si="3"/>
        <v>44.639159048084927</v>
      </c>
    </row>
    <row r="31" spans="1:33" x14ac:dyDescent="0.25">
      <c r="A31" t="s">
        <v>37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L31"/>
      <c r="M31">
        <f t="shared" si="4"/>
        <v>0.83032476311174785</v>
      </c>
      <c r="N31">
        <f t="shared" si="4"/>
        <v>2.5949721069802685</v>
      </c>
      <c r="O31">
        <f t="shared" si="4"/>
        <v>2.529190158058781</v>
      </c>
      <c r="P31">
        <f t="shared" si="4"/>
        <v>3.5678121139276162</v>
      </c>
      <c r="Q31">
        <f t="shared" si="4"/>
        <v>4.3166120317950138</v>
      </c>
      <c r="R31">
        <f t="shared" si="2"/>
        <v>4.8152252057156169</v>
      </c>
      <c r="S31">
        <f t="shared" si="2"/>
        <v>5.1331413064745206</v>
      </c>
      <c r="T31">
        <f t="shared" si="2"/>
        <v>5.3309045977424665</v>
      </c>
      <c r="U31">
        <f t="shared" si="2"/>
        <v>5.452173037368822</v>
      </c>
      <c r="V31">
        <f t="shared" si="2"/>
        <v>5.5259089072411243</v>
      </c>
      <c r="W31"/>
      <c r="X31">
        <f t="shared" si="5"/>
        <v>8.3032476311174788E-2</v>
      </c>
      <c r="Y31">
        <f t="shared" si="5"/>
        <v>0.25949721069802684</v>
      </c>
      <c r="Z31">
        <f t="shared" si="5"/>
        <v>0.25291901580587811</v>
      </c>
      <c r="AA31">
        <f t="shared" si="5"/>
        <v>0.35678121139276164</v>
      </c>
      <c r="AB31">
        <f t="shared" si="5"/>
        <v>0.43166120317950141</v>
      </c>
      <c r="AC31">
        <f t="shared" si="3"/>
        <v>0.4815225205715617</v>
      </c>
      <c r="AD31">
        <f t="shared" si="3"/>
        <v>0.51331413064745202</v>
      </c>
      <c r="AE31">
        <f t="shared" si="3"/>
        <v>0.53309045977424663</v>
      </c>
      <c r="AF31">
        <f t="shared" si="3"/>
        <v>0.54521730373688215</v>
      </c>
      <c r="AG31">
        <f t="shared" si="3"/>
        <v>0.55259089072411238</v>
      </c>
    </row>
    <row r="32" spans="1:33" x14ac:dyDescent="0.25">
      <c r="A32" t="s">
        <v>38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L32"/>
      <c r="M32">
        <f t="shared" si="4"/>
        <v>8.2129118854527459</v>
      </c>
      <c r="N32">
        <f t="shared" si="4"/>
        <v>22.447570320192604</v>
      </c>
      <c r="O32">
        <f t="shared" si="4"/>
        <v>20.647564377427809</v>
      </c>
      <c r="P32">
        <f t="shared" si="4"/>
        <v>28.270005939489863</v>
      </c>
      <c r="Q32">
        <f t="shared" si="4"/>
        <v>33.642518075196989</v>
      </c>
      <c r="R32">
        <f t="shared" si="2"/>
        <v>37.174348683748221</v>
      </c>
      <c r="S32">
        <f t="shared" si="2"/>
        <v>39.409507584932328</v>
      </c>
      <c r="T32">
        <f t="shared" si="2"/>
        <v>40.793816052405752</v>
      </c>
      <c r="U32">
        <f t="shared" si="2"/>
        <v>41.640461965227395</v>
      </c>
      <c r="V32">
        <f t="shared" si="2"/>
        <v>42.154454697358638</v>
      </c>
      <c r="W32"/>
      <c r="X32">
        <f t="shared" si="5"/>
        <v>0.82129118854527461</v>
      </c>
      <c r="Y32">
        <f t="shared" si="5"/>
        <v>2.2447570320192605</v>
      </c>
      <c r="Z32">
        <f t="shared" si="5"/>
        <v>2.0647564377427807</v>
      </c>
      <c r="AA32">
        <f t="shared" si="5"/>
        <v>2.8270005939489864</v>
      </c>
      <c r="AB32">
        <f t="shared" si="5"/>
        <v>3.364251807519699</v>
      </c>
      <c r="AC32">
        <f t="shared" si="3"/>
        <v>3.7174348683748222</v>
      </c>
      <c r="AD32">
        <f t="shared" si="3"/>
        <v>3.9409507584932326</v>
      </c>
      <c r="AE32">
        <f t="shared" si="3"/>
        <v>4.0793816052405756</v>
      </c>
      <c r="AF32">
        <f t="shared" si="3"/>
        <v>4.1640461965227393</v>
      </c>
      <c r="AG32">
        <f t="shared" si="3"/>
        <v>4.2154454697358634</v>
      </c>
    </row>
    <row r="33" spans="1:33" x14ac:dyDescent="0.25">
      <c r="A33" t="s">
        <v>39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L33"/>
      <c r="M33">
        <f t="shared" si="4"/>
        <v>758.86132144120597</v>
      </c>
      <c r="N33">
        <f t="shared" si="4"/>
        <v>567.19447396690418</v>
      </c>
      <c r="O33">
        <f t="shared" si="4"/>
        <v>284.83524531509318</v>
      </c>
      <c r="P33">
        <f t="shared" si="4"/>
        <v>284.88341677889042</v>
      </c>
      <c r="Q33">
        <f t="shared" si="4"/>
        <v>284.88528843819455</v>
      </c>
      <c r="R33">
        <f t="shared" si="2"/>
        <v>284.88536115575619</v>
      </c>
      <c r="S33">
        <f t="shared" si="2"/>
        <v>284.88536398096716</v>
      </c>
      <c r="T33">
        <f t="shared" si="2"/>
        <v>284.88536409073151</v>
      </c>
      <c r="U33">
        <f t="shared" si="2"/>
        <v>284.88536409499727</v>
      </c>
      <c r="V33">
        <f t="shared" si="2"/>
        <v>284.88536409516166</v>
      </c>
      <c r="W33"/>
      <c r="X33">
        <f t="shared" si="5"/>
        <v>75.886132144120594</v>
      </c>
      <c r="Y33">
        <f t="shared" si="5"/>
        <v>56.71944739669042</v>
      </c>
      <c r="Z33">
        <f t="shared" si="5"/>
        <v>28.483524531509318</v>
      </c>
      <c r="AA33">
        <f t="shared" si="5"/>
        <v>28.488341677889043</v>
      </c>
      <c r="AB33">
        <f t="shared" si="5"/>
        <v>28.488528843819456</v>
      </c>
      <c r="AC33">
        <f t="shared" si="3"/>
        <v>28.48853611557562</v>
      </c>
      <c r="AD33">
        <f t="shared" si="3"/>
        <v>28.488536398096716</v>
      </c>
      <c r="AE33">
        <f t="shared" si="3"/>
        <v>28.488536409073152</v>
      </c>
      <c r="AF33">
        <f t="shared" si="3"/>
        <v>28.488536409499726</v>
      </c>
      <c r="AG33">
        <f t="shared" si="3"/>
        <v>28.488536409516165</v>
      </c>
    </row>
    <row r="34" spans="1:33" x14ac:dyDescent="0.25">
      <c r="A34" t="s">
        <v>40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L34"/>
      <c r="M34">
        <f t="shared" si="4"/>
        <v>2339.6812660356245</v>
      </c>
      <c r="N34">
        <f t="shared" si="4"/>
        <v>1668.9952447417916</v>
      </c>
      <c r="O34">
        <f t="shared" si="4"/>
        <v>835.89775699426309</v>
      </c>
      <c r="P34">
        <f t="shared" si="4"/>
        <v>835.93284674963843</v>
      </c>
      <c r="Q34">
        <f t="shared" si="4"/>
        <v>835.93372565670154</v>
      </c>
      <c r="R34">
        <f t="shared" si="2"/>
        <v>835.93374767072055</v>
      </c>
      <c r="S34">
        <f t="shared" si="2"/>
        <v>835.93374822210694</v>
      </c>
      <c r="T34">
        <f t="shared" si="2"/>
        <v>835.93374823591785</v>
      </c>
      <c r="U34">
        <f t="shared" si="2"/>
        <v>835.933748236263</v>
      </c>
      <c r="V34">
        <f t="shared" si="2"/>
        <v>835.9337482362713</v>
      </c>
      <c r="W34"/>
      <c r="X34">
        <f t="shared" si="5"/>
        <v>233.96812660356244</v>
      </c>
      <c r="Y34">
        <f t="shared" si="5"/>
        <v>166.89952447417915</v>
      </c>
      <c r="Z34">
        <f t="shared" si="5"/>
        <v>83.589775699426312</v>
      </c>
      <c r="AA34">
        <f t="shared" si="5"/>
        <v>83.59328467496384</v>
      </c>
      <c r="AB34">
        <f t="shared" si="5"/>
        <v>83.593372565670151</v>
      </c>
      <c r="AC34">
        <f t="shared" si="3"/>
        <v>83.593374767072049</v>
      </c>
      <c r="AD34">
        <f t="shared" si="3"/>
        <v>83.593374822210691</v>
      </c>
      <c r="AE34">
        <f t="shared" si="3"/>
        <v>83.593374823591788</v>
      </c>
      <c r="AF34">
        <f t="shared" si="3"/>
        <v>83.593374823626306</v>
      </c>
      <c r="AG34">
        <f t="shared" si="3"/>
        <v>83.59337482362713</v>
      </c>
    </row>
    <row r="35" spans="1:33" x14ac:dyDescent="0.25">
      <c r="A35" t="s">
        <v>41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L35"/>
      <c r="M35">
        <f t="shared" si="4"/>
        <v>0.24050228593520132</v>
      </c>
      <c r="N35">
        <f t="shared" si="4"/>
        <v>0.46562001982450962</v>
      </c>
      <c r="O35">
        <f t="shared" si="4"/>
        <v>0.37334900455011777</v>
      </c>
      <c r="P35">
        <f t="shared" si="4"/>
        <v>0.47383236038544663</v>
      </c>
      <c r="Q35">
        <f t="shared" si="4"/>
        <v>0.5380483209638357</v>
      </c>
      <c r="R35">
        <f t="shared" si="2"/>
        <v>0.57685001031216177</v>
      </c>
      <c r="S35">
        <f t="shared" si="2"/>
        <v>0.5996106297005781</v>
      </c>
      <c r="T35">
        <f t="shared" si="2"/>
        <v>0.61274774845968216</v>
      </c>
      <c r="U35">
        <f t="shared" si="2"/>
        <v>0.62026273581058355</v>
      </c>
      <c r="V35">
        <f t="shared" si="2"/>
        <v>0.62454016486070141</v>
      </c>
      <c r="W35"/>
      <c r="X35">
        <f t="shared" si="5"/>
        <v>2.4050228593520132E-2</v>
      </c>
      <c r="Y35">
        <f t="shared" si="5"/>
        <v>4.656200198245096E-2</v>
      </c>
      <c r="Z35">
        <f t="shared" si="5"/>
        <v>3.7334900455011776E-2</v>
      </c>
      <c r="AA35">
        <f t="shared" si="5"/>
        <v>4.7383236038544663E-2</v>
      </c>
      <c r="AB35">
        <f t="shared" si="5"/>
        <v>5.3804832096383572E-2</v>
      </c>
      <c r="AC35">
        <f t="shared" si="3"/>
        <v>5.7685001031216175E-2</v>
      </c>
      <c r="AD35">
        <f t="shared" si="3"/>
        <v>5.9961062970057807E-2</v>
      </c>
      <c r="AE35">
        <f t="shared" si="3"/>
        <v>6.1274774845968216E-2</v>
      </c>
      <c r="AF35">
        <f t="shared" si="3"/>
        <v>6.2026273581058354E-2</v>
      </c>
      <c r="AG35">
        <f t="shared" si="3"/>
        <v>6.2454016486070144E-2</v>
      </c>
    </row>
    <row r="36" spans="1:33" x14ac:dyDescent="0.25">
      <c r="A36" t="s">
        <v>42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L36"/>
      <c r="M36">
        <f t="shared" si="4"/>
        <v>1384.0555342927069</v>
      </c>
      <c r="N36">
        <f t="shared" si="4"/>
        <v>925.86705311550691</v>
      </c>
      <c r="O36">
        <f t="shared" si="4"/>
        <v>462.93522111464932</v>
      </c>
      <c r="P36">
        <f t="shared" si="4"/>
        <v>462.93522292800276</v>
      </c>
      <c r="Q36">
        <f t="shared" si="4"/>
        <v>462.93522292994248</v>
      </c>
      <c r="R36">
        <f t="shared" si="2"/>
        <v>462.93522292994521</v>
      </c>
      <c r="S36">
        <f t="shared" si="2"/>
        <v>462.93522292994521</v>
      </c>
      <c r="T36">
        <f t="shared" si="2"/>
        <v>462.93522292994521</v>
      </c>
      <c r="U36">
        <f t="shared" si="2"/>
        <v>462.93522292994521</v>
      </c>
      <c r="V36">
        <f t="shared" si="2"/>
        <v>462.93522292994521</v>
      </c>
      <c r="W36"/>
      <c r="X36">
        <f t="shared" si="5"/>
        <v>138.4055534292707</v>
      </c>
      <c r="Y36">
        <f t="shared" si="5"/>
        <v>92.586705311550688</v>
      </c>
      <c r="Z36">
        <f t="shared" si="5"/>
        <v>46.293522111464931</v>
      </c>
      <c r="AA36">
        <f t="shared" si="5"/>
        <v>46.293522292800276</v>
      </c>
      <c r="AB36">
        <f t="shared" si="5"/>
        <v>46.293522292994247</v>
      </c>
      <c r="AC36">
        <f t="shared" si="3"/>
        <v>46.293522292994524</v>
      </c>
      <c r="AD36">
        <f t="shared" si="3"/>
        <v>46.293522292994524</v>
      </c>
      <c r="AE36">
        <f t="shared" si="3"/>
        <v>46.293522292994524</v>
      </c>
      <c r="AF36">
        <f t="shared" si="3"/>
        <v>46.293522292994524</v>
      </c>
      <c r="AG36">
        <f t="shared" si="3"/>
        <v>46.293522292994524</v>
      </c>
    </row>
    <row r="37" spans="1:33" x14ac:dyDescent="0.25">
      <c r="A37" t="s">
        <v>43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L37"/>
      <c r="M37">
        <f t="shared" si="4"/>
        <v>1.6770631840038821</v>
      </c>
      <c r="N37">
        <f t="shared" si="4"/>
        <v>4.2898148971509427</v>
      </c>
      <c r="O37">
        <f t="shared" si="4"/>
        <v>3.7462805555121372</v>
      </c>
      <c r="P37">
        <f t="shared" si="4"/>
        <v>4.9311896707743292</v>
      </c>
      <c r="Q37">
        <f t="shared" si="4"/>
        <v>5.7003709897624395</v>
      </c>
      <c r="R37">
        <f t="shared" si="2"/>
        <v>6.1688175338931499</v>
      </c>
      <c r="S37">
        <f t="shared" si="2"/>
        <v>6.4447548436470417</v>
      </c>
      <c r="T37">
        <f t="shared" si="2"/>
        <v>6.6043862155128767</v>
      </c>
      <c r="U37">
        <f t="shared" si="2"/>
        <v>6.6958177926557543</v>
      </c>
      <c r="V37">
        <f t="shared" si="2"/>
        <v>6.7478962678250145</v>
      </c>
      <c r="W37"/>
      <c r="X37">
        <f t="shared" si="5"/>
        <v>0.16770631840038822</v>
      </c>
      <c r="Y37">
        <f t="shared" si="5"/>
        <v>0.42898148971509426</v>
      </c>
      <c r="Z37">
        <f t="shared" si="5"/>
        <v>0.3746280555512137</v>
      </c>
      <c r="AA37">
        <f t="shared" si="5"/>
        <v>0.49311896707743291</v>
      </c>
      <c r="AB37">
        <f t="shared" si="5"/>
        <v>0.57003709897624399</v>
      </c>
      <c r="AC37">
        <f t="shared" si="3"/>
        <v>0.61688175338931495</v>
      </c>
      <c r="AD37">
        <f t="shared" si="3"/>
        <v>0.64447548436470414</v>
      </c>
      <c r="AE37">
        <f t="shared" si="3"/>
        <v>0.66043862155128763</v>
      </c>
      <c r="AF37">
        <f t="shared" si="3"/>
        <v>0.66958177926557538</v>
      </c>
      <c r="AG37">
        <f t="shared" si="3"/>
        <v>0.67478962678250143</v>
      </c>
    </row>
    <row r="38" spans="1:33" x14ac:dyDescent="0.25">
      <c r="A38" t="s">
        <v>44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L38"/>
      <c r="M38">
        <f t="shared" si="4"/>
        <v>487989.44905185036</v>
      </c>
      <c r="N38">
        <f t="shared" si="4"/>
        <v>325338.99438105803</v>
      </c>
      <c r="O38">
        <f t="shared" si="4"/>
        <v>162669.49727309428</v>
      </c>
      <c r="P38">
        <f t="shared" si="4"/>
        <v>162669.49727309533</v>
      </c>
      <c r="Q38">
        <f t="shared" si="4"/>
        <v>162669.49727309533</v>
      </c>
      <c r="R38">
        <f t="shared" si="2"/>
        <v>162669.49727309533</v>
      </c>
      <c r="S38">
        <f t="shared" si="2"/>
        <v>162669.49727309533</v>
      </c>
      <c r="T38">
        <f t="shared" si="2"/>
        <v>162669.49727309533</v>
      </c>
      <c r="U38">
        <f t="shared" si="2"/>
        <v>162669.49727309533</v>
      </c>
      <c r="V38">
        <f t="shared" si="2"/>
        <v>162669.49727309533</v>
      </c>
      <c r="W38"/>
      <c r="X38">
        <f t="shared" si="5"/>
        <v>48798.944905185039</v>
      </c>
      <c r="Y38">
        <f t="shared" si="5"/>
        <v>32533.899438105804</v>
      </c>
      <c r="Z38">
        <f t="shared" si="5"/>
        <v>16266.949727309428</v>
      </c>
      <c r="AA38">
        <f t="shared" si="5"/>
        <v>16266.949727309533</v>
      </c>
      <c r="AB38">
        <f t="shared" si="5"/>
        <v>16266.949727309533</v>
      </c>
      <c r="AC38">
        <f t="shared" si="3"/>
        <v>16266.949727309533</v>
      </c>
      <c r="AD38">
        <f t="shared" si="3"/>
        <v>16266.949727309533</v>
      </c>
      <c r="AE38">
        <f t="shared" si="3"/>
        <v>16266.949727309533</v>
      </c>
      <c r="AF38">
        <f t="shared" si="3"/>
        <v>16266.949727309533</v>
      </c>
      <c r="AG38">
        <f t="shared" si="3"/>
        <v>16266.949727309533</v>
      </c>
    </row>
    <row r="39" spans="1:33" x14ac:dyDescent="0.25">
      <c r="A39" t="s">
        <v>45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L39"/>
      <c r="M39">
        <f t="shared" si="4"/>
        <v>16.657657804003971</v>
      </c>
      <c r="N39">
        <f t="shared" si="4"/>
        <v>41.258979841234357</v>
      </c>
      <c r="O39">
        <f t="shared" si="4"/>
        <v>35.157014265190959</v>
      </c>
      <c r="P39">
        <f t="shared" si="4"/>
        <v>45.448008562819183</v>
      </c>
      <c r="Q39">
        <f t="shared" si="4"/>
        <v>51.865888118930961</v>
      </c>
      <c r="R39">
        <f t="shared" si="2"/>
        <v>55.631911379072342</v>
      </c>
      <c r="S39">
        <f t="shared" si="2"/>
        <v>57.774148242342747</v>
      </c>
      <c r="T39">
        <f t="shared" si="2"/>
        <v>58.972867197788226</v>
      </c>
      <c r="U39">
        <f t="shared" si="2"/>
        <v>59.637729596273431</v>
      </c>
      <c r="V39">
        <f t="shared" si="2"/>
        <v>60.004728480442743</v>
      </c>
      <c r="W39"/>
      <c r="X39">
        <f t="shared" si="5"/>
        <v>1.6657657804003971</v>
      </c>
      <c r="Y39">
        <f t="shared" si="5"/>
        <v>4.1258979841234353</v>
      </c>
      <c r="Z39">
        <f t="shared" si="5"/>
        <v>3.515701426519096</v>
      </c>
      <c r="AA39">
        <f t="shared" si="5"/>
        <v>4.5448008562819187</v>
      </c>
      <c r="AB39">
        <f t="shared" si="5"/>
        <v>5.1865888118930963</v>
      </c>
      <c r="AC39">
        <f t="shared" si="3"/>
        <v>5.5631911379072339</v>
      </c>
      <c r="AD39">
        <f t="shared" si="3"/>
        <v>5.7774148242342749</v>
      </c>
      <c r="AE39">
        <f t="shared" si="3"/>
        <v>5.8972867197788226</v>
      </c>
      <c r="AF39">
        <f t="shared" si="3"/>
        <v>5.9637729596273434</v>
      </c>
      <c r="AG39">
        <f t="shared" si="3"/>
        <v>6.0004728480442742</v>
      </c>
    </row>
    <row r="40" spans="1:33" x14ac:dyDescent="0.25">
      <c r="A40" t="s">
        <v>46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L40"/>
      <c r="M40">
        <f t="shared" si="4"/>
        <v>4.4102246805535392</v>
      </c>
      <c r="N40">
        <f t="shared" si="4"/>
        <v>3.9712472128695673</v>
      </c>
      <c r="O40">
        <f t="shared" si="4"/>
        <v>2.0460923719923478</v>
      </c>
      <c r="P40">
        <f t="shared" si="4"/>
        <v>2.0525363222146962</v>
      </c>
      <c r="Q40">
        <f t="shared" si="4"/>
        <v>2.0532162966591154</v>
      </c>
      <c r="R40">
        <f t="shared" si="2"/>
        <v>2.0532879741854466</v>
      </c>
      <c r="S40">
        <f t="shared" si="2"/>
        <v>2.0532955290383152</v>
      </c>
      <c r="T40">
        <f t="shared" si="2"/>
        <v>2.0532963253150305</v>
      </c>
      <c r="U40">
        <f t="shared" si="2"/>
        <v>2.0532964092419919</v>
      </c>
      <c r="V40">
        <f t="shared" si="2"/>
        <v>2.0532964180878275</v>
      </c>
      <c r="W40"/>
      <c r="X40">
        <f t="shared" si="5"/>
        <v>0.44102246805535394</v>
      </c>
      <c r="Y40">
        <f t="shared" si="5"/>
        <v>0.39712472128695675</v>
      </c>
      <c r="Z40">
        <f t="shared" si="5"/>
        <v>0.20460923719923479</v>
      </c>
      <c r="AA40">
        <f t="shared" si="5"/>
        <v>0.20525363222146961</v>
      </c>
      <c r="AB40">
        <f t="shared" si="5"/>
        <v>0.20532162966591155</v>
      </c>
      <c r="AC40">
        <f t="shared" si="3"/>
        <v>0.20532879741854465</v>
      </c>
      <c r="AD40">
        <f t="shared" si="3"/>
        <v>0.20532955290383154</v>
      </c>
      <c r="AE40">
        <f t="shared" si="3"/>
        <v>0.20532963253150305</v>
      </c>
      <c r="AF40">
        <f t="shared" si="3"/>
        <v>0.2053296409241992</v>
      </c>
      <c r="AG40">
        <f t="shared" si="3"/>
        <v>0.20532964180878274</v>
      </c>
    </row>
    <row r="41" spans="1:33" x14ac:dyDescent="0.25">
      <c r="A41" t="s">
        <v>47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L41"/>
      <c r="M41">
        <f t="shared" si="4"/>
        <v>0.69753480417744074</v>
      </c>
      <c r="N41">
        <f t="shared" si="4"/>
        <v>1.9983129703212166</v>
      </c>
      <c r="O41">
        <f t="shared" si="4"/>
        <v>1.8758033689528082</v>
      </c>
      <c r="P41">
        <f t="shared" si="4"/>
        <v>2.5953321784013372</v>
      </c>
      <c r="Q41">
        <f t="shared" si="4"/>
        <v>3.1065210390510138</v>
      </c>
      <c r="R41">
        <f t="shared" si="2"/>
        <v>3.4440887601452608</v>
      </c>
      <c r="S41">
        <f t="shared" si="2"/>
        <v>3.6582824232120004</v>
      </c>
      <c r="T41">
        <f t="shared" si="2"/>
        <v>3.7911444541966306</v>
      </c>
      <c r="U41">
        <f t="shared" si="2"/>
        <v>3.8724775791660275</v>
      </c>
      <c r="V41">
        <f t="shared" si="2"/>
        <v>3.9218813130534249</v>
      </c>
      <c r="W41"/>
      <c r="X41">
        <f t="shared" si="5"/>
        <v>6.9753480417744068E-2</v>
      </c>
      <c r="Y41">
        <f t="shared" si="5"/>
        <v>0.19983129703212166</v>
      </c>
      <c r="Z41">
        <f t="shared" si="5"/>
        <v>0.18758033689528081</v>
      </c>
      <c r="AA41">
        <f t="shared" si="5"/>
        <v>0.25953321784013372</v>
      </c>
      <c r="AB41">
        <f t="shared" si="5"/>
        <v>0.3106521039051014</v>
      </c>
      <c r="AC41">
        <f t="shared" si="3"/>
        <v>0.34440887601452608</v>
      </c>
      <c r="AD41">
        <f t="shared" si="3"/>
        <v>0.36582824232120004</v>
      </c>
      <c r="AE41">
        <f t="shared" si="3"/>
        <v>0.37911444541966305</v>
      </c>
      <c r="AF41">
        <f t="shared" si="3"/>
        <v>0.38724775791660276</v>
      </c>
      <c r="AG41">
        <f t="shared" si="3"/>
        <v>0.39218813130534247</v>
      </c>
    </row>
    <row r="42" spans="1:33" x14ac:dyDescent="0.25">
      <c r="A42" t="s">
        <v>48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L42"/>
      <c r="M42">
        <f t="shared" si="4"/>
        <v>10.19710265102967</v>
      </c>
      <c r="N42">
        <f t="shared" si="4"/>
        <v>23.934327720090355</v>
      </c>
      <c r="O42">
        <f t="shared" si="4"/>
        <v>24.863557902762334</v>
      </c>
      <c r="P42">
        <f t="shared" si="4"/>
        <v>40.185686660655065</v>
      </c>
      <c r="Q42">
        <f t="shared" si="4"/>
        <v>56.217508836622201</v>
      </c>
      <c r="R42">
        <f t="shared" si="2"/>
        <v>71.738804394750147</v>
      </c>
      <c r="S42">
        <f t="shared" si="2"/>
        <v>86.015232469122466</v>
      </c>
      <c r="T42">
        <f t="shared" si="2"/>
        <v>98.687849711618071</v>
      </c>
      <c r="U42">
        <f t="shared" si="2"/>
        <v>109.65301836610274</v>
      </c>
      <c r="V42">
        <f t="shared" si="2"/>
        <v>118.96387702089399</v>
      </c>
      <c r="W42"/>
      <c r="X42">
        <f t="shared" si="5"/>
        <v>1.019710265102967</v>
      </c>
      <c r="Y42">
        <f t="shared" si="5"/>
        <v>2.3934327720090356</v>
      </c>
      <c r="Z42">
        <f t="shared" si="5"/>
        <v>2.4863557902762334</v>
      </c>
      <c r="AA42">
        <f t="shared" si="5"/>
        <v>4.0185686660655069</v>
      </c>
      <c r="AB42">
        <f t="shared" si="5"/>
        <v>5.6217508836622203</v>
      </c>
      <c r="AC42">
        <f t="shared" si="3"/>
        <v>7.1738804394750151</v>
      </c>
      <c r="AD42">
        <f t="shared" si="3"/>
        <v>8.6015232469122473</v>
      </c>
      <c r="AE42">
        <f t="shared" si="3"/>
        <v>9.8687849711618068</v>
      </c>
      <c r="AF42">
        <f t="shared" si="3"/>
        <v>10.965301836610275</v>
      </c>
      <c r="AG42">
        <f t="shared" si="3"/>
        <v>11.896387702089399</v>
      </c>
    </row>
    <row r="43" spans="1:33" x14ac:dyDescent="0.25">
      <c r="A43" t="s">
        <v>49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L43"/>
      <c r="M43">
        <f t="shared" si="4"/>
        <v>7.2852855955448215E-2</v>
      </c>
      <c r="N43">
        <f t="shared" si="4"/>
        <v>0.26589818079867122</v>
      </c>
      <c r="O43">
        <f t="shared" si="4"/>
        <v>0.32770132097306576</v>
      </c>
      <c r="P43">
        <f t="shared" si="4"/>
        <v>0.58516597987757535</v>
      </c>
      <c r="Q43">
        <f t="shared" si="4"/>
        <v>0.87861501846284407</v>
      </c>
      <c r="R43">
        <f t="shared" si="2"/>
        <v>1.1853083708712522</v>
      </c>
      <c r="S43">
        <f t="shared" si="2"/>
        <v>1.4883574282875178</v>
      </c>
      <c r="T43">
        <f t="shared" si="2"/>
        <v>1.7764261868200633</v>
      </c>
      <c r="U43">
        <f t="shared" si="2"/>
        <v>2.0427026383311757</v>
      </c>
      <c r="V43">
        <f t="shared" si="2"/>
        <v>2.2837581451977123</v>
      </c>
      <c r="W43"/>
      <c r="X43">
        <f t="shared" si="5"/>
        <v>7.2852855955448216E-3</v>
      </c>
      <c r="Y43">
        <f t="shared" si="5"/>
        <v>2.6589818079867121E-2</v>
      </c>
      <c r="Z43">
        <f t="shared" si="5"/>
        <v>3.2770132097306573E-2</v>
      </c>
      <c r="AA43">
        <f t="shared" si="5"/>
        <v>5.8516597987757532E-2</v>
      </c>
      <c r="AB43">
        <f t="shared" si="5"/>
        <v>8.7861501846284412E-2</v>
      </c>
      <c r="AC43">
        <f t="shared" si="3"/>
        <v>0.11853083708712522</v>
      </c>
      <c r="AD43">
        <f t="shared" si="3"/>
        <v>0.14883574282875178</v>
      </c>
      <c r="AE43">
        <f t="shared" si="3"/>
        <v>0.17764261868200631</v>
      </c>
      <c r="AF43">
        <f t="shared" si="3"/>
        <v>0.20427026383311758</v>
      </c>
      <c r="AG43">
        <f t="shared" si="3"/>
        <v>0.22837581451977124</v>
      </c>
    </row>
    <row r="44" spans="1:33" x14ac:dyDescent="0.25">
      <c r="A44" t="s">
        <v>50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L44"/>
      <c r="M44">
        <f t="shared" si="4"/>
        <v>51.754250065190874</v>
      </c>
      <c r="N44">
        <f t="shared" si="4"/>
        <v>80.337612957951237</v>
      </c>
      <c r="O44">
        <f t="shared" si="4"/>
        <v>53.747106789365759</v>
      </c>
      <c r="P44">
        <f t="shared" si="4"/>
        <v>60.155234895450967</v>
      </c>
      <c r="Q44">
        <f t="shared" si="4"/>
        <v>62.944205284882202</v>
      </c>
      <c r="R44">
        <f t="shared" si="2"/>
        <v>64.120335414343558</v>
      </c>
      <c r="S44">
        <f t="shared" si="2"/>
        <v>64.610049472929873</v>
      </c>
      <c r="T44">
        <f t="shared" si="2"/>
        <v>64.81289782238521</v>
      </c>
      <c r="U44">
        <f t="shared" si="2"/>
        <v>64.896741825849048</v>
      </c>
      <c r="V44">
        <f t="shared" si="2"/>
        <v>64.931366843290959</v>
      </c>
      <c r="W44"/>
      <c r="X44">
        <f t="shared" si="5"/>
        <v>5.1754250065190872</v>
      </c>
      <c r="Y44">
        <f t="shared" si="5"/>
        <v>8.0337612957951237</v>
      </c>
      <c r="Z44">
        <f t="shared" si="5"/>
        <v>5.3747106789365757</v>
      </c>
      <c r="AA44">
        <f t="shared" si="5"/>
        <v>6.0155234895450969</v>
      </c>
      <c r="AB44">
        <f t="shared" si="5"/>
        <v>6.29442052848822</v>
      </c>
      <c r="AC44">
        <f t="shared" si="3"/>
        <v>6.4120335414343561</v>
      </c>
      <c r="AD44">
        <f t="shared" si="3"/>
        <v>6.4610049472929871</v>
      </c>
      <c r="AE44">
        <f t="shared" si="3"/>
        <v>6.4812897822385214</v>
      </c>
      <c r="AF44">
        <f t="shared" si="3"/>
        <v>6.4896741825849045</v>
      </c>
      <c r="AG44">
        <f t="shared" si="3"/>
        <v>6.4931366843290963</v>
      </c>
    </row>
    <row r="45" spans="1:33" x14ac:dyDescent="0.25">
      <c r="A45" t="s">
        <v>51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L45"/>
      <c r="M45">
        <f t="shared" si="4"/>
        <v>15.945355765374739</v>
      </c>
      <c r="N45">
        <f t="shared" si="4"/>
        <v>26.223036683600331</v>
      </c>
      <c r="O45">
        <f t="shared" si="4"/>
        <v>19.451681836879537</v>
      </c>
      <c r="P45">
        <f t="shared" si="4"/>
        <v>23.603313252159399</v>
      </c>
      <c r="Q45">
        <f t="shared" si="4"/>
        <v>26.075672898795101</v>
      </c>
      <c r="R45">
        <f t="shared" si="2"/>
        <v>27.481486382746308</v>
      </c>
      <c r="S45">
        <f t="shared" si="2"/>
        <v>28.262145440401916</v>
      </c>
      <c r="T45">
        <f t="shared" si="2"/>
        <v>28.690292433371784</v>
      </c>
      <c r="U45">
        <f t="shared" si="2"/>
        <v>28.923556620150688</v>
      </c>
      <c r="V45">
        <f t="shared" si="2"/>
        <v>29.050193703116985</v>
      </c>
      <c r="W45"/>
      <c r="X45">
        <f t="shared" si="5"/>
        <v>1.5945355765374738</v>
      </c>
      <c r="Y45">
        <f t="shared" si="5"/>
        <v>2.6223036683600331</v>
      </c>
      <c r="Z45">
        <f t="shared" si="5"/>
        <v>1.9451681836879537</v>
      </c>
      <c r="AA45">
        <f t="shared" si="5"/>
        <v>2.3603313252159399</v>
      </c>
      <c r="AB45">
        <f t="shared" si="5"/>
        <v>2.6075672898795101</v>
      </c>
      <c r="AC45">
        <f t="shared" si="3"/>
        <v>2.748148638274631</v>
      </c>
      <c r="AD45">
        <f t="shared" si="3"/>
        <v>2.8262145440401918</v>
      </c>
      <c r="AE45">
        <f t="shared" si="3"/>
        <v>2.8690292433371782</v>
      </c>
      <c r="AF45">
        <f t="shared" si="3"/>
        <v>2.8923556620150688</v>
      </c>
      <c r="AG45">
        <f t="shared" si="3"/>
        <v>2.9050193703116984</v>
      </c>
    </row>
    <row r="46" spans="1:33" x14ac:dyDescent="0.25">
      <c r="A46" t="s">
        <v>52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L46"/>
      <c r="M46">
        <f t="shared" si="4"/>
        <v>79.823808334387564</v>
      </c>
      <c r="N46">
        <f t="shared" si="4"/>
        <v>118.40410423949261</v>
      </c>
      <c r="O46">
        <f t="shared" si="4"/>
        <v>82.745857862840822</v>
      </c>
      <c r="P46">
        <f t="shared" si="4"/>
        <v>96.641377820742477</v>
      </c>
      <c r="Q46">
        <f t="shared" si="4"/>
        <v>104.17118222989453</v>
      </c>
      <c r="R46">
        <f t="shared" si="2"/>
        <v>108.09333774337152</v>
      </c>
      <c r="S46">
        <f t="shared" si="2"/>
        <v>110.09773781280494</v>
      </c>
      <c r="T46">
        <f t="shared" si="2"/>
        <v>111.11251207601698</v>
      </c>
      <c r="U46">
        <f t="shared" si="2"/>
        <v>111.62387622098001</v>
      </c>
      <c r="V46">
        <f t="shared" si="2"/>
        <v>111.88096354366522</v>
      </c>
      <c r="W46"/>
      <c r="X46">
        <f t="shared" si="5"/>
        <v>7.9823808334387563</v>
      </c>
      <c r="Y46">
        <f t="shared" si="5"/>
        <v>11.840410423949262</v>
      </c>
      <c r="Z46">
        <f t="shared" si="5"/>
        <v>8.2745857862840815</v>
      </c>
      <c r="AA46">
        <f t="shared" si="5"/>
        <v>9.6641377820742473</v>
      </c>
      <c r="AB46">
        <f t="shared" si="5"/>
        <v>10.417118222989453</v>
      </c>
      <c r="AC46">
        <f t="shared" si="3"/>
        <v>10.809333774337151</v>
      </c>
      <c r="AD46">
        <f t="shared" si="3"/>
        <v>11.009773781280494</v>
      </c>
      <c r="AE46">
        <f t="shared" si="3"/>
        <v>11.111251207601699</v>
      </c>
      <c r="AF46">
        <f t="shared" si="3"/>
        <v>11.162387622098001</v>
      </c>
      <c r="AG46">
        <f t="shared" si="3"/>
        <v>11.188096354366522</v>
      </c>
    </row>
    <row r="47" spans="1:33" x14ac:dyDescent="0.25">
      <c r="A47" t="s">
        <v>53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L47"/>
      <c r="M47">
        <f t="shared" si="4"/>
        <v>12.744334797065177</v>
      </c>
      <c r="N47">
        <f t="shared" si="4"/>
        <v>15.903339871961098</v>
      </c>
      <c r="O47">
        <f t="shared" si="4"/>
        <v>11.074800084035946</v>
      </c>
      <c r="P47">
        <f t="shared" si="4"/>
        <v>13.373700651874932</v>
      </c>
      <c r="Q47">
        <f t="shared" si="4"/>
        <v>14.951291165810357</v>
      </c>
      <c r="R47">
        <f t="shared" si="2"/>
        <v>15.992296133597042</v>
      </c>
      <c r="S47">
        <f t="shared" si="2"/>
        <v>16.66369223694074</v>
      </c>
      <c r="T47">
        <f t="shared" si="2"/>
        <v>17.090820219148576</v>
      </c>
      <c r="U47">
        <f t="shared" si="2"/>
        <v>17.360297747526495</v>
      </c>
      <c r="V47">
        <f t="shared" si="2"/>
        <v>17.529446872100028</v>
      </c>
      <c r="W47"/>
      <c r="X47">
        <f t="shared" si="5"/>
        <v>1.2744334797065178</v>
      </c>
      <c r="Y47">
        <f t="shared" si="5"/>
        <v>1.5903339871961097</v>
      </c>
      <c r="Z47">
        <f t="shared" si="5"/>
        <v>1.1074800084035945</v>
      </c>
      <c r="AA47">
        <f t="shared" si="5"/>
        <v>1.3373700651874931</v>
      </c>
      <c r="AB47">
        <f t="shared" si="5"/>
        <v>1.4951291165810356</v>
      </c>
      <c r="AC47">
        <f t="shared" si="3"/>
        <v>1.5992296133597041</v>
      </c>
      <c r="AD47">
        <f t="shared" si="3"/>
        <v>1.6663692236940739</v>
      </c>
      <c r="AE47">
        <f t="shared" si="3"/>
        <v>1.7090820219148575</v>
      </c>
      <c r="AF47">
        <f t="shared" si="3"/>
        <v>1.7360297747526494</v>
      </c>
      <c r="AG47">
        <f t="shared" si="3"/>
        <v>1.7529446872100027</v>
      </c>
    </row>
    <row r="48" spans="1:33" x14ac:dyDescent="0.25">
      <c r="A48" t="s">
        <v>54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L48"/>
      <c r="M48">
        <f t="shared" si="4"/>
        <v>7.0899007288519558</v>
      </c>
      <c r="N48">
        <f t="shared" si="4"/>
        <v>17.10916339399288</v>
      </c>
      <c r="O48">
        <f t="shared" si="4"/>
        <v>14.192240893457235</v>
      </c>
      <c r="P48">
        <f t="shared" si="4"/>
        <v>17.959164505037126</v>
      </c>
      <c r="Q48">
        <f t="shared" si="4"/>
        <v>20.180265139354987</v>
      </c>
      <c r="R48">
        <f t="shared" si="2"/>
        <v>21.416155121058605</v>
      </c>
      <c r="S48">
        <f t="shared" si="2"/>
        <v>22.084465797677698</v>
      </c>
      <c r="T48">
        <f t="shared" si="2"/>
        <v>22.440644046576441</v>
      </c>
      <c r="U48">
        <f t="shared" si="2"/>
        <v>22.629052265057428</v>
      </c>
      <c r="V48">
        <f t="shared" si="2"/>
        <v>22.728326888379755</v>
      </c>
      <c r="W48"/>
      <c r="X48">
        <f t="shared" si="5"/>
        <v>0.70899007288519555</v>
      </c>
      <c r="Y48">
        <f t="shared" si="5"/>
        <v>1.7109163393992879</v>
      </c>
      <c r="Z48">
        <f t="shared" si="5"/>
        <v>1.4192240893457235</v>
      </c>
      <c r="AA48">
        <f t="shared" si="5"/>
        <v>1.7959164505037126</v>
      </c>
      <c r="AB48">
        <f t="shared" si="5"/>
        <v>2.0180265139354985</v>
      </c>
      <c r="AC48">
        <f t="shared" si="3"/>
        <v>2.1416155121058607</v>
      </c>
      <c r="AD48">
        <f t="shared" si="3"/>
        <v>2.2084465797677697</v>
      </c>
      <c r="AE48">
        <f t="shared" si="3"/>
        <v>2.2440644046576441</v>
      </c>
      <c r="AF48">
        <f t="shared" si="3"/>
        <v>2.262905226505743</v>
      </c>
      <c r="AG48">
        <f t="shared" si="3"/>
        <v>2.2728326888379753</v>
      </c>
    </row>
    <row r="49" spans="1:33" x14ac:dyDescent="0.25">
      <c r="A49" t="s">
        <v>55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L49"/>
      <c r="M49">
        <f t="shared" si="4"/>
        <v>2165.1035043936163</v>
      </c>
      <c r="N49">
        <f t="shared" si="4"/>
        <v>1447.3545757267946</v>
      </c>
      <c r="O49">
        <f t="shared" si="4"/>
        <v>723.67909149554259</v>
      </c>
      <c r="P49">
        <f t="shared" si="4"/>
        <v>723.67909314024394</v>
      </c>
      <c r="Q49">
        <f t="shared" si="4"/>
        <v>723.67909314174244</v>
      </c>
      <c r="R49">
        <f t="shared" si="2"/>
        <v>723.67909314174517</v>
      </c>
      <c r="S49">
        <f t="shared" si="2"/>
        <v>723.67909314174517</v>
      </c>
      <c r="T49">
        <f t="shared" si="2"/>
        <v>723.67909314174517</v>
      </c>
      <c r="U49">
        <f t="shared" si="2"/>
        <v>723.67909314174517</v>
      </c>
      <c r="V49">
        <f t="shared" si="2"/>
        <v>723.67909314174517</v>
      </c>
      <c r="W49"/>
      <c r="X49">
        <f t="shared" si="5"/>
        <v>216.51035043936162</v>
      </c>
      <c r="Y49">
        <f t="shared" si="5"/>
        <v>144.73545757267945</v>
      </c>
      <c r="Z49">
        <f t="shared" si="5"/>
        <v>72.367909149554265</v>
      </c>
      <c r="AA49">
        <f t="shared" si="5"/>
        <v>72.367909314024388</v>
      </c>
      <c r="AB49">
        <f t="shared" si="5"/>
        <v>72.367909314174241</v>
      </c>
      <c r="AC49">
        <f t="shared" si="3"/>
        <v>72.367909314174511</v>
      </c>
      <c r="AD49">
        <f t="shared" si="3"/>
        <v>72.367909314174511</v>
      </c>
      <c r="AE49">
        <f t="shared" si="3"/>
        <v>72.367909314174511</v>
      </c>
      <c r="AF49">
        <f t="shared" si="3"/>
        <v>72.367909314174511</v>
      </c>
      <c r="AG49">
        <f t="shared" si="3"/>
        <v>72.367909314174511</v>
      </c>
    </row>
    <row r="50" spans="1:33" x14ac:dyDescent="0.25">
      <c r="A50" t="s">
        <v>56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L50"/>
      <c r="M50">
        <f t="shared" si="4"/>
        <v>0.7385186076777831</v>
      </c>
      <c r="N50">
        <f t="shared" si="4"/>
        <v>2.5973498703004059</v>
      </c>
      <c r="O50">
        <f t="shared" si="4"/>
        <v>2.9548539954281643</v>
      </c>
      <c r="P50">
        <f t="shared" si="4"/>
        <v>4.8249883267021101</v>
      </c>
      <c r="Q50">
        <f t="shared" si="4"/>
        <v>6.6293594937709051</v>
      </c>
      <c r="R50">
        <f t="shared" si="2"/>
        <v>8.2228006646792871</v>
      </c>
      <c r="S50">
        <f t="shared" si="2"/>
        <v>9.5550475835774265</v>
      </c>
      <c r="T50">
        <f t="shared" si="2"/>
        <v>10.62973983512337</v>
      </c>
      <c r="U50">
        <f t="shared" si="2"/>
        <v>11.475845660909288</v>
      </c>
      <c r="V50">
        <f t="shared" si="2"/>
        <v>12.130804285072358</v>
      </c>
      <c r="W50"/>
      <c r="X50">
        <f t="shared" si="5"/>
        <v>7.3851860767778305E-2</v>
      </c>
      <c r="Y50">
        <f t="shared" si="5"/>
        <v>0.25973498703004061</v>
      </c>
      <c r="Z50">
        <f t="shared" si="5"/>
        <v>0.29548539954281644</v>
      </c>
      <c r="AA50">
        <f t="shared" si="5"/>
        <v>0.48249883267021099</v>
      </c>
      <c r="AB50">
        <f t="shared" si="5"/>
        <v>0.66293594937709055</v>
      </c>
      <c r="AC50">
        <f t="shared" si="3"/>
        <v>0.82228006646792873</v>
      </c>
      <c r="AD50">
        <f t="shared" si="3"/>
        <v>0.95550475835774262</v>
      </c>
      <c r="AE50">
        <f t="shared" si="3"/>
        <v>1.0629739835123371</v>
      </c>
      <c r="AF50">
        <f t="shared" si="3"/>
        <v>1.1475845660909287</v>
      </c>
      <c r="AG50">
        <f t="shared" si="3"/>
        <v>1.2130804285072359</v>
      </c>
    </row>
    <row r="51" spans="1:33" x14ac:dyDescent="0.25">
      <c r="A51" t="s">
        <v>57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L51"/>
      <c r="M51">
        <f t="shared" si="4"/>
        <v>177.8520384924</v>
      </c>
      <c r="N51">
        <f t="shared" si="4"/>
        <v>181.10298672092387</v>
      </c>
      <c r="O51">
        <f t="shared" si="4"/>
        <v>98.760356097527122</v>
      </c>
      <c r="P51">
        <f t="shared" si="4"/>
        <v>100.65679434593589</v>
      </c>
      <c r="Q51">
        <f t="shared" si="4"/>
        <v>101.08321103254877</v>
      </c>
      <c r="R51">
        <f t="shared" si="2"/>
        <v>101.17852039160522</v>
      </c>
      <c r="S51">
        <f t="shared" si="2"/>
        <v>101.1997949009526</v>
      </c>
      <c r="T51">
        <f t="shared" si="2"/>
        <v>101.20454228979426</v>
      </c>
      <c r="U51">
        <f t="shared" si="2"/>
        <v>101.20560159554931</v>
      </c>
      <c r="V51">
        <f t="shared" si="2"/>
        <v>101.20583795961426</v>
      </c>
      <c r="W51"/>
      <c r="X51">
        <f t="shared" si="5"/>
        <v>17.785203849239998</v>
      </c>
      <c r="Y51">
        <f t="shared" si="5"/>
        <v>18.110298672092387</v>
      </c>
      <c r="Z51">
        <f t="shared" si="5"/>
        <v>9.8760356097527122</v>
      </c>
      <c r="AA51">
        <f t="shared" si="5"/>
        <v>10.065679434593589</v>
      </c>
      <c r="AB51">
        <f t="shared" si="5"/>
        <v>10.108321103254877</v>
      </c>
      <c r="AC51">
        <f t="shared" si="3"/>
        <v>10.117852039160521</v>
      </c>
      <c r="AD51">
        <f t="shared" si="3"/>
        <v>10.119979490095259</v>
      </c>
      <c r="AE51">
        <f t="shared" si="3"/>
        <v>10.120454228979426</v>
      </c>
      <c r="AF51">
        <f t="shared" si="3"/>
        <v>10.12056015955493</v>
      </c>
      <c r="AG51">
        <f t="shared" si="3"/>
        <v>10.120583795961426</v>
      </c>
    </row>
    <row r="52" spans="1:33" x14ac:dyDescent="0.25">
      <c r="A52" t="s">
        <v>58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L52"/>
      <c r="M52">
        <f t="shared" si="4"/>
        <v>128685.2005970219</v>
      </c>
      <c r="N52">
        <f t="shared" si="4"/>
        <v>86025.039234595068</v>
      </c>
      <c r="O52">
        <f t="shared" si="4"/>
        <v>43012.626818068216</v>
      </c>
      <c r="P52">
        <f t="shared" si="4"/>
        <v>43012.626915822737</v>
      </c>
      <c r="Q52">
        <f t="shared" si="4"/>
        <v>43012.62691591178</v>
      </c>
      <c r="R52">
        <f t="shared" si="2"/>
        <v>43012.626915912057</v>
      </c>
      <c r="S52">
        <f t="shared" si="2"/>
        <v>43012.626915912057</v>
      </c>
      <c r="T52">
        <f t="shared" si="2"/>
        <v>43012.626915912057</v>
      </c>
      <c r="U52">
        <f t="shared" si="2"/>
        <v>43012.626915912057</v>
      </c>
      <c r="V52">
        <f t="shared" si="2"/>
        <v>43012.626915912057</v>
      </c>
      <c r="W52"/>
      <c r="X52">
        <f t="shared" si="5"/>
        <v>12868.52005970219</v>
      </c>
      <c r="Y52">
        <f t="shared" si="5"/>
        <v>8602.503923459506</v>
      </c>
      <c r="Z52">
        <f t="shared" si="5"/>
        <v>4301.262681806822</v>
      </c>
      <c r="AA52">
        <f t="shared" si="5"/>
        <v>4301.2626915822739</v>
      </c>
      <c r="AB52">
        <f t="shared" si="5"/>
        <v>4301.2626915911778</v>
      </c>
      <c r="AC52">
        <f t="shared" si="3"/>
        <v>4301.262691591206</v>
      </c>
      <c r="AD52">
        <f t="shared" si="3"/>
        <v>4301.262691591206</v>
      </c>
      <c r="AE52">
        <f t="shared" si="3"/>
        <v>4301.262691591206</v>
      </c>
      <c r="AF52">
        <f t="shared" si="3"/>
        <v>4301.262691591206</v>
      </c>
      <c r="AG52">
        <f t="shared" si="3"/>
        <v>4301.262691591206</v>
      </c>
    </row>
    <row r="53" spans="1:33" x14ac:dyDescent="0.25">
      <c r="A53" t="s">
        <v>59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L53"/>
      <c r="M53">
        <f t="shared" si="4"/>
        <v>3.714938980557501</v>
      </c>
      <c r="N53">
        <f t="shared" si="4"/>
        <v>13.834787118335726</v>
      </c>
      <c r="O53">
        <f t="shared" si="4"/>
        <v>15.172192803074164</v>
      </c>
      <c r="P53">
        <f t="shared" si="4"/>
        <v>23.496718143761534</v>
      </c>
      <c r="Q53">
        <f t="shared" si="4"/>
        <v>30.613490947968767</v>
      </c>
      <c r="R53">
        <f t="shared" si="2"/>
        <v>36.181877036766302</v>
      </c>
      <c r="S53">
        <f t="shared" si="2"/>
        <v>40.318032366852876</v>
      </c>
      <c r="T53">
        <f t="shared" si="2"/>
        <v>43.293185767388223</v>
      </c>
      <c r="U53">
        <f t="shared" si="2"/>
        <v>45.389798573898908</v>
      </c>
      <c r="V53">
        <f t="shared" si="2"/>
        <v>46.847707872265751</v>
      </c>
      <c r="W53"/>
      <c r="X53">
        <f t="shared" si="5"/>
        <v>0.37149389805575012</v>
      </c>
      <c r="Y53">
        <f t="shared" si="5"/>
        <v>1.3834787118335725</v>
      </c>
      <c r="Z53">
        <f t="shared" si="5"/>
        <v>1.5172192803074165</v>
      </c>
      <c r="AA53">
        <f t="shared" si="5"/>
        <v>2.3496718143761535</v>
      </c>
      <c r="AB53">
        <f t="shared" si="5"/>
        <v>3.0613490947968769</v>
      </c>
      <c r="AC53">
        <f t="shared" si="3"/>
        <v>3.6181877036766301</v>
      </c>
      <c r="AD53">
        <f t="shared" si="3"/>
        <v>4.0318032366852874</v>
      </c>
      <c r="AE53">
        <f t="shared" si="3"/>
        <v>4.3293185767388227</v>
      </c>
      <c r="AF53">
        <f t="shared" si="3"/>
        <v>4.538979857389891</v>
      </c>
      <c r="AG53">
        <f t="shared" si="3"/>
        <v>4.6847707872265749</v>
      </c>
    </row>
    <row r="54" spans="1:33" x14ac:dyDescent="0.25">
      <c r="A54" t="s">
        <v>60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L54"/>
      <c r="M54">
        <f t="shared" si="4"/>
        <v>0.18148037214188137</v>
      </c>
      <c r="N54">
        <f t="shared" si="4"/>
        <v>0.78401857407604936</v>
      </c>
      <c r="O54">
        <f t="shared" si="4"/>
        <v>1.1056287720349178</v>
      </c>
      <c r="P54">
        <f t="shared" si="4"/>
        <v>2.2213896603110683</v>
      </c>
      <c r="Q54">
        <f t="shared" si="4"/>
        <v>3.7102056228076989</v>
      </c>
      <c r="R54">
        <f t="shared" si="2"/>
        <v>5.5181596422777535</v>
      </c>
      <c r="S54">
        <f t="shared" si="2"/>
        <v>7.5812611665161658</v>
      </c>
      <c r="T54">
        <f t="shared" si="2"/>
        <v>9.8343091477414522</v>
      </c>
      <c r="U54">
        <f t="shared" si="2"/>
        <v>12.215989279415369</v>
      </c>
      <c r="V54">
        <f t="shared" si="2"/>
        <v>14.671554530056685</v>
      </c>
      <c r="W54"/>
      <c r="X54">
        <f t="shared" si="5"/>
        <v>1.8148037214188138E-2</v>
      </c>
      <c r="Y54">
        <f t="shared" si="5"/>
        <v>7.8401857407604941E-2</v>
      </c>
      <c r="Z54">
        <f t="shared" si="5"/>
        <v>0.11056287720349178</v>
      </c>
      <c r="AA54">
        <f t="shared" si="5"/>
        <v>0.22213896603110683</v>
      </c>
      <c r="AB54">
        <f t="shared" si="5"/>
        <v>0.37102056228076991</v>
      </c>
      <c r="AC54">
        <f t="shared" si="3"/>
        <v>0.55181596422777535</v>
      </c>
      <c r="AD54">
        <f t="shared" si="3"/>
        <v>0.75812611665161656</v>
      </c>
      <c r="AE54">
        <f t="shared" si="3"/>
        <v>0.98343091477414524</v>
      </c>
      <c r="AF54">
        <f t="shared" si="3"/>
        <v>1.2215989279415369</v>
      </c>
      <c r="AG54">
        <f t="shared" si="3"/>
        <v>1.4671554530056685</v>
      </c>
    </row>
    <row r="55" spans="1:33" x14ac:dyDescent="0.25">
      <c r="A55" t="s">
        <v>61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L55"/>
      <c r="M55">
        <f t="shared" si="4"/>
        <v>5.5544808783454771</v>
      </c>
      <c r="N55">
        <f t="shared" si="4"/>
        <v>9.8300002046216974</v>
      </c>
      <c r="O55">
        <f t="shared" si="4"/>
        <v>6.7146654774584107</v>
      </c>
      <c r="P55">
        <f t="shared" si="4"/>
        <v>7.5307139397609317</v>
      </c>
      <c r="Q55">
        <f t="shared" si="4"/>
        <v>7.8700469163645757</v>
      </c>
      <c r="R55">
        <f t="shared" si="2"/>
        <v>8.0066869473409046</v>
      </c>
      <c r="S55">
        <f t="shared" si="2"/>
        <v>8.0610308898134519</v>
      </c>
      <c r="T55">
        <f t="shared" si="2"/>
        <v>8.0825399609509869</v>
      </c>
      <c r="U55">
        <f t="shared" si="2"/>
        <v>8.0910369597691503</v>
      </c>
      <c r="V55">
        <f t="shared" si="2"/>
        <v>8.0943911198278098</v>
      </c>
      <c r="W55"/>
      <c r="X55">
        <f t="shared" si="5"/>
        <v>0.55544808783454769</v>
      </c>
      <c r="Y55">
        <f t="shared" si="5"/>
        <v>0.98300002046216972</v>
      </c>
      <c r="Z55">
        <f t="shared" si="5"/>
        <v>0.67146654774584102</v>
      </c>
      <c r="AA55">
        <f t="shared" si="5"/>
        <v>0.75307139397609313</v>
      </c>
      <c r="AB55">
        <f t="shared" si="5"/>
        <v>0.78700469163645759</v>
      </c>
      <c r="AC55">
        <f t="shared" si="3"/>
        <v>0.80066869473409041</v>
      </c>
      <c r="AD55">
        <f t="shared" si="3"/>
        <v>0.80610308898134519</v>
      </c>
      <c r="AE55">
        <f t="shared" si="3"/>
        <v>0.80825399609509874</v>
      </c>
      <c r="AF55">
        <f t="shared" si="3"/>
        <v>0.809103695976915</v>
      </c>
      <c r="AG55">
        <f t="shared" si="3"/>
        <v>0.80943911198278096</v>
      </c>
    </row>
    <row r="56" spans="1:33" x14ac:dyDescent="0.25">
      <c r="A56" t="s">
        <v>62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L56"/>
      <c r="M56">
        <f t="shared" si="4"/>
        <v>0.44223887459314354</v>
      </c>
      <c r="N56">
        <f t="shared" si="4"/>
        <v>1.8132490294919945</v>
      </c>
      <c r="O56">
        <f t="shared" si="4"/>
        <v>2.4446922828805264</v>
      </c>
      <c r="P56">
        <f t="shared" si="4"/>
        <v>4.714363213196247</v>
      </c>
      <c r="Q56">
        <f t="shared" si="4"/>
        <v>7.5789768523413432</v>
      </c>
      <c r="R56">
        <f t="shared" si="2"/>
        <v>10.875220359919506</v>
      </c>
      <c r="S56">
        <f t="shared" si="2"/>
        <v>14.444877583849728</v>
      </c>
      <c r="T56">
        <f t="shared" si="2"/>
        <v>18.149536255285152</v>
      </c>
      <c r="U56">
        <f t="shared" si="2"/>
        <v>21.875871998151318</v>
      </c>
      <c r="V56">
        <f t="shared" si="2"/>
        <v>25.535885657529978</v>
      </c>
      <c r="W56"/>
      <c r="X56">
        <f t="shared" si="5"/>
        <v>4.4223887459314354E-2</v>
      </c>
      <c r="Y56">
        <f t="shared" si="5"/>
        <v>0.18132490294919945</v>
      </c>
      <c r="Z56">
        <f t="shared" si="5"/>
        <v>0.24446922828805265</v>
      </c>
      <c r="AA56">
        <f t="shared" si="5"/>
        <v>0.47143632131962471</v>
      </c>
      <c r="AB56">
        <f t="shared" si="5"/>
        <v>0.75789768523413437</v>
      </c>
      <c r="AC56">
        <f t="shared" si="3"/>
        <v>1.0875220359919506</v>
      </c>
      <c r="AD56">
        <f t="shared" si="3"/>
        <v>1.4444877583849727</v>
      </c>
      <c r="AE56">
        <f t="shared" si="3"/>
        <v>1.8149536255285152</v>
      </c>
      <c r="AF56">
        <f t="shared" si="3"/>
        <v>2.1875871998151317</v>
      </c>
      <c r="AG56">
        <f t="shared" si="3"/>
        <v>2.5535885657529978</v>
      </c>
    </row>
    <row r="57" spans="1:33" x14ac:dyDescent="0.25">
      <c r="A57" t="s">
        <v>63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L57"/>
      <c r="M57">
        <f t="shared" si="4"/>
        <v>0.6538022907299359</v>
      </c>
      <c r="N57">
        <f t="shared" si="4"/>
        <v>1.5500693429528056</v>
      </c>
      <c r="O57">
        <f t="shared" si="4"/>
        <v>1.297559186532822</v>
      </c>
      <c r="P57">
        <f t="shared" si="4"/>
        <v>1.6630805607127479</v>
      </c>
      <c r="Q57">
        <f t="shared" si="4"/>
        <v>1.8895918886446601</v>
      </c>
      <c r="R57">
        <f t="shared" si="2"/>
        <v>2.0220665264508795</v>
      </c>
      <c r="S57">
        <f t="shared" si="2"/>
        <v>2.0972877690673699</v>
      </c>
      <c r="T57">
        <f t="shared" si="2"/>
        <v>2.1393381024830331</v>
      </c>
      <c r="U57">
        <f t="shared" si="2"/>
        <v>2.1626487534346164</v>
      </c>
      <c r="V57">
        <f t="shared" si="2"/>
        <v>2.1755123355683565</v>
      </c>
      <c r="W57"/>
      <c r="X57">
        <f t="shared" si="5"/>
        <v>6.5380229072993595E-2</v>
      </c>
      <c r="Y57">
        <f t="shared" si="5"/>
        <v>0.15500693429528056</v>
      </c>
      <c r="Z57">
        <f t="shared" si="5"/>
        <v>0.1297559186532822</v>
      </c>
      <c r="AA57">
        <f t="shared" si="5"/>
        <v>0.1663080560712748</v>
      </c>
      <c r="AB57">
        <f t="shared" si="5"/>
        <v>0.188959188864466</v>
      </c>
      <c r="AC57">
        <f t="shared" si="3"/>
        <v>0.20220665264508794</v>
      </c>
      <c r="AD57">
        <f t="shared" si="3"/>
        <v>0.209728776906737</v>
      </c>
      <c r="AE57">
        <f t="shared" si="3"/>
        <v>0.21393381024830332</v>
      </c>
      <c r="AF57">
        <f t="shared" si="3"/>
        <v>0.21626487534346164</v>
      </c>
      <c r="AG57">
        <f t="shared" si="3"/>
        <v>0.21755123355683564</v>
      </c>
    </row>
    <row r="58" spans="1:33" x14ac:dyDescent="0.25">
      <c r="A58" t="s">
        <v>64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L58"/>
      <c r="M58">
        <f t="shared" si="4"/>
        <v>18.47743827849148</v>
      </c>
      <c r="N58">
        <f t="shared" si="4"/>
        <v>47.81301934804285</v>
      </c>
      <c r="O58">
        <f t="shared" si="4"/>
        <v>41.472204309784388</v>
      </c>
      <c r="P58">
        <f t="shared" si="4"/>
        <v>54.072538024427132</v>
      </c>
      <c r="Q58">
        <f t="shared" si="4"/>
        <v>61.980624466178355</v>
      </c>
      <c r="R58">
        <f t="shared" si="2"/>
        <v>66.636602908745758</v>
      </c>
      <c r="S58">
        <f t="shared" si="2"/>
        <v>69.289815432560829</v>
      </c>
      <c r="T58">
        <f t="shared" si="2"/>
        <v>70.775897615028228</v>
      </c>
      <c r="U58">
        <f t="shared" si="2"/>
        <v>71.600579881195074</v>
      </c>
      <c r="V58">
        <f t="shared" si="2"/>
        <v>72.055929600690689</v>
      </c>
      <c r="W58"/>
      <c r="X58">
        <f t="shared" si="5"/>
        <v>1.847743827849148</v>
      </c>
      <c r="Y58">
        <f t="shared" si="5"/>
        <v>4.7813019348042847</v>
      </c>
      <c r="Z58">
        <f t="shared" si="5"/>
        <v>4.1472204309784386</v>
      </c>
      <c r="AA58">
        <f t="shared" si="5"/>
        <v>5.407253802442713</v>
      </c>
      <c r="AB58">
        <f t="shared" si="5"/>
        <v>6.1980624466178353</v>
      </c>
      <c r="AC58">
        <f t="shared" si="3"/>
        <v>6.6636602908745761</v>
      </c>
      <c r="AD58">
        <f t="shared" si="3"/>
        <v>6.9289815432560831</v>
      </c>
      <c r="AE58">
        <f t="shared" si="3"/>
        <v>7.0775897615028232</v>
      </c>
      <c r="AF58">
        <f t="shared" si="3"/>
        <v>7.1600579881195072</v>
      </c>
      <c r="AG58">
        <f t="shared" si="3"/>
        <v>7.2055929600690689</v>
      </c>
    </row>
    <row r="59" spans="1:33" x14ac:dyDescent="0.25">
      <c r="A59" t="s">
        <v>65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L59"/>
      <c r="M59">
        <f t="shared" si="4"/>
        <v>0.32504772845758934</v>
      </c>
      <c r="N59">
        <f t="shared" si="4"/>
        <v>1.1475746240400821</v>
      </c>
      <c r="O59">
        <f t="shared" si="4"/>
        <v>1.3099776351901125</v>
      </c>
      <c r="P59">
        <f t="shared" si="4"/>
        <v>2.1454684316683648</v>
      </c>
      <c r="Q59">
        <f t="shared" si="4"/>
        <v>2.9554707509513976</v>
      </c>
      <c r="R59">
        <f t="shared" si="4"/>
        <v>3.6740737209310139</v>
      </c>
      <c r="S59">
        <f t="shared" si="4"/>
        <v>4.2775156786359183</v>
      </c>
      <c r="T59">
        <f t="shared" si="4"/>
        <v>4.7663314889436164</v>
      </c>
      <c r="U59">
        <f t="shared" si="4"/>
        <v>5.1527138911156714</v>
      </c>
      <c r="V59">
        <f t="shared" si="4"/>
        <v>5.452953694470466</v>
      </c>
      <c r="W59"/>
      <c r="X59">
        <f t="shared" si="5"/>
        <v>3.2504772845758936E-2</v>
      </c>
      <c r="Y59">
        <f t="shared" si="5"/>
        <v>0.11475746240400822</v>
      </c>
      <c r="Z59">
        <f t="shared" si="5"/>
        <v>0.13099776351901124</v>
      </c>
      <c r="AA59">
        <f t="shared" si="5"/>
        <v>0.21454684316683648</v>
      </c>
      <c r="AB59">
        <f t="shared" si="5"/>
        <v>0.29554707509513978</v>
      </c>
      <c r="AC59">
        <f t="shared" si="5"/>
        <v>0.36740737209310137</v>
      </c>
      <c r="AD59">
        <f t="shared" si="5"/>
        <v>0.42775156786359181</v>
      </c>
      <c r="AE59">
        <f t="shared" si="5"/>
        <v>0.47663314889436165</v>
      </c>
      <c r="AF59">
        <f t="shared" si="5"/>
        <v>0.51527138911156711</v>
      </c>
      <c r="AG59">
        <f t="shared" si="5"/>
        <v>0.5452953694470466</v>
      </c>
    </row>
    <row r="60" spans="1:33" x14ac:dyDescent="0.25">
      <c r="A60" t="s">
        <v>66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L60"/>
      <c r="M60">
        <f t="shared" ref="M60:V86" si="6">(B60*(M$1/100))/365</f>
        <v>0.16111566652593942</v>
      </c>
      <c r="N60">
        <f t="shared" si="6"/>
        <v>0.49194069840448662</v>
      </c>
      <c r="O60">
        <f t="shared" si="6"/>
        <v>0.51358601778473434</v>
      </c>
      <c r="P60">
        <f t="shared" si="6"/>
        <v>0.78882875939442743</v>
      </c>
      <c r="Q60">
        <f t="shared" si="6"/>
        <v>1.034662516101559</v>
      </c>
      <c r="R60">
        <f t="shared" si="6"/>
        <v>1.2377250519328276</v>
      </c>
      <c r="S60">
        <f t="shared" si="6"/>
        <v>1.3976861819244739</v>
      </c>
      <c r="T60">
        <f t="shared" si="6"/>
        <v>1.5199186231601398</v>
      </c>
      <c r="U60">
        <f t="shared" si="6"/>
        <v>1.6114533522445342</v>
      </c>
      <c r="V60">
        <f t="shared" si="6"/>
        <v>1.6790656309355565</v>
      </c>
      <c r="W60"/>
      <c r="X60">
        <f t="shared" ref="X60:AG86" si="7">M60/10</f>
        <v>1.6111566652593941E-2</v>
      </c>
      <c r="Y60">
        <f t="shared" si="7"/>
        <v>4.9194069840448662E-2</v>
      </c>
      <c r="Z60">
        <f t="shared" si="7"/>
        <v>5.1358601778473435E-2</v>
      </c>
      <c r="AA60">
        <f t="shared" si="7"/>
        <v>7.8882875939442737E-2</v>
      </c>
      <c r="AB60">
        <f t="shared" si="7"/>
        <v>0.10346625161015591</v>
      </c>
      <c r="AC60">
        <f t="shared" si="7"/>
        <v>0.12377250519328276</v>
      </c>
      <c r="AD60">
        <f t="shared" si="7"/>
        <v>0.1397686181924474</v>
      </c>
      <c r="AE60">
        <f t="shared" si="7"/>
        <v>0.15199186231601397</v>
      </c>
      <c r="AF60">
        <f t="shared" si="7"/>
        <v>0.16114533522445343</v>
      </c>
      <c r="AG60">
        <f t="shared" si="7"/>
        <v>0.16790656309355564</v>
      </c>
    </row>
    <row r="63" spans="1:33" x14ac:dyDescent="0.25">
      <c r="A63" s="6" t="s">
        <v>330</v>
      </c>
      <c r="L63" s="11" t="s">
        <v>331</v>
      </c>
      <c r="M63">
        <v>1</v>
      </c>
      <c r="N63">
        <v>5</v>
      </c>
      <c r="W63"/>
    </row>
    <row r="64" spans="1:33" x14ac:dyDescent="0.25">
      <c r="A64" t="s">
        <v>329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/>
      <c r="M64" s="6">
        <v>30</v>
      </c>
      <c r="N64" s="6">
        <v>20</v>
      </c>
      <c r="O64" s="6">
        <v>10</v>
      </c>
      <c r="P64" s="6">
        <v>10</v>
      </c>
      <c r="Q64" s="6">
        <v>10</v>
      </c>
      <c r="R64" s="6">
        <v>10</v>
      </c>
      <c r="S64" s="6">
        <v>10</v>
      </c>
      <c r="T64" s="6">
        <v>10</v>
      </c>
      <c r="U64" s="6">
        <v>10</v>
      </c>
      <c r="V64" s="6">
        <v>10</v>
      </c>
      <c r="W64"/>
      <c r="X64" s="6">
        <v>0.1</v>
      </c>
    </row>
    <row r="65" spans="1:33" x14ac:dyDescent="0.25">
      <c r="A65" s="12" t="s">
        <v>8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1">
        <v>5</v>
      </c>
      <c r="M65">
        <f t="shared" ref="M65:V65" si="8">(B65*($L$65/100))/365</f>
        <v>2.9566444188936303E-3</v>
      </c>
      <c r="N65">
        <f t="shared" si="8"/>
        <v>6.4729759432160285E-3</v>
      </c>
      <c r="O65">
        <f t="shared" si="8"/>
        <v>1.0807316402539124E-2</v>
      </c>
      <c r="P65">
        <f t="shared" si="8"/>
        <v>1.5482842776853564E-2</v>
      </c>
      <c r="Q65">
        <f t="shared" si="8"/>
        <v>2.0135995216390139E-2</v>
      </c>
      <c r="R65">
        <f t="shared" si="8"/>
        <v>2.4528026126078083E-2</v>
      </c>
      <c r="S65">
        <f t="shared" si="8"/>
        <v>2.8523939261011374E-2</v>
      </c>
      <c r="T65">
        <f t="shared" si="8"/>
        <v>3.2064358486842193E-2</v>
      </c>
      <c r="U65">
        <f t="shared" si="8"/>
        <v>3.5140214060081512E-2</v>
      </c>
      <c r="V65">
        <f t="shared" si="8"/>
        <v>3.7773106739148084E-2</v>
      </c>
      <c r="W65" s="6">
        <v>2</v>
      </c>
      <c r="X65">
        <f t="shared" ref="X65:AG65" si="9">M65*$W$65</f>
        <v>5.9132888377872606E-3</v>
      </c>
      <c r="Y65">
        <f t="shared" si="9"/>
        <v>1.2945951886432057E-2</v>
      </c>
      <c r="Z65">
        <f t="shared" si="9"/>
        <v>2.1614632805078249E-2</v>
      </c>
      <c r="AA65">
        <f t="shared" si="9"/>
        <v>3.0965685553707128E-2</v>
      </c>
      <c r="AB65">
        <f t="shared" si="9"/>
        <v>4.0271990432780277E-2</v>
      </c>
      <c r="AC65">
        <f t="shared" si="9"/>
        <v>4.9056052252156167E-2</v>
      </c>
      <c r="AD65">
        <f t="shared" si="9"/>
        <v>5.7047878522022748E-2</v>
      </c>
      <c r="AE65">
        <f t="shared" si="9"/>
        <v>6.4128716973684385E-2</v>
      </c>
      <c r="AF65">
        <f t="shared" si="9"/>
        <v>7.0280428120163024E-2</v>
      </c>
      <c r="AG65">
        <f t="shared" si="9"/>
        <v>7.5546213478296168E-2</v>
      </c>
    </row>
    <row r="66" spans="1:33" x14ac:dyDescent="0.25">
      <c r="A66" t="s">
        <v>9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L66"/>
      <c r="M66">
        <f t="shared" ref="M66:V68" si="10">(B66*(M$1/100))/365</f>
        <v>700.49216834946981</v>
      </c>
      <c r="N66">
        <f t="shared" si="10"/>
        <v>1277.4339773273043</v>
      </c>
      <c r="O66">
        <f t="shared" si="10"/>
        <v>1067.1159821462768</v>
      </c>
      <c r="P66">
        <f t="shared" si="10"/>
        <v>1390.2865921640466</v>
      </c>
      <c r="Q66">
        <f t="shared" si="10"/>
        <v>1607.0593295252604</v>
      </c>
      <c r="R66">
        <f t="shared" si="10"/>
        <v>1744.0463095025975</v>
      </c>
      <c r="S66">
        <f t="shared" si="10"/>
        <v>1827.8631148979864</v>
      </c>
      <c r="T66">
        <f t="shared" si="10"/>
        <v>1878.2275958579455</v>
      </c>
      <c r="U66">
        <f t="shared" si="10"/>
        <v>1908.1797773428082</v>
      </c>
      <c r="V66">
        <f t="shared" si="10"/>
        <v>1925.8865759407288</v>
      </c>
      <c r="W66"/>
      <c r="X66">
        <f t="shared" ref="X66:AG68" si="11">M66/10</f>
        <v>70.049216834946975</v>
      </c>
      <c r="Y66">
        <f t="shared" si="11"/>
        <v>127.74339773273043</v>
      </c>
      <c r="Z66">
        <f t="shared" si="11"/>
        <v>106.71159821462768</v>
      </c>
      <c r="AA66">
        <f t="shared" si="11"/>
        <v>139.02865921640466</v>
      </c>
      <c r="AB66">
        <f t="shared" si="11"/>
        <v>160.70593295252604</v>
      </c>
      <c r="AC66">
        <f t="shared" si="11"/>
        <v>174.40463095025976</v>
      </c>
      <c r="AD66">
        <f t="shared" si="11"/>
        <v>182.78631148979863</v>
      </c>
      <c r="AE66">
        <f t="shared" si="11"/>
        <v>187.82275958579456</v>
      </c>
      <c r="AF66">
        <f t="shared" si="11"/>
        <v>190.81797773428082</v>
      </c>
      <c r="AG66">
        <f t="shared" si="11"/>
        <v>192.58865759407288</v>
      </c>
    </row>
    <row r="67" spans="1:33" x14ac:dyDescent="0.25">
      <c r="A67" t="s">
        <v>10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L67"/>
      <c r="M67">
        <f t="shared" si="10"/>
        <v>802.32006982446251</v>
      </c>
      <c r="N67">
        <f t="shared" si="10"/>
        <v>1432.7837226311945</v>
      </c>
      <c r="O67">
        <f t="shared" si="10"/>
        <v>1120.2232483016521</v>
      </c>
      <c r="P67">
        <f t="shared" si="10"/>
        <v>1409.5811076211482</v>
      </c>
      <c r="Q67">
        <f t="shared" si="10"/>
        <v>1596.6774942711015</v>
      </c>
      <c r="R67">
        <f t="shared" si="10"/>
        <v>1711.5113451680686</v>
      </c>
      <c r="S67">
        <f t="shared" si="10"/>
        <v>1780.0473117936222</v>
      </c>
      <c r="T67">
        <f t="shared" si="10"/>
        <v>1820.3221528888166</v>
      </c>
      <c r="U67">
        <f t="shared" si="10"/>
        <v>1843.7836802951344</v>
      </c>
      <c r="V67">
        <f t="shared" si="10"/>
        <v>1857.3831508058659</v>
      </c>
      <c r="W67"/>
      <c r="X67">
        <f t="shared" si="11"/>
        <v>80.232006982446251</v>
      </c>
      <c r="Y67">
        <f t="shared" si="11"/>
        <v>143.27837226311945</v>
      </c>
      <c r="Z67">
        <f t="shared" si="11"/>
        <v>112.02232483016522</v>
      </c>
      <c r="AA67">
        <f t="shared" si="11"/>
        <v>140.95811076211481</v>
      </c>
      <c r="AB67">
        <f t="shared" si="11"/>
        <v>159.66774942711015</v>
      </c>
      <c r="AC67">
        <f t="shared" si="11"/>
        <v>171.15113451680685</v>
      </c>
      <c r="AD67">
        <f t="shared" si="11"/>
        <v>178.00473117936221</v>
      </c>
      <c r="AE67">
        <f t="shared" si="11"/>
        <v>182.03221528888167</v>
      </c>
      <c r="AF67">
        <f t="shared" si="11"/>
        <v>184.37836802951344</v>
      </c>
      <c r="AG67">
        <f t="shared" si="11"/>
        <v>185.73831508058657</v>
      </c>
    </row>
    <row r="68" spans="1:33" x14ac:dyDescent="0.25">
      <c r="A68" t="s">
        <v>11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L68"/>
      <c r="M68">
        <f t="shared" si="10"/>
        <v>1.1278536066215095</v>
      </c>
      <c r="N68">
        <f t="shared" si="10"/>
        <v>2.6156252824447015</v>
      </c>
      <c r="O68">
        <f t="shared" si="10"/>
        <v>2.5344981867655645</v>
      </c>
      <c r="P68">
        <f t="shared" si="10"/>
        <v>3.7975202587709047</v>
      </c>
      <c r="Q68">
        <f t="shared" si="10"/>
        <v>4.9468186000675063</v>
      </c>
      <c r="R68">
        <f t="shared" si="10"/>
        <v>5.9204122712715064</v>
      </c>
      <c r="S68">
        <f t="shared" si="10"/>
        <v>6.7089646234152323</v>
      </c>
      <c r="T68">
        <f t="shared" si="10"/>
        <v>7.3290337563121648</v>
      </c>
      <c r="U68">
        <f t="shared" si="10"/>
        <v>7.8069047634101914</v>
      </c>
      <c r="V68">
        <f t="shared" si="10"/>
        <v>8.170069730492056</v>
      </c>
      <c r="W68"/>
      <c r="X68">
        <f t="shared" si="11"/>
        <v>0.11278536066215095</v>
      </c>
      <c r="Y68">
        <f t="shared" si="11"/>
        <v>0.26156252824447013</v>
      </c>
      <c r="Z68">
        <f t="shared" si="11"/>
        <v>0.25344981867655647</v>
      </c>
      <c r="AA68">
        <f t="shared" si="11"/>
        <v>0.37975202587709045</v>
      </c>
      <c r="AB68">
        <f t="shared" si="11"/>
        <v>0.49468186000675063</v>
      </c>
      <c r="AC68">
        <f t="shared" si="11"/>
        <v>0.59204122712715068</v>
      </c>
      <c r="AD68">
        <f t="shared" si="11"/>
        <v>0.67089646234152323</v>
      </c>
      <c r="AE68">
        <f t="shared" si="11"/>
        <v>0.73290337563121644</v>
      </c>
      <c r="AF68">
        <f t="shared" si="11"/>
        <v>0.78069047634101918</v>
      </c>
      <c r="AG68">
        <f t="shared" si="11"/>
        <v>0.81700697304920555</v>
      </c>
    </row>
    <row r="69" spans="1:33" x14ac:dyDescent="0.25">
      <c r="A69" s="13" t="s">
        <v>12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1">
        <v>1</v>
      </c>
      <c r="M69">
        <f t="shared" ref="M69:V69" si="12">(B69*($M63/100))/365</f>
        <v>17.250478704057947</v>
      </c>
      <c r="N69">
        <f t="shared" si="12"/>
        <v>17.514193590036083</v>
      </c>
      <c r="O69">
        <f t="shared" si="12"/>
        <v>17.515909510951836</v>
      </c>
      <c r="P69">
        <f t="shared" si="12"/>
        <v>17.515920619757097</v>
      </c>
      <c r="Q69">
        <f t="shared" si="12"/>
        <v>17.515920691672711</v>
      </c>
      <c r="R69">
        <f t="shared" si="12"/>
        <v>17.515920692138277</v>
      </c>
      <c r="S69">
        <f t="shared" si="12"/>
        <v>17.51592069214129</v>
      </c>
      <c r="T69">
        <f t="shared" si="12"/>
        <v>17.515920692141314</v>
      </c>
      <c r="U69">
        <f t="shared" si="12"/>
        <v>17.515920692141314</v>
      </c>
      <c r="V69">
        <f t="shared" si="12"/>
        <v>17.515920692141314</v>
      </c>
      <c r="W69" s="6">
        <v>10</v>
      </c>
      <c r="X69">
        <f t="shared" ref="X69:AG69" si="13">M69*10</f>
        <v>172.50478704057946</v>
      </c>
      <c r="Y69">
        <f t="shared" si="13"/>
        <v>175.14193590036083</v>
      </c>
      <c r="Z69">
        <f t="shared" si="13"/>
        <v>175.15909510951838</v>
      </c>
      <c r="AA69">
        <f t="shared" si="13"/>
        <v>175.15920619757097</v>
      </c>
      <c r="AB69">
        <f t="shared" si="13"/>
        <v>175.1592069167271</v>
      </c>
      <c r="AC69">
        <f t="shared" si="13"/>
        <v>175.15920692138278</v>
      </c>
      <c r="AD69">
        <f t="shared" si="13"/>
        <v>175.1592069214129</v>
      </c>
      <c r="AE69">
        <f t="shared" si="13"/>
        <v>175.15920692141316</v>
      </c>
      <c r="AF69">
        <f t="shared" si="13"/>
        <v>175.15920692141316</v>
      </c>
      <c r="AG69">
        <f t="shared" si="13"/>
        <v>175.15920692141316</v>
      </c>
    </row>
    <row r="70" spans="1:33" x14ac:dyDescent="0.25">
      <c r="A70" t="s">
        <v>13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1">
        <v>5</v>
      </c>
      <c r="M70">
        <f t="shared" ref="M70:V70" si="14">(B70*($L$70/100))/365</f>
        <v>7.6274041578870688E-2</v>
      </c>
      <c r="N70">
        <f t="shared" si="14"/>
        <v>0.2074849481405274</v>
      </c>
      <c r="O70">
        <f t="shared" si="14"/>
        <v>0.28553672398475344</v>
      </c>
      <c r="P70">
        <f t="shared" si="14"/>
        <v>0.32117009184815071</v>
      </c>
      <c r="Q70">
        <f t="shared" si="14"/>
        <v>0.33606003663652739</v>
      </c>
      <c r="R70">
        <f t="shared" si="14"/>
        <v>0.34208059648625072</v>
      </c>
      <c r="S70">
        <f t="shared" si="14"/>
        <v>0.34448416976441509</v>
      </c>
      <c r="T70">
        <f t="shared" si="14"/>
        <v>0.34543896806279317</v>
      </c>
      <c r="U70">
        <f t="shared" si="14"/>
        <v>0.34581750773973152</v>
      </c>
      <c r="V70">
        <f t="shared" si="14"/>
        <v>0.34596746701791237</v>
      </c>
      <c r="W70"/>
      <c r="X70">
        <f t="shared" ref="X70:AG72" si="15">M70/10</f>
        <v>7.6274041578870688E-3</v>
      </c>
      <c r="Y70">
        <f t="shared" si="15"/>
        <v>2.0748494814052741E-2</v>
      </c>
      <c r="Z70">
        <f t="shared" si="15"/>
        <v>2.8553672398475345E-2</v>
      </c>
      <c r="AA70">
        <f t="shared" si="15"/>
        <v>3.2117009184815068E-2</v>
      </c>
      <c r="AB70">
        <f t="shared" si="15"/>
        <v>3.3606003663652739E-2</v>
      </c>
      <c r="AC70">
        <f t="shared" si="15"/>
        <v>3.4208059648625069E-2</v>
      </c>
      <c r="AD70">
        <f t="shared" si="15"/>
        <v>3.4448416976441507E-2</v>
      </c>
      <c r="AE70">
        <f t="shared" si="15"/>
        <v>3.4543896806279319E-2</v>
      </c>
      <c r="AF70">
        <f t="shared" si="15"/>
        <v>3.4581750773973151E-2</v>
      </c>
      <c r="AG70">
        <f t="shared" si="15"/>
        <v>3.4596746701791234E-2</v>
      </c>
    </row>
    <row r="71" spans="1:33" x14ac:dyDescent="0.25">
      <c r="A71" t="s">
        <v>14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1">
        <v>5</v>
      </c>
      <c r="M71">
        <f t="shared" ref="M71:V71" si="16">(B71*($L$71/100))/365</f>
        <v>0.35631809870719866</v>
      </c>
      <c r="N71">
        <f t="shared" si="16"/>
        <v>1.3770930161216166</v>
      </c>
      <c r="O71">
        <f t="shared" si="16"/>
        <v>2.3060355748341372</v>
      </c>
      <c r="P71">
        <f t="shared" si="16"/>
        <v>2.9179413313070413</v>
      </c>
      <c r="Q71">
        <f t="shared" si="16"/>
        <v>3.2728005223514249</v>
      </c>
      <c r="R71">
        <f t="shared" si="16"/>
        <v>3.4669883067987808</v>
      </c>
      <c r="S71">
        <f t="shared" si="16"/>
        <v>3.5702984522397947</v>
      </c>
      <c r="T71">
        <f t="shared" si="16"/>
        <v>3.6244897932945617</v>
      </c>
      <c r="U71">
        <f t="shared" si="16"/>
        <v>3.652712360037671</v>
      </c>
      <c r="V71">
        <f t="shared" si="16"/>
        <v>3.6673564882572607</v>
      </c>
      <c r="W71"/>
      <c r="X71">
        <f t="shared" si="15"/>
        <v>3.5631809870719865E-2</v>
      </c>
      <c r="Y71">
        <f t="shared" si="15"/>
        <v>0.13770930161216166</v>
      </c>
      <c r="Z71">
        <f t="shared" si="15"/>
        <v>0.23060355748341371</v>
      </c>
      <c r="AA71">
        <f t="shared" si="15"/>
        <v>0.29179413313070413</v>
      </c>
      <c r="AB71">
        <f t="shared" si="15"/>
        <v>0.3272800522351425</v>
      </c>
      <c r="AC71">
        <f t="shared" si="15"/>
        <v>0.34669883067987806</v>
      </c>
      <c r="AD71">
        <f t="shared" si="15"/>
        <v>0.35702984522397946</v>
      </c>
      <c r="AE71">
        <f t="shared" si="15"/>
        <v>0.36244897932945619</v>
      </c>
      <c r="AF71">
        <f t="shared" si="15"/>
        <v>0.3652712360037671</v>
      </c>
      <c r="AG71">
        <f t="shared" si="15"/>
        <v>0.36673564882572607</v>
      </c>
    </row>
    <row r="72" spans="1:33" x14ac:dyDescent="0.25">
      <c r="A72" t="s">
        <v>15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1">
        <v>5</v>
      </c>
      <c r="M72">
        <f t="shared" ref="M72:V72" si="17">(B72*($L$72/100))/365</f>
        <v>5.1017663733586849E-2</v>
      </c>
      <c r="N72">
        <f t="shared" si="17"/>
        <v>0.13468231579396411</v>
      </c>
      <c r="O72">
        <f t="shared" si="17"/>
        <v>0.18769351062384659</v>
      </c>
      <c r="P72">
        <f t="shared" si="17"/>
        <v>0.21377038383360825</v>
      </c>
      <c r="Q72">
        <f t="shared" si="17"/>
        <v>0.22549499614184521</v>
      </c>
      <c r="R72">
        <f t="shared" si="17"/>
        <v>0.23058276242095344</v>
      </c>
      <c r="S72">
        <f t="shared" si="17"/>
        <v>0.23275855198178905</v>
      </c>
      <c r="T72">
        <f t="shared" si="17"/>
        <v>0.23368336966384112</v>
      </c>
      <c r="U72">
        <f t="shared" si="17"/>
        <v>0.2340754539209973</v>
      </c>
      <c r="V72">
        <f t="shared" si="17"/>
        <v>0.23424150108358496</v>
      </c>
      <c r="W72"/>
      <c r="X72">
        <f t="shared" si="15"/>
        <v>5.1017663733586849E-3</v>
      </c>
      <c r="Y72">
        <f t="shared" si="15"/>
        <v>1.3468231579396412E-2</v>
      </c>
      <c r="Z72">
        <f t="shared" si="15"/>
        <v>1.876935106238466E-2</v>
      </c>
      <c r="AA72">
        <f t="shared" si="15"/>
        <v>2.1377038383360823E-2</v>
      </c>
      <c r="AB72">
        <f t="shared" si="15"/>
        <v>2.254949961418452E-2</v>
      </c>
      <c r="AC72">
        <f t="shared" si="15"/>
        <v>2.3058276242095343E-2</v>
      </c>
      <c r="AD72">
        <f t="shared" si="15"/>
        <v>2.3275855198178905E-2</v>
      </c>
      <c r="AE72">
        <f t="shared" si="15"/>
        <v>2.3368336966384112E-2</v>
      </c>
      <c r="AF72">
        <f t="shared" si="15"/>
        <v>2.340754539209973E-2</v>
      </c>
      <c r="AG72">
        <f t="shared" si="15"/>
        <v>2.3424150108358497E-2</v>
      </c>
    </row>
    <row r="73" spans="1:33" x14ac:dyDescent="0.25">
      <c r="A73" s="13" t="s">
        <v>16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1">
        <v>1</v>
      </c>
      <c r="M73">
        <f t="shared" ref="M73:V73" si="18">(B73*($M63/100))/365</f>
        <v>13303.701060414383</v>
      </c>
      <c r="N73">
        <f t="shared" si="18"/>
        <v>13303.70106716693</v>
      </c>
      <c r="O73">
        <f t="shared" si="18"/>
        <v>13303.70106716693</v>
      </c>
      <c r="P73">
        <f t="shared" si="18"/>
        <v>13303.70106716693</v>
      </c>
      <c r="Q73">
        <f t="shared" si="18"/>
        <v>13303.70106716693</v>
      </c>
      <c r="R73">
        <f t="shared" si="18"/>
        <v>13303.70106716693</v>
      </c>
      <c r="S73">
        <f t="shared" si="18"/>
        <v>13303.70106716693</v>
      </c>
      <c r="T73">
        <f t="shared" si="18"/>
        <v>13303.70106716693</v>
      </c>
      <c r="U73">
        <f t="shared" si="18"/>
        <v>13303.70106716693</v>
      </c>
      <c r="V73">
        <f t="shared" si="18"/>
        <v>13303.70106716693</v>
      </c>
      <c r="W73" s="6">
        <v>10</v>
      </c>
      <c r="X73">
        <f t="shared" ref="X73:AG73" si="19">M73*10</f>
        <v>133037.01060414384</v>
      </c>
      <c r="Y73">
        <f t="shared" si="19"/>
        <v>133037.0106716693</v>
      </c>
      <c r="Z73">
        <f t="shared" si="19"/>
        <v>133037.0106716693</v>
      </c>
      <c r="AA73">
        <f t="shared" si="19"/>
        <v>133037.0106716693</v>
      </c>
      <c r="AB73">
        <f t="shared" si="19"/>
        <v>133037.0106716693</v>
      </c>
      <c r="AC73">
        <f t="shared" si="19"/>
        <v>133037.0106716693</v>
      </c>
      <c r="AD73">
        <f t="shared" si="19"/>
        <v>133037.0106716693</v>
      </c>
      <c r="AE73">
        <f t="shared" si="19"/>
        <v>133037.0106716693</v>
      </c>
      <c r="AF73">
        <f t="shared" si="19"/>
        <v>133037.0106716693</v>
      </c>
      <c r="AG73">
        <f t="shared" si="19"/>
        <v>133037.0106716693</v>
      </c>
    </row>
    <row r="74" spans="1:33" x14ac:dyDescent="0.25">
      <c r="A74" s="12" t="s">
        <v>17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1">
        <v>20</v>
      </c>
      <c r="M74">
        <f t="shared" ref="M74:V74" si="20">(B74*($L$74/100))/365</f>
        <v>3.9346845950613045</v>
      </c>
      <c r="N74">
        <f t="shared" si="20"/>
        <v>21.347758265046412</v>
      </c>
      <c r="O74">
        <f t="shared" si="20"/>
        <v>47.968273487660987</v>
      </c>
      <c r="P74">
        <f t="shared" si="20"/>
        <v>76.834027964462464</v>
      </c>
      <c r="Q74">
        <f t="shared" si="20"/>
        <v>103.52034914875507</v>
      </c>
      <c r="R74">
        <f t="shared" si="20"/>
        <v>126.10955959721042</v>
      </c>
      <c r="S74">
        <f t="shared" si="20"/>
        <v>144.23386051574249</v>
      </c>
      <c r="T74">
        <f t="shared" si="20"/>
        <v>158.28429206135783</v>
      </c>
      <c r="U74">
        <f t="shared" si="20"/>
        <v>168.93017428181426</v>
      </c>
      <c r="V74">
        <f t="shared" si="20"/>
        <v>176.8716969697507</v>
      </c>
      <c r="W74" s="6">
        <v>1</v>
      </c>
      <c r="X74">
        <f t="shared" ref="X74:AG74" si="21">M74/$W$74</f>
        <v>3.9346845950613045</v>
      </c>
      <c r="Y74">
        <f t="shared" si="21"/>
        <v>21.347758265046412</v>
      </c>
      <c r="Z74">
        <f t="shared" si="21"/>
        <v>47.968273487660987</v>
      </c>
      <c r="AA74">
        <f t="shared" si="21"/>
        <v>76.834027964462464</v>
      </c>
      <c r="AB74">
        <f t="shared" si="21"/>
        <v>103.52034914875507</v>
      </c>
      <c r="AC74">
        <f t="shared" si="21"/>
        <v>126.10955959721042</v>
      </c>
      <c r="AD74">
        <f t="shared" si="21"/>
        <v>144.23386051574249</v>
      </c>
      <c r="AE74">
        <f t="shared" si="21"/>
        <v>158.28429206135783</v>
      </c>
      <c r="AF74">
        <f t="shared" si="21"/>
        <v>168.93017428181426</v>
      </c>
      <c r="AG74">
        <f t="shared" si="21"/>
        <v>176.8716969697507</v>
      </c>
    </row>
    <row r="75" spans="1:33" x14ac:dyDescent="0.25">
      <c r="A75" t="s">
        <v>18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1">
        <v>20</v>
      </c>
      <c r="M75">
        <f t="shared" ref="M75:V75" si="22">(B75*($L$75/100))/365</f>
        <v>27.86064610793365</v>
      </c>
      <c r="N75">
        <f t="shared" si="22"/>
        <v>60.049834577348491</v>
      </c>
      <c r="O75">
        <f t="shared" si="22"/>
        <v>72.293175154313985</v>
      </c>
      <c r="P75">
        <f t="shared" si="22"/>
        <v>76.016628133630689</v>
      </c>
      <c r="Q75">
        <f t="shared" si="22"/>
        <v>77.086253152626298</v>
      </c>
      <c r="R75">
        <f t="shared" si="22"/>
        <v>77.388763669721101</v>
      </c>
      <c r="S75">
        <f t="shared" si="22"/>
        <v>77.473947764935886</v>
      </c>
      <c r="T75">
        <f t="shared" si="22"/>
        <v>77.497905519353978</v>
      </c>
      <c r="U75">
        <f t="shared" si="22"/>
        <v>77.504641249443296</v>
      </c>
      <c r="V75">
        <f t="shared" si="22"/>
        <v>77.506534819410419</v>
      </c>
      <c r="W75"/>
      <c r="X75">
        <f t="shared" ref="X75:AG76" si="23">M75/10</f>
        <v>2.7860646107933649</v>
      </c>
      <c r="Y75">
        <f t="shared" si="23"/>
        <v>6.0049834577348493</v>
      </c>
      <c r="Z75">
        <f t="shared" si="23"/>
        <v>7.2293175154313989</v>
      </c>
      <c r="AA75">
        <f t="shared" si="23"/>
        <v>7.6016628133630686</v>
      </c>
      <c r="AB75">
        <f t="shared" si="23"/>
        <v>7.7086253152626298</v>
      </c>
      <c r="AC75">
        <f t="shared" si="23"/>
        <v>7.7388763669721099</v>
      </c>
      <c r="AD75">
        <f t="shared" si="23"/>
        <v>7.7473947764935884</v>
      </c>
      <c r="AE75">
        <f t="shared" si="23"/>
        <v>7.7497905519353978</v>
      </c>
      <c r="AF75">
        <f t="shared" si="23"/>
        <v>7.7504641249443296</v>
      </c>
      <c r="AG75">
        <f t="shared" si="23"/>
        <v>7.7506534819410415</v>
      </c>
    </row>
    <row r="76" spans="1:33" x14ac:dyDescent="0.25">
      <c r="A76" t="s">
        <v>19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1">
        <v>5</v>
      </c>
      <c r="M76">
        <f t="shared" ref="M76:V76" si="24">(B76*($L$76/100))/365</f>
        <v>0.75535813612539049</v>
      </c>
      <c r="N76">
        <f t="shared" si="24"/>
        <v>1.5138815716435616</v>
      </c>
      <c r="O76">
        <f t="shared" si="24"/>
        <v>1.7723465691403013</v>
      </c>
      <c r="P76">
        <f t="shared" si="24"/>
        <v>1.8442772130013014</v>
      </c>
      <c r="Q76">
        <f t="shared" si="24"/>
        <v>1.863351447543699</v>
      </c>
      <c r="R76">
        <f t="shared" si="24"/>
        <v>1.8683475450122331</v>
      </c>
      <c r="S76">
        <f t="shared" si="24"/>
        <v>1.8696519957378632</v>
      </c>
      <c r="T76">
        <f t="shared" si="24"/>
        <v>1.8699922967741782</v>
      </c>
      <c r="U76">
        <f t="shared" si="24"/>
        <v>1.8700810542014112</v>
      </c>
      <c r="V76">
        <f t="shared" si="24"/>
        <v>1.8701042026337122</v>
      </c>
      <c r="W76"/>
      <c r="X76">
        <f t="shared" si="23"/>
        <v>7.5535813612539054E-2</v>
      </c>
      <c r="Y76">
        <f t="shared" si="23"/>
        <v>0.15138815716435616</v>
      </c>
      <c r="Z76">
        <f t="shared" si="23"/>
        <v>0.17723465691403012</v>
      </c>
      <c r="AA76">
        <f t="shared" si="23"/>
        <v>0.18442772130013013</v>
      </c>
      <c r="AB76">
        <f t="shared" si="23"/>
        <v>0.18633514475436991</v>
      </c>
      <c r="AC76">
        <f t="shared" si="23"/>
        <v>0.1868347545012233</v>
      </c>
      <c r="AD76">
        <f t="shared" si="23"/>
        <v>0.18696519957378632</v>
      </c>
      <c r="AE76">
        <f t="shared" si="23"/>
        <v>0.18699922967741783</v>
      </c>
      <c r="AF76">
        <f t="shared" si="23"/>
        <v>0.18700810542014112</v>
      </c>
      <c r="AG76">
        <f t="shared" si="23"/>
        <v>0.18701042026337122</v>
      </c>
    </row>
    <row r="77" spans="1:33" x14ac:dyDescent="0.25">
      <c r="A77" t="s">
        <v>20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1">
        <v>1</v>
      </c>
      <c r="M77">
        <f t="shared" ref="M77:V77" si="25">(B77*($L$77/100))/365</f>
        <v>74.21688627204739</v>
      </c>
      <c r="N77">
        <f t="shared" si="25"/>
        <v>80.836287677557806</v>
      </c>
      <c r="O77">
        <f t="shared" si="25"/>
        <v>81.072766416430696</v>
      </c>
      <c r="P77">
        <f t="shared" si="25"/>
        <v>81.08097267346821</v>
      </c>
      <c r="Q77">
        <f t="shared" si="25"/>
        <v>81.081257160649031</v>
      </c>
      <c r="R77">
        <f t="shared" si="25"/>
        <v>81.081267022653705</v>
      </c>
      <c r="S77">
        <f t="shared" si="25"/>
        <v>81.081267364528486</v>
      </c>
      <c r="T77">
        <f t="shared" si="25"/>
        <v>81.081267376380012</v>
      </c>
      <c r="U77">
        <f t="shared" si="25"/>
        <v>81.081267376790692</v>
      </c>
      <c r="V77">
        <f t="shared" si="25"/>
        <v>81.081267376804931</v>
      </c>
      <c r="W77" s="6">
        <v>2</v>
      </c>
      <c r="X77">
        <f t="shared" ref="X77:AG77" si="26">M77*$W$77</f>
        <v>148.43377254409478</v>
      </c>
      <c r="Y77">
        <f t="shared" si="26"/>
        <v>161.67257535511561</v>
      </c>
      <c r="Z77">
        <f t="shared" si="26"/>
        <v>162.14553283286139</v>
      </c>
      <c r="AA77">
        <f t="shared" si="26"/>
        <v>162.16194534693642</v>
      </c>
      <c r="AB77">
        <f t="shared" si="26"/>
        <v>162.16251432129806</v>
      </c>
      <c r="AC77">
        <f t="shared" si="26"/>
        <v>162.16253404530741</v>
      </c>
      <c r="AD77">
        <f t="shared" si="26"/>
        <v>162.16253472905697</v>
      </c>
      <c r="AE77">
        <f t="shared" si="26"/>
        <v>162.16253475276002</v>
      </c>
      <c r="AF77">
        <f t="shared" si="26"/>
        <v>162.16253475358138</v>
      </c>
      <c r="AG77">
        <f t="shared" si="26"/>
        <v>162.16253475360986</v>
      </c>
    </row>
    <row r="78" spans="1:33" x14ac:dyDescent="0.25">
      <c r="A78" t="s">
        <v>21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1">
        <v>5</v>
      </c>
      <c r="M78">
        <f t="shared" ref="M78:V78" si="27">(B78*($L$78/100))/365</f>
        <v>0.13727778129090959</v>
      </c>
      <c r="N78">
        <f t="shared" si="27"/>
        <v>0.56580035840232612</v>
      </c>
      <c r="O78">
        <f t="shared" si="27"/>
        <v>1.0115516759953358</v>
      </c>
      <c r="P78">
        <f t="shared" si="27"/>
        <v>1.3423031354699659</v>
      </c>
      <c r="Q78">
        <f t="shared" si="27"/>
        <v>1.5553133046353698</v>
      </c>
      <c r="R78">
        <f t="shared" si="27"/>
        <v>1.6834227790270548</v>
      </c>
      <c r="S78">
        <f t="shared" si="27"/>
        <v>1.7577944209219178</v>
      </c>
      <c r="T78">
        <f t="shared" si="27"/>
        <v>1.8001609605566029</v>
      </c>
      <c r="U78">
        <f t="shared" si="27"/>
        <v>1.8240482871762738</v>
      </c>
      <c r="V78">
        <f t="shared" si="27"/>
        <v>1.8374405248362466</v>
      </c>
      <c r="W78"/>
      <c r="X78">
        <f t="shared" ref="X78:AG92" si="28">M78/10</f>
        <v>1.372777812909096E-2</v>
      </c>
      <c r="Y78">
        <f t="shared" si="28"/>
        <v>5.6580035840232613E-2</v>
      </c>
      <c r="Z78">
        <f t="shared" si="28"/>
        <v>0.10115516759953358</v>
      </c>
      <c r="AA78">
        <f t="shared" si="28"/>
        <v>0.1342303135469966</v>
      </c>
      <c r="AB78">
        <f t="shared" si="28"/>
        <v>0.15553133046353698</v>
      </c>
      <c r="AC78">
        <f t="shared" si="28"/>
        <v>0.16834227790270548</v>
      </c>
      <c r="AD78">
        <f t="shared" si="28"/>
        <v>0.17577944209219179</v>
      </c>
      <c r="AE78">
        <f t="shared" si="28"/>
        <v>0.1800160960556603</v>
      </c>
      <c r="AF78">
        <f t="shared" si="28"/>
        <v>0.18240482871762737</v>
      </c>
      <c r="AG78">
        <f t="shared" si="28"/>
        <v>0.18374405248362466</v>
      </c>
    </row>
    <row r="79" spans="1:33" x14ac:dyDescent="0.25">
      <c r="A79" t="s">
        <v>22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L79"/>
      <c r="M79">
        <f t="shared" ref="M79:V79" si="29">(B79*(M$1/100))/365</f>
        <v>0.14392245016895835</v>
      </c>
      <c r="N79">
        <f t="shared" si="29"/>
        <v>0.59193196971787942</v>
      </c>
      <c r="O79">
        <f t="shared" si="29"/>
        <v>0.75820502227389042</v>
      </c>
      <c r="P79">
        <f t="shared" si="29"/>
        <v>1.365555062688222</v>
      </c>
      <c r="Q79">
        <f t="shared" si="29"/>
        <v>2.0389082647925507</v>
      </c>
      <c r="R79">
        <f t="shared" si="29"/>
        <v>2.7155815515432389</v>
      </c>
      <c r="S79">
        <f t="shared" si="29"/>
        <v>3.3542626017460826</v>
      </c>
      <c r="T79">
        <f t="shared" si="29"/>
        <v>3.9319598729578358</v>
      </c>
      <c r="U79">
        <f t="shared" si="29"/>
        <v>4.4389852253373157</v>
      </c>
      <c r="V79">
        <f t="shared" si="29"/>
        <v>4.8743166616569047</v>
      </c>
      <c r="W79"/>
      <c r="X79">
        <f t="shared" si="28"/>
        <v>1.4392245016895835E-2</v>
      </c>
      <c r="Y79">
        <f t="shared" si="28"/>
        <v>5.9193196971787945E-2</v>
      </c>
      <c r="Z79">
        <f t="shared" si="28"/>
        <v>7.5820502227389036E-2</v>
      </c>
      <c r="AA79">
        <f t="shared" si="28"/>
        <v>0.13655550626882221</v>
      </c>
      <c r="AB79">
        <f t="shared" si="28"/>
        <v>0.20389082647925508</v>
      </c>
      <c r="AC79">
        <f t="shared" si="28"/>
        <v>0.27155815515432391</v>
      </c>
      <c r="AD79">
        <f t="shared" si="28"/>
        <v>0.33542626017460825</v>
      </c>
      <c r="AE79">
        <f t="shared" si="28"/>
        <v>0.39319598729578359</v>
      </c>
      <c r="AF79">
        <f t="shared" si="28"/>
        <v>0.44389852253373158</v>
      </c>
      <c r="AG79">
        <f t="shared" si="28"/>
        <v>0.48743166616569045</v>
      </c>
    </row>
    <row r="80" spans="1:33" x14ac:dyDescent="0.25">
      <c r="A80" t="s">
        <v>23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1">
        <v>10</v>
      </c>
      <c r="M80">
        <f t="shared" ref="M80:V80" si="30">(B80*($L$80/100))/365</f>
        <v>4.6233488439388227E-3</v>
      </c>
      <c r="N80">
        <f t="shared" si="30"/>
        <v>2.0320478100540218E-2</v>
      </c>
      <c r="O80">
        <f t="shared" si="30"/>
        <v>4.7604155812297808E-2</v>
      </c>
      <c r="P80">
        <f t="shared" si="30"/>
        <v>8.3552976244132618E-2</v>
      </c>
      <c r="Q80">
        <f t="shared" si="30"/>
        <v>0.12447203178850438</v>
      </c>
      <c r="R80">
        <f t="shared" si="30"/>
        <v>0.16708288880376057</v>
      </c>
      <c r="S80">
        <f t="shared" si="30"/>
        <v>0.20891835708640411</v>
      </c>
      <c r="T80">
        <f t="shared" si="30"/>
        <v>0.24833612552334275</v>
      </c>
      <c r="U80">
        <f t="shared" si="30"/>
        <v>0.28438184183312604</v>
      </c>
      <c r="V80">
        <f t="shared" si="30"/>
        <v>0.31661611056608496</v>
      </c>
      <c r="W80"/>
      <c r="X80">
        <f t="shared" si="28"/>
        <v>4.6233488439388225E-4</v>
      </c>
      <c r="Y80">
        <f t="shared" si="28"/>
        <v>2.0320478100540216E-3</v>
      </c>
      <c r="Z80">
        <f t="shared" si="28"/>
        <v>4.7604155812297809E-3</v>
      </c>
      <c r="AA80">
        <f t="shared" si="28"/>
        <v>8.3552976244132618E-3</v>
      </c>
      <c r="AB80">
        <f t="shared" si="28"/>
        <v>1.2447203178850438E-2</v>
      </c>
      <c r="AC80">
        <f t="shared" si="28"/>
        <v>1.6708288880376058E-2</v>
      </c>
      <c r="AD80">
        <f t="shared" si="28"/>
        <v>2.0891835708640411E-2</v>
      </c>
      <c r="AE80">
        <f t="shared" si="28"/>
        <v>2.4833612552334274E-2</v>
      </c>
      <c r="AF80">
        <f t="shared" si="28"/>
        <v>2.8438184183312603E-2</v>
      </c>
      <c r="AG80">
        <f t="shared" si="28"/>
        <v>3.1661611056608495E-2</v>
      </c>
    </row>
    <row r="81" spans="1:33" x14ac:dyDescent="0.25">
      <c r="A81" t="s">
        <v>24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1">
        <v>5</v>
      </c>
      <c r="M81">
        <f t="shared" ref="M81:V81" si="31">(B81*($L$81/100))/365</f>
        <v>5.5100381023718226E-2</v>
      </c>
      <c r="N81">
        <f t="shared" si="31"/>
        <v>0.22065070250279042</v>
      </c>
      <c r="O81">
        <f t="shared" si="31"/>
        <v>0.40181175718516027</v>
      </c>
      <c r="P81">
        <f t="shared" si="31"/>
        <v>0.54727476931173147</v>
      </c>
      <c r="Q81">
        <f t="shared" si="31"/>
        <v>0.64939455772364796</v>
      </c>
      <c r="R81">
        <f t="shared" si="31"/>
        <v>0.71637585072236865</v>
      </c>
      <c r="S81">
        <f t="shared" si="31"/>
        <v>0.75871024797784792</v>
      </c>
      <c r="T81">
        <f t="shared" si="31"/>
        <v>0.78490913976460686</v>
      </c>
      <c r="U81">
        <f t="shared" si="31"/>
        <v>0.80092510194445488</v>
      </c>
      <c r="V81">
        <f t="shared" si="31"/>
        <v>0.81064562458312328</v>
      </c>
      <c r="W81"/>
      <c r="X81">
        <f t="shared" si="28"/>
        <v>5.5100381023718229E-3</v>
      </c>
      <c r="Y81">
        <f t="shared" si="28"/>
        <v>2.2065070250279043E-2</v>
      </c>
      <c r="Z81">
        <f t="shared" si="28"/>
        <v>4.0181175718516024E-2</v>
      </c>
      <c r="AA81">
        <f t="shared" si="28"/>
        <v>5.472747693117315E-2</v>
      </c>
      <c r="AB81">
        <f t="shared" si="28"/>
        <v>6.493945577236479E-2</v>
      </c>
      <c r="AC81">
        <f t="shared" si="28"/>
        <v>7.1637585072236859E-2</v>
      </c>
      <c r="AD81">
        <f t="shared" si="28"/>
        <v>7.5871024797784792E-2</v>
      </c>
      <c r="AE81">
        <f t="shared" si="28"/>
        <v>7.8490913976460686E-2</v>
      </c>
      <c r="AF81">
        <f t="shared" si="28"/>
        <v>8.0092510194445493E-2</v>
      </c>
      <c r="AG81">
        <f t="shared" si="28"/>
        <v>8.1064562458312325E-2</v>
      </c>
    </row>
    <row r="82" spans="1:33" x14ac:dyDescent="0.25">
      <c r="A82" t="s">
        <v>25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1">
        <v>20</v>
      </c>
      <c r="M82">
        <f t="shared" ref="M82:V82" si="32">(B82*($L$82/100))/365</f>
        <v>0.12845428652451454</v>
      </c>
      <c r="N82">
        <f t="shared" si="32"/>
        <v>1.0318023254309756</v>
      </c>
      <c r="O82">
        <f t="shared" si="32"/>
        <v>3.1772120592093041</v>
      </c>
      <c r="P82">
        <f t="shared" si="32"/>
        <v>6.7261258477563839</v>
      </c>
      <c r="Q82">
        <f t="shared" si="32"/>
        <v>11.650383050691616</v>
      </c>
      <c r="R82">
        <f t="shared" si="32"/>
        <v>17.81183673413485</v>
      </c>
      <c r="S82">
        <f t="shared" si="32"/>
        <v>25.015868304488436</v>
      </c>
      <c r="T82">
        <f t="shared" si="32"/>
        <v>33.046462384378636</v>
      </c>
      <c r="U82">
        <f t="shared" si="32"/>
        <v>41.688384653884938</v>
      </c>
      <c r="V82">
        <f t="shared" si="32"/>
        <v>50.74045194074192</v>
      </c>
      <c r="W82"/>
      <c r="X82">
        <f t="shared" si="28"/>
        <v>1.2845428652451455E-2</v>
      </c>
      <c r="Y82">
        <f t="shared" si="28"/>
        <v>0.10318023254309756</v>
      </c>
      <c r="Z82">
        <f t="shared" si="28"/>
        <v>0.31772120592093039</v>
      </c>
      <c r="AA82">
        <f t="shared" si="28"/>
        <v>0.67261258477563834</v>
      </c>
      <c r="AB82">
        <f t="shared" si="28"/>
        <v>1.1650383050691615</v>
      </c>
      <c r="AC82">
        <f t="shared" si="28"/>
        <v>1.7811836734134849</v>
      </c>
      <c r="AD82">
        <f t="shared" si="28"/>
        <v>2.5015868304488436</v>
      </c>
      <c r="AE82">
        <f t="shared" si="28"/>
        <v>3.3046462384378636</v>
      </c>
      <c r="AF82">
        <f t="shared" si="28"/>
        <v>4.168838465388494</v>
      </c>
      <c r="AG82">
        <f t="shared" si="28"/>
        <v>5.0740451940741922</v>
      </c>
    </row>
    <row r="83" spans="1:33" x14ac:dyDescent="0.25">
      <c r="A83" s="12" t="s">
        <v>26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1">
        <v>20</v>
      </c>
      <c r="M83">
        <f t="shared" ref="M83:V83" si="33">(B83*($L$83/100))/365</f>
        <v>3.7657608743191453</v>
      </c>
      <c r="N83">
        <f t="shared" si="33"/>
        <v>8.5175230865589047</v>
      </c>
      <c r="O83">
        <f t="shared" si="33"/>
        <v>10.496618513240493</v>
      </c>
      <c r="P83">
        <f t="shared" si="33"/>
        <v>11.148641508848822</v>
      </c>
      <c r="Q83">
        <f t="shared" si="33"/>
        <v>11.350272547223398</v>
      </c>
      <c r="R83">
        <f t="shared" si="33"/>
        <v>11.411483206860547</v>
      </c>
      <c r="S83">
        <f t="shared" si="33"/>
        <v>11.429963226942412</v>
      </c>
      <c r="T83">
        <f t="shared" si="33"/>
        <v>11.435533272061646</v>
      </c>
      <c r="U83">
        <f t="shared" si="33"/>
        <v>11.437211297660989</v>
      </c>
      <c r="V83">
        <f t="shared" si="33"/>
        <v>11.43771674194263</v>
      </c>
      <c r="W83"/>
      <c r="X83">
        <f t="shared" si="28"/>
        <v>0.37657608743191451</v>
      </c>
      <c r="Y83">
        <f t="shared" si="28"/>
        <v>0.85175230865589047</v>
      </c>
      <c r="Z83">
        <f t="shared" si="28"/>
        <v>1.0496618513240494</v>
      </c>
      <c r="AA83">
        <f t="shared" si="28"/>
        <v>1.1148641508848822</v>
      </c>
      <c r="AB83">
        <f t="shared" si="28"/>
        <v>1.1350272547223397</v>
      </c>
      <c r="AC83">
        <f t="shared" si="28"/>
        <v>1.1411483206860547</v>
      </c>
      <c r="AD83">
        <f t="shared" si="28"/>
        <v>1.1429963226942412</v>
      </c>
      <c r="AE83">
        <f t="shared" si="28"/>
        <v>1.1435533272061646</v>
      </c>
      <c r="AF83">
        <f t="shared" si="28"/>
        <v>1.143721129766099</v>
      </c>
      <c r="AG83">
        <f t="shared" si="28"/>
        <v>1.143771674194263</v>
      </c>
    </row>
    <row r="84" spans="1:33" x14ac:dyDescent="0.25">
      <c r="A84" t="s">
        <v>27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1">
        <v>5</v>
      </c>
      <c r="M84">
        <f t="shared" ref="M84:V84" si="34">(B84*($L$84/100))/365</f>
        <v>2.8397736069220958</v>
      </c>
      <c r="N84">
        <f t="shared" si="34"/>
        <v>20.752040113666851</v>
      </c>
      <c r="O84">
        <f t="shared" si="34"/>
        <v>56.811203243128354</v>
      </c>
      <c r="P84">
        <f t="shared" si="34"/>
        <v>106.53125368159095</v>
      </c>
      <c r="Q84">
        <f t="shared" si="34"/>
        <v>163.76791226891507</v>
      </c>
      <c r="R84">
        <f t="shared" si="34"/>
        <v>223.1713613825589</v>
      </c>
      <c r="S84">
        <f t="shared" si="34"/>
        <v>280.88452448448629</v>
      </c>
      <c r="T84">
        <f t="shared" si="34"/>
        <v>334.49359884225618</v>
      </c>
      <c r="U84">
        <f t="shared" si="34"/>
        <v>382.72672777765342</v>
      </c>
      <c r="V84">
        <f t="shared" si="34"/>
        <v>425.1199126786986</v>
      </c>
      <c r="W84"/>
      <c r="X84">
        <f t="shared" si="28"/>
        <v>0.28397736069220958</v>
      </c>
      <c r="Y84">
        <f t="shared" si="28"/>
        <v>2.0752040113666852</v>
      </c>
      <c r="Z84">
        <f t="shared" si="28"/>
        <v>5.6811203243128352</v>
      </c>
      <c r="AA84">
        <f t="shared" si="28"/>
        <v>10.653125368159095</v>
      </c>
      <c r="AB84">
        <f t="shared" si="28"/>
        <v>16.376791226891505</v>
      </c>
      <c r="AC84">
        <f t="shared" si="28"/>
        <v>22.31713613825589</v>
      </c>
      <c r="AD84">
        <f t="shared" si="28"/>
        <v>28.088452448448628</v>
      </c>
      <c r="AE84">
        <f t="shared" si="28"/>
        <v>33.449359884225615</v>
      </c>
      <c r="AF84">
        <f t="shared" si="28"/>
        <v>38.272672777765344</v>
      </c>
      <c r="AG84">
        <f t="shared" si="28"/>
        <v>42.51199126786986</v>
      </c>
    </row>
    <row r="85" spans="1:33" x14ac:dyDescent="0.25">
      <c r="A85" t="s">
        <v>28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1">
        <v>5</v>
      </c>
      <c r="M85">
        <f t="shared" ref="M85:V85" si="35">(B85*($L$85/100))/365</f>
        <v>1.3866835678244382E-3</v>
      </c>
      <c r="N85">
        <f t="shared" si="35"/>
        <v>2.9411950171934383E-2</v>
      </c>
      <c r="O85">
        <f t="shared" si="35"/>
        <v>9.2254663645962881E-2</v>
      </c>
      <c r="P85">
        <f t="shared" si="35"/>
        <v>0.17170932280804246</v>
      </c>
      <c r="Q85">
        <f t="shared" si="35"/>
        <v>0.2516100384673603</v>
      </c>
      <c r="R85">
        <f t="shared" si="35"/>
        <v>0.3230119014565096</v>
      </c>
      <c r="S85">
        <f t="shared" si="35"/>
        <v>0.38255735734548901</v>
      </c>
      <c r="T85">
        <f t="shared" si="35"/>
        <v>0.43010019909213698</v>
      </c>
      <c r="U85">
        <f t="shared" si="35"/>
        <v>0.46698678475576444</v>
      </c>
      <c r="V85">
        <f t="shared" si="35"/>
        <v>0.49505411675749178</v>
      </c>
      <c r="W85"/>
      <c r="X85">
        <f t="shared" si="28"/>
        <v>1.3866835678244381E-4</v>
      </c>
      <c r="Y85">
        <f t="shared" si="28"/>
        <v>2.9411950171934383E-3</v>
      </c>
      <c r="Z85">
        <f t="shared" si="28"/>
        <v>9.2254663645962888E-3</v>
      </c>
      <c r="AA85">
        <f t="shared" si="28"/>
        <v>1.7170932280804248E-2</v>
      </c>
      <c r="AB85">
        <f t="shared" si="28"/>
        <v>2.516100384673603E-2</v>
      </c>
      <c r="AC85">
        <f t="shared" si="28"/>
        <v>3.2301190145650957E-2</v>
      </c>
      <c r="AD85">
        <f t="shared" si="28"/>
        <v>3.82557357345489E-2</v>
      </c>
      <c r="AE85">
        <f t="shared" si="28"/>
        <v>4.3010019909213701E-2</v>
      </c>
      <c r="AF85">
        <f t="shared" si="28"/>
        <v>4.6698678475576447E-2</v>
      </c>
      <c r="AG85">
        <f t="shared" si="28"/>
        <v>4.9505411675749178E-2</v>
      </c>
    </row>
    <row r="86" spans="1:33" x14ac:dyDescent="0.25">
      <c r="A86" t="s">
        <v>29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1">
        <v>5</v>
      </c>
      <c r="M86">
        <f t="shared" ref="M86:V86" si="36">(B86*($L$86/100))/365</f>
        <v>0.66030016586985896</v>
      </c>
      <c r="N86">
        <f t="shared" si="36"/>
        <v>1.3249185736858289</v>
      </c>
      <c r="O86">
        <f t="shared" si="36"/>
        <v>1.5372707503232192</v>
      </c>
      <c r="P86">
        <f t="shared" si="36"/>
        <v>1.5924040716973289</v>
      </c>
      <c r="Q86">
        <f t="shared" si="36"/>
        <v>1.6060649868239452</v>
      </c>
      <c r="R86">
        <f t="shared" si="36"/>
        <v>1.6094122223532055</v>
      </c>
      <c r="S86">
        <f t="shared" si="36"/>
        <v>1.6102301445245892</v>
      </c>
      <c r="T86">
        <f t="shared" si="36"/>
        <v>1.6104298774860002</v>
      </c>
      <c r="U86">
        <f t="shared" si="36"/>
        <v>1.6104786434957261</v>
      </c>
      <c r="V86">
        <f t="shared" si="36"/>
        <v>1.6104905495413702</v>
      </c>
      <c r="W86"/>
      <c r="X86">
        <f t="shared" si="28"/>
        <v>6.6030016586985901E-2</v>
      </c>
      <c r="Y86">
        <f t="shared" si="28"/>
        <v>0.13249185736858288</v>
      </c>
      <c r="Z86">
        <f t="shared" si="28"/>
        <v>0.15372707503232191</v>
      </c>
      <c r="AA86">
        <f t="shared" si="28"/>
        <v>0.15924040716973289</v>
      </c>
      <c r="AB86">
        <f t="shared" si="28"/>
        <v>0.16060649868239452</v>
      </c>
      <c r="AC86">
        <f t="shared" si="28"/>
        <v>0.16094122223532054</v>
      </c>
      <c r="AD86">
        <f t="shared" si="28"/>
        <v>0.16102301445245892</v>
      </c>
      <c r="AE86">
        <f t="shared" si="28"/>
        <v>0.16104298774860001</v>
      </c>
      <c r="AF86">
        <f t="shared" si="28"/>
        <v>0.16104786434957261</v>
      </c>
      <c r="AG86">
        <f t="shared" si="28"/>
        <v>0.16104905495413702</v>
      </c>
    </row>
    <row r="87" spans="1:33" x14ac:dyDescent="0.25">
      <c r="A87" s="12" t="s">
        <v>30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1">
        <v>20</v>
      </c>
      <c r="M87">
        <f t="shared" ref="M87:V87" si="37">(B87*($L$87/100))/365</f>
        <v>9.4887776141690416</v>
      </c>
      <c r="N87">
        <f t="shared" si="37"/>
        <v>12.770084082006139</v>
      </c>
      <c r="O87">
        <f t="shared" si="37"/>
        <v>13.218189290613534</v>
      </c>
      <c r="P87">
        <f t="shared" si="37"/>
        <v>13.273783971140331</v>
      </c>
      <c r="Q87">
        <f t="shared" si="37"/>
        <v>13.280602763793754</v>
      </c>
      <c r="R87">
        <f t="shared" si="37"/>
        <v>13.281437931830686</v>
      </c>
      <c r="S87">
        <f t="shared" si="37"/>
        <v>13.281540205970575</v>
      </c>
      <c r="T87">
        <f t="shared" si="37"/>
        <v>13.28155273013315</v>
      </c>
      <c r="U87">
        <f t="shared" si="37"/>
        <v>13.281554263797863</v>
      </c>
      <c r="V87">
        <f t="shared" si="37"/>
        <v>13.281554451604986</v>
      </c>
      <c r="W87"/>
      <c r="X87">
        <f t="shared" si="28"/>
        <v>0.94887776141690416</v>
      </c>
      <c r="Y87">
        <f t="shared" si="28"/>
        <v>1.2770084082006139</v>
      </c>
      <c r="Z87">
        <f t="shared" si="28"/>
        <v>1.3218189290613533</v>
      </c>
      <c r="AA87">
        <f t="shared" si="28"/>
        <v>1.3273783971140332</v>
      </c>
      <c r="AB87">
        <f t="shared" si="28"/>
        <v>1.3280602763793754</v>
      </c>
      <c r="AC87">
        <f t="shared" si="28"/>
        <v>1.3281437931830686</v>
      </c>
      <c r="AD87">
        <f t="shared" si="28"/>
        <v>1.3281540205970574</v>
      </c>
      <c r="AE87">
        <f t="shared" si="28"/>
        <v>1.328155273013315</v>
      </c>
      <c r="AF87">
        <f t="shared" si="28"/>
        <v>1.3281554263797863</v>
      </c>
      <c r="AG87">
        <f t="shared" si="28"/>
        <v>1.3281554451604987</v>
      </c>
    </row>
    <row r="88" spans="1:33" x14ac:dyDescent="0.25">
      <c r="A88" t="s">
        <v>31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1">
        <v>5</v>
      </c>
      <c r="M88">
        <f t="shared" ref="M88:V88" si="38">(B88*($L$88/100))/365</f>
        <v>0.16113357001322054</v>
      </c>
      <c r="N88">
        <f t="shared" si="38"/>
        <v>0.300260876861837</v>
      </c>
      <c r="O88">
        <f t="shared" si="38"/>
        <v>0.44887281625097808</v>
      </c>
      <c r="P88">
        <f t="shared" si="38"/>
        <v>0.59084406945728363</v>
      </c>
      <c r="Q88">
        <f t="shared" si="38"/>
        <v>0.71755025108101644</v>
      </c>
      <c r="R88">
        <f t="shared" si="38"/>
        <v>0.82571787341861103</v>
      </c>
      <c r="S88">
        <f t="shared" si="38"/>
        <v>0.91529898660789044</v>
      </c>
      <c r="T88">
        <f t="shared" si="38"/>
        <v>0.98791891028110279</v>
      </c>
      <c r="U88">
        <f t="shared" si="38"/>
        <v>1.0458912411491179</v>
      </c>
      <c r="V88">
        <f t="shared" si="38"/>
        <v>1.0916539152915592</v>
      </c>
      <c r="W88"/>
      <c r="X88">
        <f t="shared" si="28"/>
        <v>1.6113357001322055E-2</v>
      </c>
      <c r="Y88">
        <f t="shared" si="28"/>
        <v>3.00260876861837E-2</v>
      </c>
      <c r="Z88">
        <f t="shared" si="28"/>
        <v>4.4887281625097808E-2</v>
      </c>
      <c r="AA88">
        <f t="shared" si="28"/>
        <v>5.9084406945728363E-2</v>
      </c>
      <c r="AB88">
        <f t="shared" si="28"/>
        <v>7.1755025108101639E-2</v>
      </c>
      <c r="AC88">
        <f t="shared" si="28"/>
        <v>8.2571787341861103E-2</v>
      </c>
      <c r="AD88">
        <f t="shared" si="28"/>
        <v>9.1529898660789047E-2</v>
      </c>
      <c r="AE88">
        <f t="shared" si="28"/>
        <v>9.8791891028110285E-2</v>
      </c>
      <c r="AF88">
        <f t="shared" si="28"/>
        <v>0.10458912411491179</v>
      </c>
      <c r="AG88">
        <f t="shared" si="28"/>
        <v>0.10916539152915591</v>
      </c>
    </row>
    <row r="89" spans="1:33" x14ac:dyDescent="0.25">
      <c r="A89" t="s">
        <v>32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1">
        <v>5</v>
      </c>
      <c r="M89">
        <f t="shared" ref="M89:V89" si="39">(B89*($L$89/100))/365</f>
        <v>5.1868610150511653E-3</v>
      </c>
      <c r="N89">
        <f t="shared" si="39"/>
        <v>2.7841657539078909E-2</v>
      </c>
      <c r="O89">
        <f t="shared" si="39"/>
        <v>6.5801473615381106E-2</v>
      </c>
      <c r="P89">
        <f t="shared" si="39"/>
        <v>0.11205186667919098</v>
      </c>
      <c r="Q89">
        <f t="shared" si="39"/>
        <v>0.16039315924900274</v>
      </c>
      <c r="R89">
        <f t="shared" si="39"/>
        <v>0.20666101012615892</v>
      </c>
      <c r="S89">
        <f t="shared" si="39"/>
        <v>0.24854136068963834</v>
      </c>
      <c r="T89">
        <f t="shared" si="39"/>
        <v>0.28505207445692743</v>
      </c>
      <c r="U89">
        <f t="shared" si="39"/>
        <v>0.31605330597171649</v>
      </c>
      <c r="V89">
        <f t="shared" si="39"/>
        <v>0.3418801267199863</v>
      </c>
      <c r="W89"/>
      <c r="X89">
        <f t="shared" si="28"/>
        <v>5.1868610150511657E-4</v>
      </c>
      <c r="Y89">
        <f t="shared" si="28"/>
        <v>2.7841657539078909E-3</v>
      </c>
      <c r="Z89">
        <f t="shared" si="28"/>
        <v>6.5801473615381108E-3</v>
      </c>
      <c r="AA89">
        <f t="shared" si="28"/>
        <v>1.1205186667919097E-2</v>
      </c>
      <c r="AB89">
        <f t="shared" si="28"/>
        <v>1.6039315924900273E-2</v>
      </c>
      <c r="AC89">
        <f t="shared" si="28"/>
        <v>2.0666101012615894E-2</v>
      </c>
      <c r="AD89">
        <f t="shared" si="28"/>
        <v>2.4854136068963834E-2</v>
      </c>
      <c r="AE89">
        <f t="shared" si="28"/>
        <v>2.8505207445692744E-2</v>
      </c>
      <c r="AF89">
        <f t="shared" si="28"/>
        <v>3.1605330597171646E-2</v>
      </c>
      <c r="AG89">
        <f t="shared" si="28"/>
        <v>3.4188012671998627E-2</v>
      </c>
    </row>
    <row r="90" spans="1:33" x14ac:dyDescent="0.25">
      <c r="A90" t="s">
        <v>33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L90"/>
      <c r="M90">
        <f t="shared" ref="M90:V90" si="40">(B90*(M$1/100))/365</f>
        <v>5.6078187551461059E-3</v>
      </c>
      <c r="N90">
        <f t="shared" si="40"/>
        <v>8.7209498979159451E-3</v>
      </c>
      <c r="O90">
        <f t="shared" si="40"/>
        <v>7.1416963167402472E-3</v>
      </c>
      <c r="P90">
        <f t="shared" si="40"/>
        <v>9.771582822261508E-3</v>
      </c>
      <c r="Q90">
        <f t="shared" si="40"/>
        <v>1.2040525924817507E-2</v>
      </c>
      <c r="R90">
        <f t="shared" si="40"/>
        <v>1.3891898846938384E-2</v>
      </c>
      <c r="S90">
        <f t="shared" si="40"/>
        <v>1.5349222331740112E-2</v>
      </c>
      <c r="T90">
        <f t="shared" si="40"/>
        <v>1.6469120562279727E-2</v>
      </c>
      <c r="U90">
        <f t="shared" si="40"/>
        <v>1.7315655283270906E-2</v>
      </c>
      <c r="V90">
        <f t="shared" si="40"/>
        <v>1.7948244857899861E-2</v>
      </c>
      <c r="W90"/>
      <c r="X90">
        <f t="shared" si="28"/>
        <v>5.6078187551461057E-4</v>
      </c>
      <c r="Y90">
        <f t="shared" si="28"/>
        <v>8.7209498979159451E-4</v>
      </c>
      <c r="Z90">
        <f t="shared" si="28"/>
        <v>7.1416963167402468E-4</v>
      </c>
      <c r="AA90">
        <f t="shared" si="28"/>
        <v>9.7715828222615076E-4</v>
      </c>
      <c r="AB90">
        <f t="shared" si="28"/>
        <v>1.2040525924817507E-3</v>
      </c>
      <c r="AC90">
        <f t="shared" si="28"/>
        <v>1.3891898846938385E-3</v>
      </c>
      <c r="AD90">
        <f t="shared" si="28"/>
        <v>1.5349222331740111E-3</v>
      </c>
      <c r="AE90">
        <f t="shared" si="28"/>
        <v>1.6469120562279727E-3</v>
      </c>
      <c r="AF90">
        <f t="shared" si="28"/>
        <v>1.7315655283270906E-3</v>
      </c>
      <c r="AG90">
        <f t="shared" si="28"/>
        <v>1.7948244857899861E-3</v>
      </c>
    </row>
    <row r="91" spans="1:33" x14ac:dyDescent="0.25">
      <c r="A91" t="s">
        <v>34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1">
        <v>10</v>
      </c>
      <c r="M91">
        <f t="shared" ref="M91:V91" si="41">(B91*($L$91/100))/365</f>
        <v>0.59132444153132058</v>
      </c>
      <c r="N91">
        <f t="shared" si="41"/>
        <v>1.0724818985177615</v>
      </c>
      <c r="O91">
        <f t="shared" si="41"/>
        <v>1.2143964751729288</v>
      </c>
      <c r="P91">
        <f t="shared" si="41"/>
        <v>1.2496952424295125</v>
      </c>
      <c r="Q91">
        <f t="shared" si="41"/>
        <v>1.2581539625919067</v>
      </c>
      <c r="R91">
        <f t="shared" si="41"/>
        <v>1.2601634458134576</v>
      </c>
      <c r="S91">
        <f t="shared" si="41"/>
        <v>1.260639850290844</v>
      </c>
      <c r="T91">
        <f t="shared" si="41"/>
        <v>1.2607527406987535</v>
      </c>
      <c r="U91">
        <f t="shared" si="41"/>
        <v>1.260779488522326</v>
      </c>
      <c r="V91">
        <f t="shared" si="41"/>
        <v>1.2607858258776714</v>
      </c>
      <c r="W91"/>
      <c r="X91">
        <f t="shared" si="28"/>
        <v>5.9132444153132055E-2</v>
      </c>
      <c r="Y91">
        <f t="shared" si="28"/>
        <v>0.10724818985177616</v>
      </c>
      <c r="Z91">
        <f t="shared" si="28"/>
        <v>0.12143964751729289</v>
      </c>
      <c r="AA91">
        <f t="shared" si="28"/>
        <v>0.12496952424295124</v>
      </c>
      <c r="AB91">
        <f t="shared" si="28"/>
        <v>0.12581539625919066</v>
      </c>
      <c r="AC91">
        <f t="shared" si="28"/>
        <v>0.12601634458134575</v>
      </c>
      <c r="AD91">
        <f t="shared" si="28"/>
        <v>0.12606398502908439</v>
      </c>
      <c r="AE91">
        <f t="shared" si="28"/>
        <v>0.12607527406987534</v>
      </c>
      <c r="AF91">
        <f t="shared" si="28"/>
        <v>0.12607794885223261</v>
      </c>
      <c r="AG91">
        <f t="shared" si="28"/>
        <v>0.12607858258776714</v>
      </c>
    </row>
    <row r="92" spans="1:33" x14ac:dyDescent="0.25">
      <c r="A92" t="s">
        <v>35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1">
        <v>10</v>
      </c>
      <c r="M92">
        <f t="shared" ref="M92:V92" si="42">(B92*($L$92/100))/365</f>
        <v>0.32085988229164114</v>
      </c>
      <c r="N92">
        <f t="shared" si="42"/>
        <v>1.7405717187547509</v>
      </c>
      <c r="O92">
        <f t="shared" si="42"/>
        <v>3.972605334756</v>
      </c>
      <c r="P92">
        <f t="shared" si="42"/>
        <v>6.4553786829084654</v>
      </c>
      <c r="Q92">
        <f t="shared" si="42"/>
        <v>8.8011388101373971</v>
      </c>
      <c r="R92">
        <f t="shared" si="42"/>
        <v>10.824374801164739</v>
      </c>
      <c r="S92">
        <f t="shared" si="42"/>
        <v>12.474750006483946</v>
      </c>
      <c r="T92">
        <f t="shared" si="42"/>
        <v>13.773265956439181</v>
      </c>
      <c r="U92">
        <f t="shared" si="42"/>
        <v>14.770525382504109</v>
      </c>
      <c r="V92">
        <f t="shared" si="42"/>
        <v>15.52381218287222</v>
      </c>
      <c r="W92"/>
      <c r="X92">
        <f t="shared" si="28"/>
        <v>3.2085988229164114E-2</v>
      </c>
      <c r="Y92">
        <f t="shared" si="28"/>
        <v>0.17405717187547509</v>
      </c>
      <c r="Z92">
        <f t="shared" si="28"/>
        <v>0.39726053347559998</v>
      </c>
      <c r="AA92">
        <f t="shared" si="28"/>
        <v>0.64553786829084658</v>
      </c>
      <c r="AB92">
        <f t="shared" si="28"/>
        <v>0.88011388101373966</v>
      </c>
      <c r="AC92">
        <f t="shared" si="28"/>
        <v>1.0824374801164738</v>
      </c>
      <c r="AD92">
        <f t="shared" si="28"/>
        <v>1.2474750006483946</v>
      </c>
      <c r="AE92">
        <f t="shared" si="28"/>
        <v>1.377326595643918</v>
      </c>
      <c r="AF92">
        <f t="shared" si="28"/>
        <v>1.4770525382504109</v>
      </c>
      <c r="AG92">
        <f t="shared" si="28"/>
        <v>1.5523812182872221</v>
      </c>
    </row>
    <row r="93" spans="1:33" x14ac:dyDescent="0.25">
      <c r="A93" s="13" t="s">
        <v>36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1">
        <v>1</v>
      </c>
      <c r="M93">
        <f t="shared" ref="M93:V93" si="43">(B93*($M63/100))/365</f>
        <v>38.494326031724114</v>
      </c>
      <c r="N93">
        <f t="shared" si="43"/>
        <v>44.319030810125483</v>
      </c>
      <c r="O93">
        <f t="shared" si="43"/>
        <v>44.62318508239315</v>
      </c>
      <c r="P93">
        <f t="shared" si="43"/>
        <v>44.638363662569589</v>
      </c>
      <c r="Q93">
        <f t="shared" si="43"/>
        <v>44.639119447963836</v>
      </c>
      <c r="R93">
        <f t="shared" si="43"/>
        <v>44.639157076521919</v>
      </c>
      <c r="S93">
        <f t="shared" si="43"/>
        <v>44.639158949938079</v>
      </c>
      <c r="T93">
        <f t="shared" si="43"/>
        <v>44.639159043209865</v>
      </c>
      <c r="U93">
        <f t="shared" si="43"/>
        <v>44.639159047853703</v>
      </c>
      <c r="V93">
        <f t="shared" si="43"/>
        <v>44.639159048084935</v>
      </c>
      <c r="W93" s="6">
        <v>10</v>
      </c>
      <c r="X93">
        <f t="shared" ref="X93:AG93" si="44">M93*10</f>
        <v>384.94326031724114</v>
      </c>
      <c r="Y93">
        <f t="shared" si="44"/>
        <v>443.1903081012548</v>
      </c>
      <c r="Z93">
        <f t="shared" si="44"/>
        <v>446.2318508239315</v>
      </c>
      <c r="AA93">
        <f t="shared" si="44"/>
        <v>446.38363662569589</v>
      </c>
      <c r="AB93">
        <f t="shared" si="44"/>
        <v>446.39119447963833</v>
      </c>
      <c r="AC93">
        <f t="shared" si="44"/>
        <v>446.39157076521917</v>
      </c>
      <c r="AD93">
        <f t="shared" si="44"/>
        <v>446.39158949938076</v>
      </c>
      <c r="AE93">
        <f t="shared" si="44"/>
        <v>446.39159043209867</v>
      </c>
      <c r="AF93">
        <f t="shared" si="44"/>
        <v>446.39159047853701</v>
      </c>
      <c r="AG93">
        <f t="shared" si="44"/>
        <v>446.39159048084935</v>
      </c>
    </row>
    <row r="94" spans="1:33" x14ac:dyDescent="0.25">
      <c r="A94" t="s">
        <v>37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1">
        <v>5</v>
      </c>
      <c r="M94">
        <f t="shared" ref="M94:V94" si="45">(B94*($L$94/100))/365</f>
        <v>0.13838746051862466</v>
      </c>
      <c r="N94">
        <f t="shared" si="45"/>
        <v>0.64874302674506712</v>
      </c>
      <c r="O94">
        <f t="shared" si="45"/>
        <v>1.2645950790293905</v>
      </c>
      <c r="P94">
        <f t="shared" si="45"/>
        <v>1.7839060569638081</v>
      </c>
      <c r="Q94">
        <f t="shared" si="45"/>
        <v>2.1583060158975069</v>
      </c>
      <c r="R94">
        <f t="shared" si="45"/>
        <v>2.4076126028578084</v>
      </c>
      <c r="S94">
        <f t="shared" si="45"/>
        <v>2.5665706532372603</v>
      </c>
      <c r="T94">
        <f t="shared" si="45"/>
        <v>2.6654522988712332</v>
      </c>
      <c r="U94">
        <f t="shared" si="45"/>
        <v>2.726086518684411</v>
      </c>
      <c r="V94">
        <f t="shared" si="45"/>
        <v>2.7629544536205621</v>
      </c>
      <c r="W94"/>
      <c r="X94">
        <f t="shared" ref="X94:AG98" si="46">M94/10</f>
        <v>1.3838746051862466E-2</v>
      </c>
      <c r="Y94">
        <f t="shared" si="46"/>
        <v>6.4874302674506709E-2</v>
      </c>
      <c r="Z94">
        <f t="shared" si="46"/>
        <v>0.12645950790293906</v>
      </c>
      <c r="AA94">
        <f t="shared" si="46"/>
        <v>0.17839060569638082</v>
      </c>
      <c r="AB94">
        <f t="shared" si="46"/>
        <v>0.2158306015897507</v>
      </c>
      <c r="AC94">
        <f t="shared" si="46"/>
        <v>0.24076126028578085</v>
      </c>
      <c r="AD94">
        <f t="shared" si="46"/>
        <v>0.25665706532372601</v>
      </c>
      <c r="AE94">
        <f t="shared" si="46"/>
        <v>0.26654522988712331</v>
      </c>
      <c r="AF94">
        <f t="shared" si="46"/>
        <v>0.27260865186844108</v>
      </c>
      <c r="AG94">
        <f t="shared" si="46"/>
        <v>0.27629544536205619</v>
      </c>
    </row>
    <row r="95" spans="1:33" x14ac:dyDescent="0.25">
      <c r="A95" t="s">
        <v>38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1">
        <v>8</v>
      </c>
      <c r="M95">
        <f t="shared" ref="M95:V95" si="47">(B95*($L$95/100))/365</f>
        <v>2.1901098361207323</v>
      </c>
      <c r="N95">
        <f t="shared" si="47"/>
        <v>8.9790281280770419</v>
      </c>
      <c r="O95">
        <f t="shared" si="47"/>
        <v>16.518051501942246</v>
      </c>
      <c r="P95">
        <f t="shared" si="47"/>
        <v>22.616004751591888</v>
      </c>
      <c r="Q95">
        <f t="shared" si="47"/>
        <v>26.914014460157592</v>
      </c>
      <c r="R95">
        <f t="shared" si="47"/>
        <v>29.739478946998577</v>
      </c>
      <c r="S95">
        <f t="shared" si="47"/>
        <v>31.527606067945861</v>
      </c>
      <c r="T95">
        <f t="shared" si="47"/>
        <v>32.635052841924605</v>
      </c>
      <c r="U95">
        <f t="shared" si="47"/>
        <v>33.312369572181922</v>
      </c>
      <c r="V95">
        <f t="shared" si="47"/>
        <v>33.723563757886907</v>
      </c>
      <c r="W95"/>
      <c r="X95">
        <f t="shared" si="46"/>
        <v>0.21901098361207322</v>
      </c>
      <c r="Y95">
        <f t="shared" si="46"/>
        <v>0.89790281280770423</v>
      </c>
      <c r="Z95">
        <f t="shared" si="46"/>
        <v>1.6518051501942246</v>
      </c>
      <c r="AA95">
        <f t="shared" si="46"/>
        <v>2.2616004751591889</v>
      </c>
      <c r="AB95">
        <f t="shared" si="46"/>
        <v>2.6914014460157594</v>
      </c>
      <c r="AC95">
        <f t="shared" si="46"/>
        <v>2.9739478946998577</v>
      </c>
      <c r="AD95">
        <f t="shared" si="46"/>
        <v>3.1527606067945859</v>
      </c>
      <c r="AE95">
        <f t="shared" si="46"/>
        <v>3.2635052841924606</v>
      </c>
      <c r="AF95">
        <f t="shared" si="46"/>
        <v>3.3312369572181924</v>
      </c>
      <c r="AG95">
        <f t="shared" si="46"/>
        <v>3.3723563757886907</v>
      </c>
    </row>
    <row r="96" spans="1:33" x14ac:dyDescent="0.25">
      <c r="A96" s="13" t="s">
        <v>39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1">
        <v>1</v>
      </c>
      <c r="M96">
        <f t="shared" ref="M96:V97" si="48">(B96*($M$63/100))/365</f>
        <v>25.295377381373537</v>
      </c>
      <c r="N96">
        <f t="shared" si="48"/>
        <v>28.359723698345206</v>
      </c>
      <c r="O96">
        <f t="shared" si="48"/>
        <v>28.483524531509318</v>
      </c>
      <c r="P96">
        <f t="shared" si="48"/>
        <v>28.488341677889039</v>
      </c>
      <c r="Q96">
        <f t="shared" si="48"/>
        <v>28.488528843819452</v>
      </c>
      <c r="R96">
        <f t="shared" si="48"/>
        <v>28.48853611557562</v>
      </c>
      <c r="S96">
        <f t="shared" si="48"/>
        <v>28.488536398096713</v>
      </c>
      <c r="T96">
        <f t="shared" si="48"/>
        <v>28.488536409073152</v>
      </c>
      <c r="U96">
        <f t="shared" si="48"/>
        <v>28.488536409499726</v>
      </c>
      <c r="V96">
        <f t="shared" si="48"/>
        <v>28.488536409516168</v>
      </c>
      <c r="W96" s="6">
        <v>10</v>
      </c>
      <c r="X96">
        <f>M96*10</f>
        <v>252.95377381373538</v>
      </c>
      <c r="Y96">
        <f t="shared" si="46"/>
        <v>2.8359723698345207</v>
      </c>
      <c r="Z96">
        <f t="shared" si="46"/>
        <v>2.8483524531509317</v>
      </c>
      <c r="AA96">
        <f t="shared" si="46"/>
        <v>2.8488341677889037</v>
      </c>
      <c r="AB96">
        <f t="shared" si="46"/>
        <v>2.8488528843819454</v>
      </c>
      <c r="AC96">
        <f t="shared" si="46"/>
        <v>2.848853611557562</v>
      </c>
      <c r="AD96">
        <f t="shared" si="46"/>
        <v>2.8488536398096711</v>
      </c>
      <c r="AE96">
        <f t="shared" si="46"/>
        <v>2.8488536409073153</v>
      </c>
      <c r="AF96">
        <f t="shared" si="46"/>
        <v>2.8488536409499727</v>
      </c>
      <c r="AG96">
        <f t="shared" si="46"/>
        <v>2.8488536409516168</v>
      </c>
    </row>
    <row r="97" spans="1:33" x14ac:dyDescent="0.25">
      <c r="A97" s="13" t="s">
        <v>40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1">
        <v>1</v>
      </c>
      <c r="M97">
        <f t="shared" si="48"/>
        <v>77.989375534520818</v>
      </c>
      <c r="N97">
        <f t="shared" si="48"/>
        <v>83.449762237089587</v>
      </c>
      <c r="O97">
        <f t="shared" si="48"/>
        <v>83.589775699426312</v>
      </c>
      <c r="P97">
        <f t="shared" si="48"/>
        <v>83.59328467496384</v>
      </c>
      <c r="Q97">
        <f t="shared" si="48"/>
        <v>83.593372565670137</v>
      </c>
      <c r="R97">
        <f t="shared" si="48"/>
        <v>83.593374767072063</v>
      </c>
      <c r="S97">
        <f t="shared" si="48"/>
        <v>83.593374822210691</v>
      </c>
      <c r="T97">
        <f t="shared" si="48"/>
        <v>83.593374823591788</v>
      </c>
      <c r="U97">
        <f t="shared" si="48"/>
        <v>83.593374823626306</v>
      </c>
      <c r="V97">
        <f t="shared" si="48"/>
        <v>83.59337482362713</v>
      </c>
      <c r="W97" s="6">
        <v>10</v>
      </c>
      <c r="X97">
        <f>M97*10</f>
        <v>779.89375534520821</v>
      </c>
      <c r="Y97">
        <f t="shared" si="46"/>
        <v>8.344976223708958</v>
      </c>
      <c r="Z97">
        <f t="shared" si="46"/>
        <v>8.3589775699426312</v>
      </c>
      <c r="AA97">
        <f t="shared" si="46"/>
        <v>8.3593284674963844</v>
      </c>
      <c r="AB97">
        <f t="shared" si="46"/>
        <v>8.359337256567013</v>
      </c>
      <c r="AC97">
        <f t="shared" si="46"/>
        <v>8.3593374767072071</v>
      </c>
      <c r="AD97">
        <f t="shared" si="46"/>
        <v>8.3593374822210684</v>
      </c>
      <c r="AE97">
        <f t="shared" si="46"/>
        <v>8.3593374823591784</v>
      </c>
      <c r="AF97">
        <f t="shared" si="46"/>
        <v>8.3593374823626299</v>
      </c>
      <c r="AG97">
        <f t="shared" si="46"/>
        <v>8.3593374823627133</v>
      </c>
    </row>
    <row r="98" spans="1:33" x14ac:dyDescent="0.25">
      <c r="A98" t="s">
        <v>41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L98"/>
      <c r="M98">
        <f t="shared" ref="M98:V98" si="49">(B98*(M$1/100))/365</f>
        <v>0.24050228593520132</v>
      </c>
      <c r="N98">
        <f t="shared" si="49"/>
        <v>0.46562001982450962</v>
      </c>
      <c r="O98">
        <f t="shared" si="49"/>
        <v>0.37334900455011777</v>
      </c>
      <c r="P98">
        <f t="shared" si="49"/>
        <v>0.47383236038544663</v>
      </c>
      <c r="Q98">
        <f t="shared" si="49"/>
        <v>0.5380483209638357</v>
      </c>
      <c r="R98">
        <f t="shared" si="49"/>
        <v>0.57685001031216177</v>
      </c>
      <c r="S98">
        <f t="shared" si="49"/>
        <v>0.5996106297005781</v>
      </c>
      <c r="T98">
        <f t="shared" si="49"/>
        <v>0.61274774845968216</v>
      </c>
      <c r="U98">
        <f t="shared" si="49"/>
        <v>0.62026273581058355</v>
      </c>
      <c r="V98">
        <f t="shared" si="49"/>
        <v>0.62454016486070141</v>
      </c>
      <c r="W98"/>
      <c r="X98">
        <f>M98/10</f>
        <v>2.4050228593520132E-2</v>
      </c>
      <c r="Y98">
        <f t="shared" si="46"/>
        <v>4.656200198245096E-2</v>
      </c>
      <c r="Z98">
        <f t="shared" si="46"/>
        <v>3.7334900455011776E-2</v>
      </c>
      <c r="AA98">
        <f t="shared" si="46"/>
        <v>4.7383236038544663E-2</v>
      </c>
      <c r="AB98">
        <f t="shared" si="46"/>
        <v>5.3804832096383572E-2</v>
      </c>
      <c r="AC98">
        <f t="shared" si="46"/>
        <v>5.7685001031216175E-2</v>
      </c>
      <c r="AD98">
        <f t="shared" si="46"/>
        <v>5.9961062970057807E-2</v>
      </c>
      <c r="AE98">
        <f t="shared" si="46"/>
        <v>6.1274774845968216E-2</v>
      </c>
      <c r="AF98">
        <f t="shared" si="46"/>
        <v>6.2026273581058354E-2</v>
      </c>
      <c r="AG98">
        <f t="shared" si="46"/>
        <v>6.2454016486070144E-2</v>
      </c>
    </row>
    <row r="99" spans="1:33" x14ac:dyDescent="0.25">
      <c r="A99" s="13" t="s">
        <v>42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1">
        <v>1</v>
      </c>
      <c r="M99">
        <f t="shared" ref="M99:V99" si="50">(B99*($L$99/100))/365</f>
        <v>46.135184476423568</v>
      </c>
      <c r="N99">
        <f t="shared" si="50"/>
        <v>46.293352655775337</v>
      </c>
      <c r="O99">
        <f t="shared" si="50"/>
        <v>46.293522111464931</v>
      </c>
      <c r="P99">
        <f t="shared" si="50"/>
        <v>46.293522292800269</v>
      </c>
      <c r="Q99">
        <f t="shared" si="50"/>
        <v>46.29352229299424</v>
      </c>
      <c r="R99">
        <f t="shared" si="50"/>
        <v>46.293522292994517</v>
      </c>
      <c r="S99">
        <f t="shared" si="50"/>
        <v>46.293522292994517</v>
      </c>
      <c r="T99">
        <f t="shared" si="50"/>
        <v>46.293522292994517</v>
      </c>
      <c r="U99">
        <f t="shared" si="50"/>
        <v>46.293522292994517</v>
      </c>
      <c r="V99">
        <f t="shared" si="50"/>
        <v>46.293522292994517</v>
      </c>
      <c r="W99" s="6">
        <v>10</v>
      </c>
      <c r="X99">
        <f t="shared" ref="X99:AG99" si="51">M99*$W$99</f>
        <v>461.35184476423569</v>
      </c>
      <c r="Y99">
        <f t="shared" si="51"/>
        <v>462.93352655775334</v>
      </c>
      <c r="Z99">
        <f t="shared" si="51"/>
        <v>462.93522111464932</v>
      </c>
      <c r="AA99">
        <f t="shared" si="51"/>
        <v>462.9352229280027</v>
      </c>
      <c r="AB99">
        <f t="shared" si="51"/>
        <v>462.93522292994237</v>
      </c>
      <c r="AC99">
        <f t="shared" si="51"/>
        <v>462.93522292994516</v>
      </c>
      <c r="AD99">
        <f t="shared" si="51"/>
        <v>462.93522292994516</v>
      </c>
      <c r="AE99">
        <f t="shared" si="51"/>
        <v>462.93522292994516</v>
      </c>
      <c r="AF99">
        <f t="shared" si="51"/>
        <v>462.93522292994516</v>
      </c>
      <c r="AG99">
        <f t="shared" si="51"/>
        <v>462.93522292994516</v>
      </c>
    </row>
    <row r="100" spans="1:33" x14ac:dyDescent="0.25">
      <c r="A100" s="13" t="s">
        <v>43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1">
        <v>1</v>
      </c>
      <c r="M100">
        <f t="shared" ref="M100:V101" si="52">(B100*($M$63/100))/365</f>
        <v>5.5902106133462734E-2</v>
      </c>
      <c r="N100">
        <f t="shared" si="52"/>
        <v>0.21449074485754713</v>
      </c>
      <c r="O100">
        <f t="shared" si="52"/>
        <v>0.37462805555121365</v>
      </c>
      <c r="P100">
        <f t="shared" si="52"/>
        <v>0.49311896707743291</v>
      </c>
      <c r="Q100">
        <f t="shared" si="52"/>
        <v>0.57003709897624388</v>
      </c>
      <c r="R100">
        <f t="shared" si="52"/>
        <v>0.61688175338931506</v>
      </c>
      <c r="S100">
        <f t="shared" si="52"/>
        <v>0.64447548436470414</v>
      </c>
      <c r="T100">
        <f t="shared" si="52"/>
        <v>0.66043862155128774</v>
      </c>
      <c r="U100">
        <f t="shared" si="52"/>
        <v>0.66958177926557538</v>
      </c>
      <c r="V100">
        <f t="shared" si="52"/>
        <v>0.67478962678250143</v>
      </c>
      <c r="W100" s="6">
        <v>10</v>
      </c>
      <c r="X100">
        <f>M100*10</f>
        <v>0.55902106133462737</v>
      </c>
      <c r="Y100">
        <f t="shared" ref="Y100:AG105" si="53">N100/10</f>
        <v>2.1449074485754713E-2</v>
      </c>
      <c r="Z100">
        <f t="shared" si="53"/>
        <v>3.7462805555121367E-2</v>
      </c>
      <c r="AA100">
        <f t="shared" si="53"/>
        <v>4.9311896707743288E-2</v>
      </c>
      <c r="AB100">
        <f t="shared" si="53"/>
        <v>5.7003709897624391E-2</v>
      </c>
      <c r="AC100">
        <f t="shared" si="53"/>
        <v>6.1688175338931506E-2</v>
      </c>
      <c r="AD100">
        <f t="shared" si="53"/>
        <v>6.4447548436470409E-2</v>
      </c>
      <c r="AE100">
        <f t="shared" si="53"/>
        <v>6.604386215512878E-2</v>
      </c>
      <c r="AF100">
        <f t="shared" si="53"/>
        <v>6.6958177926557533E-2</v>
      </c>
      <c r="AG100">
        <f t="shared" si="53"/>
        <v>6.747896267825014E-2</v>
      </c>
    </row>
    <row r="101" spans="1:33" x14ac:dyDescent="0.25">
      <c r="A101" s="13" t="s">
        <v>44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1">
        <v>1</v>
      </c>
      <c r="M101">
        <f t="shared" si="52"/>
        <v>16266.314968395014</v>
      </c>
      <c r="N101">
        <f t="shared" si="52"/>
        <v>16266.949719052902</v>
      </c>
      <c r="O101">
        <f t="shared" si="52"/>
        <v>16266.949727309426</v>
      </c>
      <c r="P101">
        <f t="shared" si="52"/>
        <v>16266.949727309533</v>
      </c>
      <c r="Q101">
        <f t="shared" si="52"/>
        <v>16266.949727309533</v>
      </c>
      <c r="R101">
        <f t="shared" si="52"/>
        <v>16266.949727309533</v>
      </c>
      <c r="S101">
        <f t="shared" si="52"/>
        <v>16266.949727309533</v>
      </c>
      <c r="T101">
        <f t="shared" si="52"/>
        <v>16266.949727309533</v>
      </c>
      <c r="U101">
        <f t="shared" si="52"/>
        <v>16266.949727309533</v>
      </c>
      <c r="V101">
        <f t="shared" si="52"/>
        <v>16266.949727309533</v>
      </c>
      <c r="W101" s="6">
        <v>10</v>
      </c>
      <c r="X101">
        <f>M101*10</f>
        <v>162663.14968395015</v>
      </c>
      <c r="Y101">
        <f t="shared" si="53"/>
        <v>1626.6949719052902</v>
      </c>
      <c r="Z101">
        <f t="shared" si="53"/>
        <v>1626.6949727309425</v>
      </c>
      <c r="AA101">
        <f t="shared" si="53"/>
        <v>1626.6949727309534</v>
      </c>
      <c r="AB101">
        <f t="shared" si="53"/>
        <v>1626.6949727309534</v>
      </c>
      <c r="AC101">
        <f t="shared" si="53"/>
        <v>1626.6949727309534</v>
      </c>
      <c r="AD101">
        <f t="shared" si="53"/>
        <v>1626.6949727309534</v>
      </c>
      <c r="AE101">
        <f t="shared" si="53"/>
        <v>1626.6949727309534</v>
      </c>
      <c r="AF101">
        <f t="shared" si="53"/>
        <v>1626.6949727309534</v>
      </c>
      <c r="AG101">
        <f t="shared" si="53"/>
        <v>1626.6949727309534</v>
      </c>
    </row>
    <row r="102" spans="1:33" x14ac:dyDescent="0.25">
      <c r="A102" t="s">
        <v>45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1">
        <v>5</v>
      </c>
      <c r="M102">
        <f t="shared" ref="M102:V102" si="54">(B102*($L$102/100))/365</f>
        <v>2.776276300667329</v>
      </c>
      <c r="N102">
        <f t="shared" si="54"/>
        <v>10.314744960308589</v>
      </c>
      <c r="O102">
        <f t="shared" si="54"/>
        <v>17.57850713259548</v>
      </c>
      <c r="P102">
        <f t="shared" si="54"/>
        <v>22.724004281409591</v>
      </c>
      <c r="Q102">
        <f t="shared" si="54"/>
        <v>25.932944059465481</v>
      </c>
      <c r="R102">
        <f t="shared" si="54"/>
        <v>27.815955689536171</v>
      </c>
      <c r="S102">
        <f t="shared" si="54"/>
        <v>28.887074121171374</v>
      </c>
      <c r="T102">
        <f t="shared" si="54"/>
        <v>29.486433598894113</v>
      </c>
      <c r="U102">
        <f t="shared" si="54"/>
        <v>29.818864798136715</v>
      </c>
      <c r="V102">
        <f t="shared" si="54"/>
        <v>30.002364240221372</v>
      </c>
      <c r="W102"/>
      <c r="X102">
        <f>M102/10</f>
        <v>0.27762763006673291</v>
      </c>
      <c r="Y102">
        <f t="shared" si="53"/>
        <v>1.0314744960308588</v>
      </c>
      <c r="Z102">
        <f t="shared" si="53"/>
        <v>1.757850713259548</v>
      </c>
      <c r="AA102">
        <f t="shared" si="53"/>
        <v>2.2724004281409593</v>
      </c>
      <c r="AB102">
        <f t="shared" si="53"/>
        <v>2.5932944059465481</v>
      </c>
      <c r="AC102">
        <f t="shared" si="53"/>
        <v>2.7815955689536169</v>
      </c>
      <c r="AD102">
        <f t="shared" si="53"/>
        <v>2.8887074121171374</v>
      </c>
      <c r="AE102">
        <f t="shared" si="53"/>
        <v>2.9486433598894113</v>
      </c>
      <c r="AF102">
        <f t="shared" si="53"/>
        <v>2.9818864798136717</v>
      </c>
      <c r="AG102">
        <f t="shared" si="53"/>
        <v>3.0002364240221371</v>
      </c>
    </row>
    <row r="103" spans="1:33" x14ac:dyDescent="0.25">
      <c r="A103" t="s">
        <v>46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L103"/>
      <c r="M103">
        <f t="shared" ref="M103:V103" si="55">(B103*(M$1/100))/365</f>
        <v>4.4102246805535392</v>
      </c>
      <c r="N103">
        <f t="shared" si="55"/>
        <v>3.9712472128695673</v>
      </c>
      <c r="O103">
        <f t="shared" si="55"/>
        <v>2.0460923719923478</v>
      </c>
      <c r="P103">
        <f t="shared" si="55"/>
        <v>2.0525363222146962</v>
      </c>
      <c r="Q103">
        <f t="shared" si="55"/>
        <v>2.0532162966591154</v>
      </c>
      <c r="R103">
        <f t="shared" si="55"/>
        <v>2.0532879741854466</v>
      </c>
      <c r="S103">
        <f t="shared" si="55"/>
        <v>2.0532955290383152</v>
      </c>
      <c r="T103">
        <f t="shared" si="55"/>
        <v>2.0532963253150305</v>
      </c>
      <c r="U103">
        <f t="shared" si="55"/>
        <v>2.0532964092419919</v>
      </c>
      <c r="V103">
        <f t="shared" si="55"/>
        <v>2.0532964180878275</v>
      </c>
      <c r="W103"/>
      <c r="X103">
        <f>M103/10</f>
        <v>0.44102246805535394</v>
      </c>
      <c r="Y103">
        <f t="shared" si="53"/>
        <v>0.39712472128695675</v>
      </c>
      <c r="Z103">
        <f t="shared" si="53"/>
        <v>0.20460923719923479</v>
      </c>
      <c r="AA103">
        <f t="shared" si="53"/>
        <v>0.20525363222146961</v>
      </c>
      <c r="AB103">
        <f t="shared" si="53"/>
        <v>0.20532162966591155</v>
      </c>
      <c r="AC103">
        <f t="shared" si="53"/>
        <v>0.20532879741854465</v>
      </c>
      <c r="AD103">
        <f t="shared" si="53"/>
        <v>0.20532955290383154</v>
      </c>
      <c r="AE103">
        <f t="shared" si="53"/>
        <v>0.20532963253150305</v>
      </c>
      <c r="AF103">
        <f t="shared" si="53"/>
        <v>0.2053296409241992</v>
      </c>
      <c r="AG103">
        <f t="shared" si="53"/>
        <v>0.20532964180878274</v>
      </c>
    </row>
    <row r="104" spans="1:33" x14ac:dyDescent="0.25">
      <c r="A104" t="s">
        <v>47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1">
        <v>5</v>
      </c>
      <c r="M104">
        <f t="shared" ref="M104:V104" si="56">(B104*($L$104/100))/365</f>
        <v>0.11625580069624014</v>
      </c>
      <c r="N104">
        <f t="shared" si="56"/>
        <v>0.49957824258030414</v>
      </c>
      <c r="O104">
        <f t="shared" si="56"/>
        <v>0.9379016844764041</v>
      </c>
      <c r="P104">
        <f t="shared" si="56"/>
        <v>1.2976660892006686</v>
      </c>
      <c r="Q104">
        <f t="shared" si="56"/>
        <v>1.5532605195255069</v>
      </c>
      <c r="R104">
        <f t="shared" si="56"/>
        <v>1.7220443800726304</v>
      </c>
      <c r="S104">
        <f t="shared" si="56"/>
        <v>1.8291412116060002</v>
      </c>
      <c r="T104">
        <f t="shared" si="56"/>
        <v>1.8955722270983153</v>
      </c>
      <c r="U104">
        <f t="shared" si="56"/>
        <v>1.9362387895830138</v>
      </c>
      <c r="V104">
        <f t="shared" si="56"/>
        <v>1.9609406565267125</v>
      </c>
      <c r="W104"/>
      <c r="X104">
        <f>M104/10</f>
        <v>1.1625580069624015E-2</v>
      </c>
      <c r="Y104">
        <f t="shared" si="53"/>
        <v>4.9957824258030414E-2</v>
      </c>
      <c r="Z104">
        <f t="shared" si="53"/>
        <v>9.3790168447640404E-2</v>
      </c>
      <c r="AA104">
        <f t="shared" si="53"/>
        <v>0.12976660892006686</v>
      </c>
      <c r="AB104">
        <f t="shared" si="53"/>
        <v>0.1553260519525507</v>
      </c>
      <c r="AC104">
        <f t="shared" si="53"/>
        <v>0.17220443800726304</v>
      </c>
      <c r="AD104">
        <f t="shared" si="53"/>
        <v>0.18291412116060002</v>
      </c>
      <c r="AE104">
        <f t="shared" si="53"/>
        <v>0.18955722270983152</v>
      </c>
      <c r="AF104">
        <f t="shared" si="53"/>
        <v>0.19362387895830138</v>
      </c>
      <c r="AG104">
        <f t="shared" si="53"/>
        <v>0.19609406565267123</v>
      </c>
    </row>
    <row r="105" spans="1:33" x14ac:dyDescent="0.25">
      <c r="A105" s="14" t="s">
        <v>48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1">
        <v>1</v>
      </c>
      <c r="M105">
        <f t="shared" ref="M105:V105" si="57">(B105*($L$105/100))/365</f>
        <v>0.33990342170098908</v>
      </c>
      <c r="N105">
        <f t="shared" si="57"/>
        <v>1.1967163860045178</v>
      </c>
      <c r="O105">
        <f t="shared" si="57"/>
        <v>2.4863557902762334</v>
      </c>
      <c r="P105">
        <f t="shared" si="57"/>
        <v>4.0185686660655069</v>
      </c>
      <c r="Q105">
        <f t="shared" si="57"/>
        <v>5.6217508836622194</v>
      </c>
      <c r="R105">
        <f t="shared" si="57"/>
        <v>7.1738804394750133</v>
      </c>
      <c r="S105">
        <f t="shared" si="57"/>
        <v>8.6015232469122473</v>
      </c>
      <c r="T105">
        <f t="shared" si="57"/>
        <v>9.8687849711618085</v>
      </c>
      <c r="U105">
        <f t="shared" si="57"/>
        <v>10.965301836610275</v>
      </c>
      <c r="V105">
        <f t="shared" si="57"/>
        <v>11.896387702089397</v>
      </c>
      <c r="W105"/>
      <c r="X105">
        <f>M105/10</f>
        <v>3.3990342170098907E-2</v>
      </c>
      <c r="Y105">
        <f t="shared" si="53"/>
        <v>0.11967163860045178</v>
      </c>
      <c r="Z105">
        <f t="shared" si="53"/>
        <v>0.24863557902762334</v>
      </c>
      <c r="AA105">
        <f t="shared" si="53"/>
        <v>0.40185686660655068</v>
      </c>
      <c r="AB105">
        <f t="shared" si="53"/>
        <v>0.56217508836622199</v>
      </c>
      <c r="AC105">
        <f t="shared" si="53"/>
        <v>0.71738804394750133</v>
      </c>
      <c r="AD105">
        <f t="shared" si="53"/>
        <v>0.86015232469122471</v>
      </c>
      <c r="AE105">
        <f t="shared" si="53"/>
        <v>0.98687849711618081</v>
      </c>
      <c r="AF105">
        <f t="shared" si="53"/>
        <v>1.0965301836610275</v>
      </c>
      <c r="AG105">
        <f t="shared" si="53"/>
        <v>1.1896387702089397</v>
      </c>
    </row>
    <row r="106" spans="1:33" x14ac:dyDescent="0.25">
      <c r="A106" s="12" t="s">
        <v>49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1">
        <v>10</v>
      </c>
      <c r="M106">
        <f t="shared" ref="M106:V106" si="58">(B106*($L$106/100))/365</f>
        <v>2.4284285318482739E-2</v>
      </c>
      <c r="N106">
        <f t="shared" si="58"/>
        <v>0.13294909039933561</v>
      </c>
      <c r="O106">
        <f t="shared" si="58"/>
        <v>0.32770132097306576</v>
      </c>
      <c r="P106">
        <f t="shared" si="58"/>
        <v>0.58516597987757535</v>
      </c>
      <c r="Q106">
        <f t="shared" si="58"/>
        <v>0.87861501846284407</v>
      </c>
      <c r="R106">
        <f t="shared" si="58"/>
        <v>1.1853083708712522</v>
      </c>
      <c r="S106">
        <f t="shared" si="58"/>
        <v>1.4883574282875178</v>
      </c>
      <c r="T106">
        <f t="shared" si="58"/>
        <v>1.7764261868200633</v>
      </c>
      <c r="U106">
        <f t="shared" si="58"/>
        <v>2.0427026383311757</v>
      </c>
      <c r="V106">
        <f t="shared" si="58"/>
        <v>2.2837581451977123</v>
      </c>
      <c r="W106" s="6">
        <v>0.5</v>
      </c>
      <c r="X106">
        <f t="shared" ref="X106:AG106" si="59">M106*$W$106</f>
        <v>1.214214265924137E-2</v>
      </c>
      <c r="Y106">
        <f t="shared" si="59"/>
        <v>6.6474545199667806E-2</v>
      </c>
      <c r="Z106">
        <f t="shared" si="59"/>
        <v>0.16385066048653288</v>
      </c>
      <c r="AA106">
        <f t="shared" si="59"/>
        <v>0.29258298993878767</v>
      </c>
      <c r="AB106">
        <f t="shared" si="59"/>
        <v>0.43930750923142203</v>
      </c>
      <c r="AC106">
        <f t="shared" si="59"/>
        <v>0.59265418543562609</v>
      </c>
      <c r="AD106">
        <f t="shared" si="59"/>
        <v>0.74417871414375891</v>
      </c>
      <c r="AE106">
        <f t="shared" si="59"/>
        <v>0.88821309341003163</v>
      </c>
      <c r="AF106">
        <f t="shared" si="59"/>
        <v>1.0213513191655879</v>
      </c>
      <c r="AG106">
        <f t="shared" si="59"/>
        <v>1.1418790725988561</v>
      </c>
    </row>
    <row r="107" spans="1:33" x14ac:dyDescent="0.25">
      <c r="A107" s="12" t="s">
        <v>50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1">
        <v>20</v>
      </c>
      <c r="M107">
        <f t="shared" ref="M107:V107" si="60">(B107*(L107/100))/365</f>
        <v>34.502833376793916</v>
      </c>
      <c r="N107">
        <f t="shared" si="60"/>
        <v>138.59376368887757</v>
      </c>
      <c r="O107">
        <f t="shared" si="60"/>
        <v>744.90138173262244</v>
      </c>
      <c r="P107">
        <f t="shared" si="60"/>
        <v>4480.9717592071893</v>
      </c>
      <c r="Q107">
        <f t="shared" si="60"/>
        <v>28205.120628729703</v>
      </c>
      <c r="R107">
        <f t="shared" si="60"/>
        <v>180852.17951161691</v>
      </c>
      <c r="S107">
        <f t="shared" si="60"/>
        <v>1168486.826553276</v>
      </c>
      <c r="T107">
        <f t="shared" si="60"/>
        <v>7573301.7296200637</v>
      </c>
      <c r="U107">
        <f t="shared" si="60"/>
        <v>49148260.711640917</v>
      </c>
      <c r="V107">
        <f t="shared" si="60"/>
        <v>319126374.59772605</v>
      </c>
      <c r="W107"/>
      <c r="X107">
        <f t="shared" ref="X107:AG107" si="61">M107/10</f>
        <v>3.4502833376793918</v>
      </c>
      <c r="Y107">
        <f t="shared" si="61"/>
        <v>13.859376368887757</v>
      </c>
      <c r="Z107">
        <f t="shared" si="61"/>
        <v>74.490138173262238</v>
      </c>
      <c r="AA107">
        <f t="shared" si="61"/>
        <v>448.09717592071894</v>
      </c>
      <c r="AB107">
        <f t="shared" si="61"/>
        <v>2820.5120628729701</v>
      </c>
      <c r="AC107">
        <f t="shared" si="61"/>
        <v>18085.217951161692</v>
      </c>
      <c r="AD107">
        <f t="shared" si="61"/>
        <v>116848.6826553276</v>
      </c>
      <c r="AE107">
        <f t="shared" si="61"/>
        <v>757330.17296200641</v>
      </c>
      <c r="AF107">
        <f t="shared" si="61"/>
        <v>4914826.071164092</v>
      </c>
      <c r="AG107">
        <f t="shared" si="61"/>
        <v>31912637.459772605</v>
      </c>
    </row>
    <row r="108" spans="1:33" x14ac:dyDescent="0.25">
      <c r="A108" s="13" t="s">
        <v>51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1">
        <v>1</v>
      </c>
      <c r="M108">
        <f t="shared" ref="M108:V108" si="62">(B108*($M$63/100))/365</f>
        <v>0.53151185884582464</v>
      </c>
      <c r="N108">
        <f t="shared" si="62"/>
        <v>1.3111518341800164</v>
      </c>
      <c r="O108">
        <f t="shared" si="62"/>
        <v>1.9451681836879535</v>
      </c>
      <c r="P108">
        <f t="shared" si="62"/>
        <v>2.3603313252159399</v>
      </c>
      <c r="Q108">
        <f t="shared" si="62"/>
        <v>2.6075672898795097</v>
      </c>
      <c r="R108">
        <f t="shared" si="62"/>
        <v>2.7481486382746305</v>
      </c>
      <c r="S108">
        <f t="shared" si="62"/>
        <v>2.8262145440401918</v>
      </c>
      <c r="T108">
        <f t="shared" si="62"/>
        <v>2.8690292433371787</v>
      </c>
      <c r="U108">
        <f t="shared" si="62"/>
        <v>2.8923556620150688</v>
      </c>
      <c r="V108">
        <f t="shared" si="62"/>
        <v>2.9050193703116984</v>
      </c>
      <c r="W108" s="6">
        <v>10</v>
      </c>
      <c r="X108">
        <f t="shared" ref="X108:AG108" si="63">M108*10</f>
        <v>5.3151185884582466</v>
      </c>
      <c r="Y108">
        <f t="shared" si="63"/>
        <v>13.111518341800164</v>
      </c>
      <c r="Z108">
        <f t="shared" si="63"/>
        <v>19.451681836879537</v>
      </c>
      <c r="AA108">
        <f t="shared" si="63"/>
        <v>23.603313252159399</v>
      </c>
      <c r="AB108">
        <f t="shared" si="63"/>
        <v>26.075672898795098</v>
      </c>
      <c r="AC108">
        <f t="shared" si="63"/>
        <v>27.481486382746304</v>
      </c>
      <c r="AD108">
        <f t="shared" si="63"/>
        <v>28.262145440401916</v>
      </c>
      <c r="AE108">
        <f t="shared" si="63"/>
        <v>28.690292433371788</v>
      </c>
      <c r="AF108">
        <f t="shared" si="63"/>
        <v>28.923556620150688</v>
      </c>
      <c r="AG108">
        <f t="shared" si="63"/>
        <v>29.050193703116985</v>
      </c>
    </row>
    <row r="109" spans="1:33" x14ac:dyDescent="0.25">
      <c r="A109" t="s">
        <v>52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1">
        <v>1</v>
      </c>
      <c r="M109">
        <f t="shared" ref="M109:V109" si="64">(B109*($L$109/100))/365</f>
        <v>2.6607936111462522</v>
      </c>
      <c r="N109">
        <f t="shared" si="64"/>
        <v>5.92020521197463</v>
      </c>
      <c r="O109">
        <f t="shared" si="64"/>
        <v>8.2745857862840815</v>
      </c>
      <c r="P109">
        <f t="shared" si="64"/>
        <v>9.6641377820742473</v>
      </c>
      <c r="Q109">
        <f t="shared" si="64"/>
        <v>10.417118222989451</v>
      </c>
      <c r="R109">
        <f t="shared" si="64"/>
        <v>10.809333774337151</v>
      </c>
      <c r="S109">
        <f t="shared" si="64"/>
        <v>11.009773781280492</v>
      </c>
      <c r="T109">
        <f t="shared" si="64"/>
        <v>11.111251207601699</v>
      </c>
      <c r="U109">
        <f t="shared" si="64"/>
        <v>11.162387622098001</v>
      </c>
      <c r="V109">
        <f t="shared" si="64"/>
        <v>11.18809635436652</v>
      </c>
      <c r="W109" s="6">
        <v>10</v>
      </c>
      <c r="X109">
        <f t="shared" ref="X109:AG109" si="65">M109*$W$109</f>
        <v>26.607936111462521</v>
      </c>
      <c r="Y109">
        <f t="shared" si="65"/>
        <v>59.202052119746298</v>
      </c>
      <c r="Z109">
        <f t="shared" si="65"/>
        <v>82.745857862840808</v>
      </c>
      <c r="AA109">
        <f t="shared" si="65"/>
        <v>96.641377820742477</v>
      </c>
      <c r="AB109">
        <f t="shared" si="65"/>
        <v>104.17118222989451</v>
      </c>
      <c r="AC109">
        <f t="shared" si="65"/>
        <v>108.09333774337151</v>
      </c>
      <c r="AD109">
        <f t="shared" si="65"/>
        <v>110.09773781280492</v>
      </c>
      <c r="AE109">
        <f t="shared" si="65"/>
        <v>111.11251207601698</v>
      </c>
      <c r="AF109">
        <f t="shared" si="65"/>
        <v>111.62387622098001</v>
      </c>
      <c r="AG109">
        <f t="shared" si="65"/>
        <v>111.8809635436652</v>
      </c>
    </row>
    <row r="110" spans="1:33" x14ac:dyDescent="0.25">
      <c r="A110" s="14" t="s">
        <v>53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1">
        <v>5</v>
      </c>
      <c r="M110">
        <f t="shared" ref="M110:V111" si="66">(B110*($L$111/100))/365</f>
        <v>2.1240557995108635</v>
      </c>
      <c r="N110">
        <f t="shared" si="66"/>
        <v>3.9758349679902745</v>
      </c>
      <c r="O110">
        <f t="shared" si="66"/>
        <v>5.537400042017973</v>
      </c>
      <c r="P110">
        <f t="shared" si="66"/>
        <v>6.6868503259374661</v>
      </c>
      <c r="Q110">
        <f t="shared" si="66"/>
        <v>7.4756455829051784</v>
      </c>
      <c r="R110">
        <f t="shared" si="66"/>
        <v>7.9961480667985212</v>
      </c>
      <c r="S110">
        <f t="shared" si="66"/>
        <v>8.33184611847037</v>
      </c>
      <c r="T110">
        <f t="shared" si="66"/>
        <v>8.5454101095742878</v>
      </c>
      <c r="U110">
        <f t="shared" si="66"/>
        <v>8.6801488737632475</v>
      </c>
      <c r="V110">
        <f t="shared" si="66"/>
        <v>8.7647234360500139</v>
      </c>
      <c r="W110"/>
      <c r="X110">
        <f t="shared" ref="X110:AG111" si="67">M110/10</f>
        <v>0.21240557995108636</v>
      </c>
      <c r="Y110">
        <f t="shared" si="67"/>
        <v>0.39758349679902744</v>
      </c>
      <c r="Z110">
        <f t="shared" si="67"/>
        <v>0.55374000420179725</v>
      </c>
      <c r="AA110">
        <f t="shared" si="67"/>
        <v>0.66868503259374656</v>
      </c>
      <c r="AB110">
        <f t="shared" si="67"/>
        <v>0.74756455829051782</v>
      </c>
      <c r="AC110">
        <f t="shared" si="67"/>
        <v>0.79961480667985207</v>
      </c>
      <c r="AD110">
        <f t="shared" si="67"/>
        <v>0.83318461184703696</v>
      </c>
      <c r="AE110">
        <f t="shared" si="67"/>
        <v>0.85454101095742874</v>
      </c>
      <c r="AF110">
        <f t="shared" si="67"/>
        <v>0.86801488737632471</v>
      </c>
      <c r="AG110">
        <f t="shared" si="67"/>
        <v>0.87647234360500137</v>
      </c>
    </row>
    <row r="111" spans="1:33" x14ac:dyDescent="0.25">
      <c r="A111" s="14" t="s">
        <v>54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1">
        <v>5</v>
      </c>
      <c r="M111">
        <f t="shared" si="66"/>
        <v>1.1816501214753261</v>
      </c>
      <c r="N111">
        <f t="shared" si="66"/>
        <v>4.2772908484982199</v>
      </c>
      <c r="O111">
        <f t="shared" si="66"/>
        <v>7.0961204467286176</v>
      </c>
      <c r="P111">
        <f t="shared" si="66"/>
        <v>8.9795822525185631</v>
      </c>
      <c r="Q111">
        <f t="shared" si="66"/>
        <v>10.090132569677493</v>
      </c>
      <c r="R111">
        <f t="shared" si="66"/>
        <v>10.708077560529302</v>
      </c>
      <c r="S111">
        <f t="shared" si="66"/>
        <v>11.042232898838849</v>
      </c>
      <c r="T111">
        <f t="shared" si="66"/>
        <v>11.220322023288221</v>
      </c>
      <c r="U111">
        <f t="shared" si="66"/>
        <v>11.314526132528714</v>
      </c>
      <c r="V111">
        <f t="shared" si="66"/>
        <v>11.364163444189877</v>
      </c>
      <c r="W111"/>
      <c r="X111">
        <f t="shared" si="67"/>
        <v>0.11816501214753261</v>
      </c>
      <c r="Y111">
        <f t="shared" si="67"/>
        <v>0.42772908484982197</v>
      </c>
      <c r="Z111">
        <f t="shared" si="67"/>
        <v>0.70961204467286176</v>
      </c>
      <c r="AA111">
        <f t="shared" si="67"/>
        <v>0.89795822525185631</v>
      </c>
      <c r="AB111">
        <f t="shared" si="67"/>
        <v>1.0090132569677492</v>
      </c>
      <c r="AC111">
        <f t="shared" si="67"/>
        <v>1.0708077560529303</v>
      </c>
      <c r="AD111">
        <f t="shared" si="67"/>
        <v>1.1042232898838849</v>
      </c>
      <c r="AE111">
        <f t="shared" si="67"/>
        <v>1.1220322023288221</v>
      </c>
      <c r="AF111">
        <f t="shared" si="67"/>
        <v>1.1314526132528715</v>
      </c>
      <c r="AG111">
        <f t="shared" si="67"/>
        <v>1.1364163444189876</v>
      </c>
    </row>
    <row r="112" spans="1:33" x14ac:dyDescent="0.25">
      <c r="A112" s="13" t="s">
        <v>55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1">
        <v>1</v>
      </c>
      <c r="M112">
        <f t="shared" ref="M112:V112" si="68">(B112*($M$63/100))/365</f>
        <v>72.170116813120543</v>
      </c>
      <c r="N112">
        <f t="shared" si="68"/>
        <v>72.36772878633974</v>
      </c>
      <c r="O112">
        <f t="shared" si="68"/>
        <v>72.367909149554251</v>
      </c>
      <c r="P112">
        <f t="shared" si="68"/>
        <v>72.367909314024388</v>
      </c>
      <c r="Q112">
        <f t="shared" si="68"/>
        <v>72.367909314174241</v>
      </c>
      <c r="R112">
        <f t="shared" si="68"/>
        <v>72.367909314174526</v>
      </c>
      <c r="S112">
        <f t="shared" si="68"/>
        <v>72.367909314174526</v>
      </c>
      <c r="T112">
        <f t="shared" si="68"/>
        <v>72.367909314174526</v>
      </c>
      <c r="U112">
        <f t="shared" si="68"/>
        <v>72.367909314174526</v>
      </c>
      <c r="V112">
        <f t="shared" si="68"/>
        <v>72.367909314174526</v>
      </c>
      <c r="W112" s="6">
        <v>10</v>
      </c>
      <c r="X112">
        <f t="shared" ref="X112:AG112" si="69">M112*10</f>
        <v>721.70116813120546</v>
      </c>
      <c r="Y112">
        <f t="shared" si="69"/>
        <v>723.6772878633974</v>
      </c>
      <c r="Z112">
        <f t="shared" si="69"/>
        <v>723.67909149554248</v>
      </c>
      <c r="AA112">
        <f t="shared" si="69"/>
        <v>723.67909314024382</v>
      </c>
      <c r="AB112">
        <f t="shared" si="69"/>
        <v>723.67909314174244</v>
      </c>
      <c r="AC112">
        <f t="shared" si="69"/>
        <v>723.67909314174528</v>
      </c>
      <c r="AD112">
        <f t="shared" si="69"/>
        <v>723.67909314174528</v>
      </c>
      <c r="AE112">
        <f t="shared" si="69"/>
        <v>723.67909314174528</v>
      </c>
      <c r="AF112">
        <f t="shared" si="69"/>
        <v>723.67909314174528</v>
      </c>
      <c r="AG112">
        <f t="shared" si="69"/>
        <v>723.67909314174528</v>
      </c>
    </row>
    <row r="113" spans="1:57" x14ac:dyDescent="0.25">
      <c r="A113" s="14" t="s">
        <v>56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1">
        <v>5</v>
      </c>
      <c r="M113">
        <f t="shared" ref="M113:V113" si="70">(B113*($L$113/100))/365</f>
        <v>0.12308643461296385</v>
      </c>
      <c r="N113">
        <f t="shared" si="70"/>
        <v>0.64933746757510147</v>
      </c>
      <c r="O113">
        <f t="shared" si="70"/>
        <v>1.4774269977140821</v>
      </c>
      <c r="P113">
        <f t="shared" si="70"/>
        <v>2.412494163351055</v>
      </c>
      <c r="Q113">
        <f t="shared" si="70"/>
        <v>3.3146797468854525</v>
      </c>
      <c r="R113">
        <f t="shared" si="70"/>
        <v>4.1114003323396435</v>
      </c>
      <c r="S113">
        <f t="shared" si="70"/>
        <v>4.7775237917887132</v>
      </c>
      <c r="T113">
        <f t="shared" si="70"/>
        <v>5.3148699175616851</v>
      </c>
      <c r="U113">
        <f t="shared" si="70"/>
        <v>5.7379228304546439</v>
      </c>
      <c r="V113">
        <f t="shared" si="70"/>
        <v>6.065402142536179</v>
      </c>
      <c r="W113"/>
      <c r="X113">
        <f t="shared" ref="X113:AG114" si="71">M113/10</f>
        <v>1.2308643461296386E-2</v>
      </c>
      <c r="Y113">
        <f t="shared" si="71"/>
        <v>6.4933746757510152E-2</v>
      </c>
      <c r="Z113">
        <f t="shared" si="71"/>
        <v>0.14774269977140822</v>
      </c>
      <c r="AA113">
        <f t="shared" si="71"/>
        <v>0.24124941633510549</v>
      </c>
      <c r="AB113">
        <f t="shared" si="71"/>
        <v>0.33146797468854527</v>
      </c>
      <c r="AC113">
        <f t="shared" si="71"/>
        <v>0.41114003323396436</v>
      </c>
      <c r="AD113">
        <f t="shared" si="71"/>
        <v>0.47775237917887131</v>
      </c>
      <c r="AE113">
        <f t="shared" si="71"/>
        <v>0.53148699175616854</v>
      </c>
      <c r="AF113">
        <f t="shared" si="71"/>
        <v>0.57379228304546437</v>
      </c>
      <c r="AG113">
        <f t="shared" si="71"/>
        <v>0.60654021425361793</v>
      </c>
    </row>
    <row r="114" spans="1:57" x14ac:dyDescent="0.25">
      <c r="A114" t="s">
        <v>57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L114"/>
      <c r="M114">
        <f t="shared" ref="M114:V114" si="72">(B114*(M$1/100))/365</f>
        <v>177.8520384924</v>
      </c>
      <c r="N114">
        <f t="shared" si="72"/>
        <v>181.10298672092387</v>
      </c>
      <c r="O114">
        <f t="shared" si="72"/>
        <v>98.760356097527122</v>
      </c>
      <c r="P114">
        <f t="shared" si="72"/>
        <v>100.65679434593589</v>
      </c>
      <c r="Q114">
        <f t="shared" si="72"/>
        <v>101.08321103254877</v>
      </c>
      <c r="R114">
        <f t="shared" si="72"/>
        <v>101.17852039160522</v>
      </c>
      <c r="S114">
        <f t="shared" si="72"/>
        <v>101.1997949009526</v>
      </c>
      <c r="T114">
        <f t="shared" si="72"/>
        <v>101.20454228979426</v>
      </c>
      <c r="U114">
        <f t="shared" si="72"/>
        <v>101.20560159554931</v>
      </c>
      <c r="V114">
        <f t="shared" si="72"/>
        <v>101.20583795961426</v>
      </c>
      <c r="W114"/>
      <c r="X114">
        <f t="shared" si="71"/>
        <v>17.785203849239998</v>
      </c>
      <c r="Y114">
        <f t="shared" si="71"/>
        <v>18.110298672092387</v>
      </c>
      <c r="Z114">
        <f t="shared" si="71"/>
        <v>9.8760356097527122</v>
      </c>
      <c r="AA114">
        <f t="shared" si="71"/>
        <v>10.065679434593589</v>
      </c>
      <c r="AB114">
        <f t="shared" si="71"/>
        <v>10.108321103254877</v>
      </c>
      <c r="AC114">
        <f t="shared" si="71"/>
        <v>10.117852039160521</v>
      </c>
      <c r="AD114">
        <f t="shared" si="71"/>
        <v>10.119979490095259</v>
      </c>
      <c r="AE114">
        <f t="shared" si="71"/>
        <v>10.120454228979426</v>
      </c>
      <c r="AF114">
        <f t="shared" si="71"/>
        <v>10.12056015955493</v>
      </c>
      <c r="AG114">
        <f t="shared" si="71"/>
        <v>10.120583795961426</v>
      </c>
    </row>
    <row r="115" spans="1:57" x14ac:dyDescent="0.25">
      <c r="A115" s="13" t="s">
        <v>58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1">
        <v>1</v>
      </c>
      <c r="M115">
        <f t="shared" ref="M115:V115" si="73">(B115*($L$115/100))/365</f>
        <v>4289.5066865673971</v>
      </c>
      <c r="N115">
        <f t="shared" si="73"/>
        <v>4301.251961729753</v>
      </c>
      <c r="O115">
        <f t="shared" si="73"/>
        <v>4301.262681806822</v>
      </c>
      <c r="P115">
        <f t="shared" si="73"/>
        <v>4301.2626915822748</v>
      </c>
      <c r="Q115">
        <f t="shared" si="73"/>
        <v>4301.2626915911778</v>
      </c>
      <c r="R115">
        <f t="shared" si="73"/>
        <v>4301.2626915912051</v>
      </c>
      <c r="S115">
        <f t="shared" si="73"/>
        <v>4301.2626915912051</v>
      </c>
      <c r="T115">
        <f t="shared" si="73"/>
        <v>4301.2626915912051</v>
      </c>
      <c r="U115">
        <f t="shared" si="73"/>
        <v>4301.2626915912051</v>
      </c>
      <c r="V115">
        <f t="shared" si="73"/>
        <v>4301.2626915912051</v>
      </c>
      <c r="W115" s="6">
        <v>1</v>
      </c>
      <c r="X115">
        <f t="shared" ref="X115:AG115" si="74">M115*$W$115</f>
        <v>4289.5066865673971</v>
      </c>
      <c r="Y115">
        <f t="shared" si="74"/>
        <v>4301.251961729753</v>
      </c>
      <c r="Z115">
        <f t="shared" si="74"/>
        <v>4301.262681806822</v>
      </c>
      <c r="AA115">
        <f t="shared" si="74"/>
        <v>4301.2626915822748</v>
      </c>
      <c r="AB115">
        <f t="shared" si="74"/>
        <v>4301.2626915911778</v>
      </c>
      <c r="AC115">
        <f t="shared" si="74"/>
        <v>4301.2626915912051</v>
      </c>
      <c r="AD115">
        <f t="shared" si="74"/>
        <v>4301.2626915912051</v>
      </c>
      <c r="AE115">
        <f t="shared" si="74"/>
        <v>4301.2626915912051</v>
      </c>
      <c r="AF115">
        <f t="shared" si="74"/>
        <v>4301.2626915912051</v>
      </c>
      <c r="AG115">
        <f t="shared" si="74"/>
        <v>4301.2626915912051</v>
      </c>
    </row>
    <row r="116" spans="1:57" x14ac:dyDescent="0.25">
      <c r="A116" s="14" t="s">
        <v>59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L116"/>
      <c r="M116">
        <f t="shared" ref="M116:V116" si="75">(B116*(M$1/100))/365</f>
        <v>3.714938980557501</v>
      </c>
      <c r="N116">
        <f t="shared" si="75"/>
        <v>13.834787118335726</v>
      </c>
      <c r="O116">
        <f t="shared" si="75"/>
        <v>15.172192803074164</v>
      </c>
      <c r="P116">
        <f t="shared" si="75"/>
        <v>23.496718143761534</v>
      </c>
      <c r="Q116">
        <f t="shared" si="75"/>
        <v>30.613490947968767</v>
      </c>
      <c r="R116">
        <f t="shared" si="75"/>
        <v>36.181877036766302</v>
      </c>
      <c r="S116">
        <f t="shared" si="75"/>
        <v>40.318032366852876</v>
      </c>
      <c r="T116">
        <f t="shared" si="75"/>
        <v>43.293185767388223</v>
      </c>
      <c r="U116">
        <f t="shared" si="75"/>
        <v>45.389798573898908</v>
      </c>
      <c r="V116">
        <f t="shared" si="75"/>
        <v>46.847707872265751</v>
      </c>
      <c r="W116"/>
      <c r="X116">
        <f t="shared" ref="X116:AG116" si="76">M116/10</f>
        <v>0.37149389805575012</v>
      </c>
      <c r="Y116">
        <f t="shared" si="76"/>
        <v>1.3834787118335725</v>
      </c>
      <c r="Z116">
        <f t="shared" si="76"/>
        <v>1.5172192803074165</v>
      </c>
      <c r="AA116">
        <f t="shared" si="76"/>
        <v>2.3496718143761535</v>
      </c>
      <c r="AB116">
        <f t="shared" si="76"/>
        <v>3.0613490947968769</v>
      </c>
      <c r="AC116">
        <f t="shared" si="76"/>
        <v>3.6181877036766301</v>
      </c>
      <c r="AD116">
        <f t="shared" si="76"/>
        <v>4.0318032366852874</v>
      </c>
      <c r="AE116">
        <f t="shared" si="76"/>
        <v>4.3293185767388227</v>
      </c>
      <c r="AF116">
        <f t="shared" si="76"/>
        <v>4.538979857389891</v>
      </c>
      <c r="AG116">
        <f t="shared" si="76"/>
        <v>4.6847707872265749</v>
      </c>
    </row>
    <row r="117" spans="1:57" x14ac:dyDescent="0.25">
      <c r="A117" t="s">
        <v>60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1">
        <v>10</v>
      </c>
      <c r="M117">
        <f t="shared" ref="M117:V117" si="77">(B117*($L$117/100))/365</f>
        <v>6.0493457380627128E-2</v>
      </c>
      <c r="N117">
        <f t="shared" si="77"/>
        <v>0.39200928703802468</v>
      </c>
      <c r="O117">
        <f t="shared" si="77"/>
        <v>1.1056287720349178</v>
      </c>
      <c r="P117">
        <f t="shared" si="77"/>
        <v>2.2213896603110683</v>
      </c>
      <c r="Q117">
        <f t="shared" si="77"/>
        <v>3.7102056228076989</v>
      </c>
      <c r="R117">
        <f t="shared" si="77"/>
        <v>5.5181596422777535</v>
      </c>
      <c r="S117">
        <f t="shared" si="77"/>
        <v>7.5812611665161658</v>
      </c>
      <c r="T117">
        <f t="shared" si="77"/>
        <v>9.8343091477414522</v>
      </c>
      <c r="U117">
        <f t="shared" si="77"/>
        <v>12.215989279415369</v>
      </c>
      <c r="V117">
        <f t="shared" si="77"/>
        <v>14.671554530056685</v>
      </c>
      <c r="W117" s="6">
        <v>0.5</v>
      </c>
      <c r="X117">
        <f t="shared" ref="X117:AG117" si="78">M117*$W$117</f>
        <v>3.0246728690313564E-2</v>
      </c>
      <c r="Y117">
        <f t="shared" si="78"/>
        <v>0.19600464351901234</v>
      </c>
      <c r="Z117">
        <f t="shared" si="78"/>
        <v>0.55281438601745891</v>
      </c>
      <c r="AA117">
        <f t="shared" si="78"/>
        <v>1.1106948301555342</v>
      </c>
      <c r="AB117">
        <f t="shared" si="78"/>
        <v>1.8551028114038495</v>
      </c>
      <c r="AC117">
        <f t="shared" si="78"/>
        <v>2.7590798211388767</v>
      </c>
      <c r="AD117">
        <f t="shared" si="78"/>
        <v>3.7906305832580829</v>
      </c>
      <c r="AE117">
        <f t="shared" si="78"/>
        <v>4.9171545738707261</v>
      </c>
      <c r="AF117">
        <f t="shared" si="78"/>
        <v>6.1079946397076847</v>
      </c>
      <c r="AG117">
        <f t="shared" si="78"/>
        <v>7.3357772650283426</v>
      </c>
    </row>
    <row r="118" spans="1:57" x14ac:dyDescent="0.25">
      <c r="A118" t="s">
        <v>61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1">
        <v>5</v>
      </c>
      <c r="M118">
        <f t="shared" ref="M118:V118" si="79">(B118*($L$118/100))/365</f>
        <v>0.92574681305757944</v>
      </c>
      <c r="N118">
        <f t="shared" si="79"/>
        <v>2.4575000511554244</v>
      </c>
      <c r="O118">
        <f t="shared" si="79"/>
        <v>3.3573327387292053</v>
      </c>
      <c r="P118">
        <f t="shared" si="79"/>
        <v>3.7653569698804659</v>
      </c>
      <c r="Q118">
        <f t="shared" si="79"/>
        <v>3.9350234581822878</v>
      </c>
      <c r="R118">
        <f t="shared" si="79"/>
        <v>4.0033434736704523</v>
      </c>
      <c r="S118">
        <f t="shared" si="79"/>
        <v>4.030515444906726</v>
      </c>
      <c r="T118">
        <f t="shared" si="79"/>
        <v>4.0412699804754935</v>
      </c>
      <c r="U118">
        <f t="shared" si="79"/>
        <v>4.0455184798845751</v>
      </c>
      <c r="V118">
        <f t="shared" si="79"/>
        <v>4.0471955599139049</v>
      </c>
      <c r="W118"/>
      <c r="X118">
        <f t="shared" ref="X118:AG123" si="80">M118/10</f>
        <v>9.2574681305757939E-2</v>
      </c>
      <c r="Y118">
        <f t="shared" si="80"/>
        <v>0.24575000511554243</v>
      </c>
      <c r="Z118">
        <f t="shared" si="80"/>
        <v>0.33573327387292051</v>
      </c>
      <c r="AA118">
        <f t="shared" si="80"/>
        <v>0.37653569698804656</v>
      </c>
      <c r="AB118">
        <f t="shared" si="80"/>
        <v>0.39350234581822879</v>
      </c>
      <c r="AC118">
        <f t="shared" si="80"/>
        <v>0.40033434736704521</v>
      </c>
      <c r="AD118">
        <f t="shared" si="80"/>
        <v>0.4030515444906726</v>
      </c>
      <c r="AE118">
        <f t="shared" si="80"/>
        <v>0.40412699804754937</v>
      </c>
      <c r="AF118">
        <f t="shared" si="80"/>
        <v>0.4045518479884575</v>
      </c>
      <c r="AG118">
        <f t="shared" si="80"/>
        <v>0.40471955599139048</v>
      </c>
    </row>
    <row r="119" spans="1:57" x14ac:dyDescent="0.25">
      <c r="A119" s="14" t="s">
        <v>62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1">
        <v>10</v>
      </c>
      <c r="M119">
        <f t="shared" ref="M119:V120" si="81">(B119*($L$119/100))/365</f>
        <v>0.14741295819771449</v>
      </c>
      <c r="N119">
        <f t="shared" si="81"/>
        <v>0.90662451474599726</v>
      </c>
      <c r="O119">
        <f t="shared" si="81"/>
        <v>2.4446922828805264</v>
      </c>
      <c r="P119">
        <f t="shared" si="81"/>
        <v>4.714363213196247</v>
      </c>
      <c r="Q119">
        <f t="shared" si="81"/>
        <v>7.5789768523413432</v>
      </c>
      <c r="R119">
        <f t="shared" si="81"/>
        <v>10.875220359919506</v>
      </c>
      <c r="S119">
        <f t="shared" si="81"/>
        <v>14.444877583849728</v>
      </c>
      <c r="T119">
        <f t="shared" si="81"/>
        <v>18.149536255285152</v>
      </c>
      <c r="U119">
        <f t="shared" si="81"/>
        <v>21.875871998151318</v>
      </c>
      <c r="V119">
        <f t="shared" si="81"/>
        <v>25.535885657529978</v>
      </c>
      <c r="W119"/>
      <c r="X119">
        <f t="shared" si="80"/>
        <v>1.474129581977145E-2</v>
      </c>
      <c r="Y119">
        <f t="shared" si="80"/>
        <v>9.0662451474599726E-2</v>
      </c>
      <c r="Z119">
        <f t="shared" si="80"/>
        <v>0.24446922828805265</v>
      </c>
      <c r="AA119">
        <f t="shared" si="80"/>
        <v>0.47143632131962471</v>
      </c>
      <c r="AB119">
        <f t="shared" si="80"/>
        <v>0.75789768523413437</v>
      </c>
      <c r="AC119">
        <f t="shared" si="80"/>
        <v>1.0875220359919506</v>
      </c>
      <c r="AD119">
        <f t="shared" si="80"/>
        <v>1.4444877583849727</v>
      </c>
      <c r="AE119">
        <f t="shared" si="80"/>
        <v>1.8149536255285152</v>
      </c>
      <c r="AF119">
        <f t="shared" si="80"/>
        <v>2.1875871998151317</v>
      </c>
      <c r="AG119">
        <f t="shared" si="80"/>
        <v>2.5535885657529978</v>
      </c>
    </row>
    <row r="120" spans="1:57" x14ac:dyDescent="0.25">
      <c r="A120" t="s">
        <v>63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1">
        <v>10</v>
      </c>
      <c r="M120">
        <f t="shared" si="81"/>
        <v>0.21793409690997867</v>
      </c>
      <c r="N120">
        <f t="shared" si="81"/>
        <v>0.77503467147640281</v>
      </c>
      <c r="O120">
        <f t="shared" si="81"/>
        <v>1.297559186532822</v>
      </c>
      <c r="P120">
        <f t="shared" si="81"/>
        <v>1.6630805607127479</v>
      </c>
      <c r="Q120">
        <f t="shared" si="81"/>
        <v>1.8895918886446601</v>
      </c>
      <c r="R120">
        <f t="shared" si="81"/>
        <v>2.0220665264508795</v>
      </c>
      <c r="S120">
        <f t="shared" si="81"/>
        <v>2.0972877690673699</v>
      </c>
      <c r="T120">
        <f t="shared" si="81"/>
        <v>2.1393381024830331</v>
      </c>
      <c r="U120">
        <f t="shared" si="81"/>
        <v>2.1626487534346164</v>
      </c>
      <c r="V120">
        <f t="shared" si="81"/>
        <v>2.1755123355683565</v>
      </c>
      <c r="W120"/>
      <c r="X120">
        <f t="shared" si="80"/>
        <v>2.1793409690997866E-2</v>
      </c>
      <c r="Y120">
        <f t="shared" si="80"/>
        <v>7.7503467147640281E-2</v>
      </c>
      <c r="Z120">
        <f t="shared" si="80"/>
        <v>0.1297559186532822</v>
      </c>
      <c r="AA120">
        <f t="shared" si="80"/>
        <v>0.1663080560712748</v>
      </c>
      <c r="AB120">
        <f t="shared" si="80"/>
        <v>0.188959188864466</v>
      </c>
      <c r="AC120">
        <f t="shared" si="80"/>
        <v>0.20220665264508794</v>
      </c>
      <c r="AD120">
        <f t="shared" si="80"/>
        <v>0.209728776906737</v>
      </c>
      <c r="AE120">
        <f t="shared" si="80"/>
        <v>0.21393381024830332</v>
      </c>
      <c r="AF120">
        <f t="shared" si="80"/>
        <v>0.21626487534346164</v>
      </c>
      <c r="AG120">
        <f t="shared" si="80"/>
        <v>0.21755123355683564</v>
      </c>
    </row>
    <row r="121" spans="1:57" x14ac:dyDescent="0.25">
      <c r="A121" t="s">
        <v>64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1">
        <v>20</v>
      </c>
      <c r="M121">
        <f t="shared" ref="M121:V121" si="82">(B121*($L$121/100))/365</f>
        <v>12.318292185660985</v>
      </c>
      <c r="N121">
        <f t="shared" si="82"/>
        <v>47.81301934804285</v>
      </c>
      <c r="O121">
        <f t="shared" si="82"/>
        <v>82.944408619568776</v>
      </c>
      <c r="P121">
        <f t="shared" si="82"/>
        <v>108.14507604885426</v>
      </c>
      <c r="Q121">
        <f t="shared" si="82"/>
        <v>123.96124893235671</v>
      </c>
      <c r="R121">
        <f t="shared" si="82"/>
        <v>133.27320581749152</v>
      </c>
      <c r="S121">
        <f t="shared" si="82"/>
        <v>138.57963086512166</v>
      </c>
      <c r="T121">
        <f t="shared" si="82"/>
        <v>141.55179523005646</v>
      </c>
      <c r="U121">
        <f t="shared" si="82"/>
        <v>143.20115976239015</v>
      </c>
      <c r="V121">
        <f t="shared" si="82"/>
        <v>144.11185920138138</v>
      </c>
      <c r="W121"/>
      <c r="X121">
        <f t="shared" si="80"/>
        <v>1.2318292185660984</v>
      </c>
      <c r="Y121">
        <f t="shared" si="80"/>
        <v>4.7813019348042847</v>
      </c>
      <c r="Z121">
        <f t="shared" si="80"/>
        <v>8.2944408619568772</v>
      </c>
      <c r="AA121">
        <f t="shared" si="80"/>
        <v>10.814507604885426</v>
      </c>
      <c r="AB121">
        <f t="shared" si="80"/>
        <v>12.396124893235671</v>
      </c>
      <c r="AC121">
        <f t="shared" si="80"/>
        <v>13.327320581749152</v>
      </c>
      <c r="AD121">
        <f t="shared" si="80"/>
        <v>13.857963086512166</v>
      </c>
      <c r="AE121">
        <f t="shared" si="80"/>
        <v>14.155179523005646</v>
      </c>
      <c r="AF121">
        <f t="shared" si="80"/>
        <v>14.320115976239014</v>
      </c>
      <c r="AG121">
        <f t="shared" si="80"/>
        <v>14.411185920138138</v>
      </c>
    </row>
    <row r="122" spans="1:57" x14ac:dyDescent="0.25">
      <c r="A122" t="s">
        <v>65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1">
        <v>5</v>
      </c>
      <c r="M122">
        <f t="shared" ref="M122:V122" si="83">(B122*($L$122/100))/365</f>
        <v>5.4174621409598223E-2</v>
      </c>
      <c r="N122">
        <f t="shared" si="83"/>
        <v>0.28689365601002054</v>
      </c>
      <c r="O122">
        <f t="shared" si="83"/>
        <v>0.65498881759505623</v>
      </c>
      <c r="P122">
        <f t="shared" si="83"/>
        <v>1.0727342158341824</v>
      </c>
      <c r="Q122">
        <f t="shared" si="83"/>
        <v>1.4777353754756988</v>
      </c>
      <c r="R122">
        <f t="shared" si="83"/>
        <v>1.837036860465507</v>
      </c>
      <c r="S122">
        <f t="shared" si="83"/>
        <v>2.1387578393179592</v>
      </c>
      <c r="T122">
        <f t="shared" si="83"/>
        <v>2.3831657444718082</v>
      </c>
      <c r="U122">
        <f t="shared" si="83"/>
        <v>2.5763569455578357</v>
      </c>
      <c r="V122">
        <f t="shared" si="83"/>
        <v>2.726476847235233</v>
      </c>
      <c r="W122"/>
      <c r="X122">
        <f t="shared" si="80"/>
        <v>5.4174621409598224E-3</v>
      </c>
      <c r="Y122">
        <f t="shared" si="80"/>
        <v>2.8689365601002055E-2</v>
      </c>
      <c r="Z122">
        <f t="shared" si="80"/>
        <v>6.549888175950562E-2</v>
      </c>
      <c r="AA122">
        <f t="shared" si="80"/>
        <v>0.10727342158341824</v>
      </c>
      <c r="AB122">
        <f t="shared" si="80"/>
        <v>0.14777353754756989</v>
      </c>
      <c r="AC122">
        <f t="shared" si="80"/>
        <v>0.18370368604655068</v>
      </c>
      <c r="AD122">
        <f t="shared" si="80"/>
        <v>0.2138757839317959</v>
      </c>
      <c r="AE122">
        <f t="shared" si="80"/>
        <v>0.23831657444718082</v>
      </c>
      <c r="AF122">
        <f t="shared" si="80"/>
        <v>0.25763569455578356</v>
      </c>
      <c r="AG122">
        <f t="shared" si="80"/>
        <v>0.2726476847235233</v>
      </c>
    </row>
    <row r="123" spans="1:57" x14ac:dyDescent="0.25">
      <c r="A123" t="s">
        <v>66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L123"/>
      <c r="M123">
        <f t="shared" ref="M123:V123" si="84">(B123*(M$1/100))/365</f>
        <v>0.16111566652593942</v>
      </c>
      <c r="N123">
        <f t="shared" si="84"/>
        <v>0.49194069840448662</v>
      </c>
      <c r="O123">
        <f t="shared" si="84"/>
        <v>0.51358601778473434</v>
      </c>
      <c r="P123">
        <f t="shared" si="84"/>
        <v>0.78882875939442743</v>
      </c>
      <c r="Q123">
        <f t="shared" si="84"/>
        <v>1.034662516101559</v>
      </c>
      <c r="R123">
        <f t="shared" si="84"/>
        <v>1.2377250519328276</v>
      </c>
      <c r="S123">
        <f t="shared" si="84"/>
        <v>1.3976861819244739</v>
      </c>
      <c r="T123">
        <f t="shared" si="84"/>
        <v>1.5199186231601398</v>
      </c>
      <c r="U123">
        <f t="shared" si="84"/>
        <v>1.6114533522445342</v>
      </c>
      <c r="V123">
        <f t="shared" si="84"/>
        <v>1.6790656309355565</v>
      </c>
      <c r="W123"/>
      <c r="X123">
        <f t="shared" si="80"/>
        <v>1.6111566652593941E-2</v>
      </c>
      <c r="Y123">
        <f t="shared" si="80"/>
        <v>4.9194069840448662E-2</v>
      </c>
      <c r="Z123">
        <f t="shared" si="80"/>
        <v>5.1358601778473435E-2</v>
      </c>
      <c r="AA123">
        <f t="shared" si="80"/>
        <v>7.8882875939442737E-2</v>
      </c>
      <c r="AB123">
        <f t="shared" si="80"/>
        <v>0.10346625161015591</v>
      </c>
      <c r="AC123">
        <f t="shared" si="80"/>
        <v>0.12377250519328276</v>
      </c>
      <c r="AD123">
        <f t="shared" si="80"/>
        <v>0.1397686181924474</v>
      </c>
      <c r="AE123">
        <f t="shared" si="80"/>
        <v>0.15199186231601397</v>
      </c>
      <c r="AF123">
        <f t="shared" si="80"/>
        <v>0.16114533522445343</v>
      </c>
      <c r="AG123">
        <f t="shared" si="80"/>
        <v>0.16790656309355564</v>
      </c>
    </row>
    <row r="126" spans="1:57" x14ac:dyDescent="0.25">
      <c r="AI126" s="17">
        <v>43368</v>
      </c>
    </row>
    <row r="127" spans="1:57" x14ac:dyDescent="0.25">
      <c r="A127" s="6" t="s">
        <v>332</v>
      </c>
      <c r="F127" t="s">
        <v>334</v>
      </c>
      <c r="L127" s="11" t="s">
        <v>331</v>
      </c>
      <c r="M127">
        <v>1</v>
      </c>
      <c r="N127">
        <v>5</v>
      </c>
      <c r="W127"/>
      <c r="AH127" s="18" t="s">
        <v>396</v>
      </c>
      <c r="AI127" t="s">
        <v>394</v>
      </c>
      <c r="BD127" s="18" t="s">
        <v>396</v>
      </c>
    </row>
    <row r="128" spans="1:57" x14ac:dyDescent="0.25">
      <c r="A128" s="15" t="s">
        <v>329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/>
      <c r="M128" s="6">
        <v>30</v>
      </c>
      <c r="N128" s="6">
        <v>20</v>
      </c>
      <c r="O128" s="6">
        <v>10</v>
      </c>
      <c r="P128" s="6">
        <v>10</v>
      </c>
      <c r="Q128" s="6">
        <v>10</v>
      </c>
      <c r="R128" s="6">
        <v>10</v>
      </c>
      <c r="S128" s="6">
        <v>10</v>
      </c>
      <c r="T128" s="6">
        <v>10</v>
      </c>
      <c r="U128" s="6">
        <v>10</v>
      </c>
      <c r="V128" s="6">
        <v>10</v>
      </c>
      <c r="W128"/>
      <c r="X128" s="6">
        <v>0.1</v>
      </c>
      <c r="AH128" s="18" t="s">
        <v>395</v>
      </c>
      <c r="AI128" s="6">
        <v>10</v>
      </c>
      <c r="BD128" s="18" t="s">
        <v>395</v>
      </c>
      <c r="BE128" t="s">
        <v>398</v>
      </c>
    </row>
    <row r="129" spans="1:77" x14ac:dyDescent="0.25">
      <c r="A129" s="4" t="s">
        <v>8</v>
      </c>
      <c r="B129">
        <v>21.583504257923501</v>
      </c>
      <c r="C129">
        <v>47.252724385477002</v>
      </c>
      <c r="D129">
        <v>78.893409738535595</v>
      </c>
      <c r="E129">
        <v>113.02475227103101</v>
      </c>
      <c r="F129">
        <v>146.992765079648</v>
      </c>
      <c r="G129">
        <v>179.05459072036999</v>
      </c>
      <c r="H129">
        <v>208.22475660538299</v>
      </c>
      <c r="I129">
        <v>234.06981695394799</v>
      </c>
      <c r="J129">
        <v>256.52356263859502</v>
      </c>
      <c r="K129">
        <v>275.743679195781</v>
      </c>
      <c r="L129" s="11">
        <v>10</v>
      </c>
      <c r="M129">
        <f>(B129*($L$129/100))/365</f>
        <v>5.9132888377872606E-3</v>
      </c>
      <c r="N129">
        <f t="shared" ref="M129:V129" si="85">(C129*($L$129/100))/365</f>
        <v>1.2945951886432057E-2</v>
      </c>
      <c r="O129">
        <f t="shared" si="85"/>
        <v>2.1614632805078249E-2</v>
      </c>
      <c r="P129">
        <f t="shared" si="85"/>
        <v>3.0965685553707128E-2</v>
      </c>
      <c r="Q129">
        <f t="shared" si="85"/>
        <v>4.0271990432780277E-2</v>
      </c>
      <c r="R129">
        <f t="shared" si="85"/>
        <v>4.9056052252156167E-2</v>
      </c>
      <c r="S129">
        <f t="shared" si="85"/>
        <v>5.7047878522022748E-2</v>
      </c>
      <c r="T129">
        <f t="shared" si="85"/>
        <v>6.4128716973684385E-2</v>
      </c>
      <c r="U129">
        <f t="shared" si="85"/>
        <v>7.0280428120163024E-2</v>
      </c>
      <c r="V129">
        <f t="shared" si="85"/>
        <v>7.5546213478296168E-2</v>
      </c>
      <c r="W129" s="6">
        <v>10</v>
      </c>
      <c r="X129">
        <f t="shared" ref="X129:AG129" si="86">M129*$W$129</f>
        <v>5.9132888377872603E-2</v>
      </c>
      <c r="Y129">
        <f t="shared" si="86"/>
        <v>0.12945951886432056</v>
      </c>
      <c r="Z129">
        <f t="shared" si="86"/>
        <v>0.21614632805078249</v>
      </c>
      <c r="AA129">
        <f t="shared" si="86"/>
        <v>0.30965685553707128</v>
      </c>
      <c r="AB129">
        <f t="shared" si="86"/>
        <v>0.4027199043278028</v>
      </c>
      <c r="AC129">
        <f t="shared" si="86"/>
        <v>0.49056052252156168</v>
      </c>
      <c r="AD129">
        <f t="shared" si="86"/>
        <v>0.57047878522022744</v>
      </c>
      <c r="AE129">
        <f t="shared" si="86"/>
        <v>0.64128716973684385</v>
      </c>
      <c r="AF129">
        <f t="shared" si="86"/>
        <v>0.70280428120163019</v>
      </c>
      <c r="AG129">
        <f t="shared" si="86"/>
        <v>0.75546213478296165</v>
      </c>
      <c r="AI129" s="5">
        <f>M129*$AI$128</f>
        <v>5.9132888377872603E-2</v>
      </c>
      <c r="AJ129" s="5">
        <f t="shared" ref="AJ129:AQ144" si="87">N129*$AI$128</f>
        <v>0.12945951886432056</v>
      </c>
      <c r="AK129" s="5">
        <f t="shared" si="87"/>
        <v>0.21614632805078249</v>
      </c>
      <c r="AL129" s="5">
        <f t="shared" si="87"/>
        <v>0.30965685553707128</v>
      </c>
      <c r="AM129" s="5">
        <f t="shared" si="87"/>
        <v>0.4027199043278028</v>
      </c>
      <c r="AN129" s="5">
        <f t="shared" si="87"/>
        <v>0.49056052252156168</v>
      </c>
      <c r="AO129" s="5">
        <f t="shared" si="87"/>
        <v>0.57047878522022744</v>
      </c>
      <c r="AP129" s="5">
        <f t="shared" si="87"/>
        <v>0.64128716973684385</v>
      </c>
      <c r="AQ129" s="5">
        <f t="shared" si="87"/>
        <v>0.70280428120163019</v>
      </c>
      <c r="AR129" s="5">
        <f>V129*$AI$128</f>
        <v>0.75546213478296165</v>
      </c>
      <c r="AS129" s="5"/>
      <c r="AT129" s="5">
        <f t="shared" ref="AS129:AU129" si="88">X129*$AI$128</f>
        <v>0.59132888377872606</v>
      </c>
      <c r="AU129" s="5">
        <f t="shared" si="88"/>
        <v>1.2945951886432057</v>
      </c>
      <c r="AV129" s="5">
        <f t="shared" ref="AV129" si="89">Z129*$AI$128</f>
        <v>2.1614632805078249</v>
      </c>
      <c r="AW129" s="5">
        <f t="shared" ref="AW129" si="90">AA129*$AI$128</f>
        <v>3.096568555370713</v>
      </c>
      <c r="AX129" s="5">
        <f t="shared" ref="AX129" si="91">AB129*$AI$128</f>
        <v>4.0271990432780278</v>
      </c>
      <c r="AY129" s="5">
        <f t="shared" ref="AY129" si="92">AC129*$AI$128</f>
        <v>4.9056052252156164</v>
      </c>
      <c r="AZ129" s="5">
        <f t="shared" ref="AZ129" si="93">AD129*$AI$128</f>
        <v>5.7047878522022746</v>
      </c>
      <c r="BA129" s="5">
        <f t="shared" ref="BA129" si="94">AE129*$AI$128</f>
        <v>6.4128716973684385</v>
      </c>
      <c r="BB129" s="5">
        <f t="shared" ref="BB129" si="95">AF129*$AI$128</f>
        <v>7.0280428120163023</v>
      </c>
      <c r="BC129" s="5">
        <f t="shared" ref="BC129" si="96">AG129*$AI$128</f>
        <v>7.5546213478296167</v>
      </c>
      <c r="BE129">
        <v>5.9132888377872603E-2</v>
      </c>
      <c r="BF129">
        <v>0.12945951886432056</v>
      </c>
      <c r="BG129">
        <v>0.21614632805078249</v>
      </c>
      <c r="BH129">
        <v>0.30965685553707128</v>
      </c>
      <c r="BI129">
        <v>0.4027199043278028</v>
      </c>
      <c r="BJ129">
        <v>0.49056052252156168</v>
      </c>
      <c r="BK129">
        <v>0.57047878522022744</v>
      </c>
      <c r="BL129">
        <v>0.64128716973684385</v>
      </c>
      <c r="BM129">
        <v>0.70280428120163019</v>
      </c>
      <c r="BN129">
        <v>0.75546213478296165</v>
      </c>
      <c r="BP129">
        <v>0.59132888377872606</v>
      </c>
      <c r="BQ129">
        <v>1.2945951886432057</v>
      </c>
      <c r="BR129">
        <v>2.1614632805078249</v>
      </c>
      <c r="BS129">
        <v>3.096568555370713</v>
      </c>
      <c r="BT129">
        <v>4.0271990432780278</v>
      </c>
      <c r="BU129">
        <v>4.9056052252156164</v>
      </c>
      <c r="BV129">
        <v>5.7047878522022746</v>
      </c>
      <c r="BW129">
        <v>6.4128716973684385</v>
      </c>
      <c r="BX129">
        <v>7.0280428120163023</v>
      </c>
      <c r="BY129">
        <v>7.5546213478296167</v>
      </c>
    </row>
    <row r="130" spans="1:77" x14ac:dyDescent="0.25">
      <c r="A130" s="15" t="s">
        <v>9</v>
      </c>
      <c r="B130">
        <v>852265.47149185499</v>
      </c>
      <c r="C130">
        <v>2331317.0086223301</v>
      </c>
      <c r="D130">
        <v>3894973.3348339102</v>
      </c>
      <c r="E130">
        <v>5074546.0613987697</v>
      </c>
      <c r="F130">
        <v>5865766.5527672004</v>
      </c>
      <c r="G130">
        <v>6365769.0296844803</v>
      </c>
      <c r="H130">
        <v>6671700.3693776503</v>
      </c>
      <c r="I130">
        <v>6855530.7248815</v>
      </c>
      <c r="J130">
        <v>6964856.1873012502</v>
      </c>
      <c r="K130">
        <v>7029486.0021836599</v>
      </c>
      <c r="L130"/>
      <c r="M130">
        <f t="shared" ref="M130:V132" si="97">(B130*(M$1/100))/365</f>
        <v>700.49216834946981</v>
      </c>
      <c r="N130">
        <f t="shared" si="97"/>
        <v>1277.4339773273043</v>
      </c>
      <c r="O130">
        <f t="shared" si="97"/>
        <v>1067.1159821462768</v>
      </c>
      <c r="P130">
        <f t="shared" si="97"/>
        <v>1390.2865921640466</v>
      </c>
      <c r="Q130">
        <f t="shared" si="97"/>
        <v>1607.0593295252604</v>
      </c>
      <c r="R130">
        <f t="shared" si="97"/>
        <v>1744.0463095025975</v>
      </c>
      <c r="S130">
        <f t="shared" si="97"/>
        <v>1827.8631148979864</v>
      </c>
      <c r="T130">
        <f t="shared" si="97"/>
        <v>1878.2275958579455</v>
      </c>
      <c r="U130">
        <f t="shared" si="97"/>
        <v>1908.1797773428082</v>
      </c>
      <c r="V130">
        <f t="shared" si="97"/>
        <v>1925.8865759407288</v>
      </c>
      <c r="W130"/>
      <c r="X130">
        <f t="shared" ref="X130:AG131" si="98">M130/10</f>
        <v>70.049216834946975</v>
      </c>
      <c r="Y130">
        <f t="shared" si="98"/>
        <v>127.74339773273043</v>
      </c>
      <c r="Z130">
        <f t="shared" si="98"/>
        <v>106.71159821462768</v>
      </c>
      <c r="AA130">
        <f t="shared" si="98"/>
        <v>139.02865921640466</v>
      </c>
      <c r="AB130">
        <f t="shared" si="98"/>
        <v>160.70593295252604</v>
      </c>
      <c r="AC130">
        <f t="shared" si="98"/>
        <v>174.40463095025976</v>
      </c>
      <c r="AD130">
        <f t="shared" si="98"/>
        <v>182.78631148979863</v>
      </c>
      <c r="AE130">
        <f t="shared" si="98"/>
        <v>187.82275958579456</v>
      </c>
      <c r="AF130">
        <f t="shared" si="98"/>
        <v>190.81797773428082</v>
      </c>
      <c r="AG130">
        <f t="shared" si="98"/>
        <v>192.58865759407288</v>
      </c>
      <c r="AH130" s="18"/>
      <c r="AI130" s="5">
        <f t="shared" ref="AI130:AI187" si="99">M130*$AI$128</f>
        <v>7004.9216834946983</v>
      </c>
      <c r="AJ130" s="5">
        <f t="shared" ref="AJ130:AJ187" si="100">N130*$AI$128</f>
        <v>12774.339773273043</v>
      </c>
      <c r="AK130" s="5">
        <f t="shared" ref="AK130:AK187" si="101">O130*$AI$128</f>
        <v>10671.159821462768</v>
      </c>
      <c r="AL130" s="5">
        <f t="shared" ref="AL130:AL187" si="102">P130*$AI$128</f>
        <v>13902.865921640467</v>
      </c>
      <c r="AM130" s="5">
        <f t="shared" ref="AM130:AM187" si="103">Q130*$AI$128</f>
        <v>16070.593295252604</v>
      </c>
      <c r="AN130" s="5">
        <f t="shared" ref="AN130:AN187" si="104">R130*$AI$128</f>
        <v>17440.463095025974</v>
      </c>
      <c r="AO130" s="5">
        <f t="shared" ref="AO130:AO187" si="105">S130*$AI$128</f>
        <v>18278.631148979865</v>
      </c>
      <c r="AP130" s="5">
        <f t="shared" ref="AP130:AP187" si="106">T130*$AI$128</f>
        <v>18782.275958579456</v>
      </c>
      <c r="AQ130" s="5">
        <f t="shared" ref="AQ130:AQ187" si="107">U130*$AI$128</f>
        <v>19081.797773428083</v>
      </c>
      <c r="AR130" s="5">
        <f t="shared" ref="AR130:AR187" si="108">V130*$AI$128</f>
        <v>19258.865759407287</v>
      </c>
      <c r="AS130" s="5"/>
      <c r="AT130" s="5">
        <f t="shared" ref="AT130:AT187" si="109">X130*$AI$128</f>
        <v>700.49216834946969</v>
      </c>
      <c r="AU130" s="5">
        <f t="shared" ref="AU130:AU187" si="110">Y130*$AI$128</f>
        <v>1277.4339773273043</v>
      </c>
      <c r="AV130" s="5">
        <f t="shared" ref="AV130:AV187" si="111">Z130*$AI$128</f>
        <v>1067.1159821462768</v>
      </c>
      <c r="AW130" s="5">
        <f t="shared" ref="AW130:AW187" si="112">AA130*$AI$128</f>
        <v>1390.2865921640466</v>
      </c>
      <c r="AX130" s="5">
        <f t="shared" ref="AX130:AX187" si="113">AB130*$AI$128</f>
        <v>1607.0593295252604</v>
      </c>
      <c r="AY130" s="5">
        <f t="shared" ref="AY130:AY187" si="114">AC130*$AI$128</f>
        <v>1744.0463095025975</v>
      </c>
      <c r="AZ130" s="5">
        <f t="shared" ref="AZ130:AZ187" si="115">AD130*$AI$128</f>
        <v>1827.8631148979864</v>
      </c>
      <c r="BA130" s="5">
        <f t="shared" ref="BA130:BA187" si="116">AE130*$AI$128</f>
        <v>1878.2275958579455</v>
      </c>
      <c r="BB130" s="5">
        <f t="shared" ref="BB130:BB187" si="117">AF130*$AI$128</f>
        <v>1908.1797773428082</v>
      </c>
      <c r="BC130" s="5">
        <f t="shared" ref="BC130:BC187" si="118">AG130*$AI$128</f>
        <v>1925.8865759407288</v>
      </c>
      <c r="BD130" s="18"/>
      <c r="BE130">
        <v>700.49216834946981</v>
      </c>
      <c r="BF130">
        <v>1277.4339773273043</v>
      </c>
      <c r="BG130">
        <v>1067.1159821462768</v>
      </c>
      <c r="BH130">
        <v>1390.2865921640466</v>
      </c>
      <c r="BI130">
        <v>1607.0593295252604</v>
      </c>
      <c r="BJ130">
        <v>1744.0463095025975</v>
      </c>
      <c r="BK130">
        <v>1827.8631148979864</v>
      </c>
      <c r="BL130">
        <v>1878.2275958579455</v>
      </c>
      <c r="BM130">
        <v>1908.1797773428082</v>
      </c>
      <c r="BN130">
        <v>1925.8865759407288</v>
      </c>
      <c r="BP130">
        <v>70.049216834946975</v>
      </c>
      <c r="BQ130">
        <v>127.74339773273043</v>
      </c>
      <c r="BR130">
        <v>106.71159821462768</v>
      </c>
      <c r="BS130">
        <v>139.02865921640466</v>
      </c>
      <c r="BT130">
        <v>160.70593295252604</v>
      </c>
      <c r="BU130">
        <v>174.40463095025976</v>
      </c>
      <c r="BV130">
        <v>182.78631148979863</v>
      </c>
      <c r="BW130">
        <v>187.82275958579456</v>
      </c>
      <c r="BX130">
        <v>190.81797773428082</v>
      </c>
      <c r="BY130">
        <v>192.58865759407288</v>
      </c>
    </row>
    <row r="131" spans="1:77" x14ac:dyDescent="0.25">
      <c r="A131" s="15" t="s">
        <v>10</v>
      </c>
      <c r="B131">
        <v>976156.084953096</v>
      </c>
      <c r="C131">
        <v>2614830.2938019298</v>
      </c>
      <c r="D131">
        <v>4088814.8563010301</v>
      </c>
      <c r="E131">
        <v>5144971.0428171903</v>
      </c>
      <c r="F131">
        <v>5827872.8540895199</v>
      </c>
      <c r="G131">
        <v>6247016.4098634496</v>
      </c>
      <c r="H131">
        <v>6497172.6880467199</v>
      </c>
      <c r="I131">
        <v>6644175.8580441801</v>
      </c>
      <c r="J131">
        <v>6729810.4330772404</v>
      </c>
      <c r="K131">
        <v>6779448.5004414096</v>
      </c>
      <c r="L131"/>
      <c r="M131">
        <f t="shared" si="97"/>
        <v>802.32006982446251</v>
      </c>
      <c r="N131">
        <f t="shared" si="97"/>
        <v>1432.7837226311945</v>
      </c>
      <c r="O131">
        <f t="shared" si="97"/>
        <v>1120.2232483016521</v>
      </c>
      <c r="P131">
        <f t="shared" si="97"/>
        <v>1409.5811076211482</v>
      </c>
      <c r="Q131">
        <f t="shared" si="97"/>
        <v>1596.6774942711015</v>
      </c>
      <c r="R131">
        <f t="shared" si="97"/>
        <v>1711.5113451680686</v>
      </c>
      <c r="S131">
        <f t="shared" si="97"/>
        <v>1780.0473117936222</v>
      </c>
      <c r="T131">
        <f t="shared" si="97"/>
        <v>1820.3221528888166</v>
      </c>
      <c r="U131">
        <f t="shared" si="97"/>
        <v>1843.7836802951344</v>
      </c>
      <c r="V131">
        <f t="shared" si="97"/>
        <v>1857.3831508058659</v>
      </c>
      <c r="W131"/>
      <c r="X131">
        <f t="shared" si="98"/>
        <v>80.232006982446251</v>
      </c>
      <c r="Y131">
        <f t="shared" si="98"/>
        <v>143.27837226311945</v>
      </c>
      <c r="Z131">
        <f t="shared" si="98"/>
        <v>112.02232483016522</v>
      </c>
      <c r="AA131">
        <f t="shared" si="98"/>
        <v>140.95811076211481</v>
      </c>
      <c r="AB131">
        <f t="shared" si="98"/>
        <v>159.66774942711015</v>
      </c>
      <c r="AC131">
        <f t="shared" si="98"/>
        <v>171.15113451680685</v>
      </c>
      <c r="AD131">
        <f t="shared" si="98"/>
        <v>178.00473117936221</v>
      </c>
      <c r="AE131">
        <f t="shared" si="98"/>
        <v>182.03221528888167</v>
      </c>
      <c r="AF131">
        <f t="shared" si="98"/>
        <v>184.37836802951344</v>
      </c>
      <c r="AG131">
        <f t="shared" si="98"/>
        <v>185.73831508058657</v>
      </c>
      <c r="AH131" s="18"/>
      <c r="AI131" s="5">
        <f t="shared" si="99"/>
        <v>8023.2006982446255</v>
      </c>
      <c r="AJ131" s="5">
        <f t="shared" si="100"/>
        <v>14327.837226311945</v>
      </c>
      <c r="AK131" s="5">
        <f t="shared" si="101"/>
        <v>11202.232483016522</v>
      </c>
      <c r="AL131" s="5">
        <f t="shared" si="102"/>
        <v>14095.811076211483</v>
      </c>
      <c r="AM131" s="5">
        <f t="shared" si="103"/>
        <v>15966.774942711016</v>
      </c>
      <c r="AN131" s="5">
        <f t="shared" si="104"/>
        <v>17115.113451680685</v>
      </c>
      <c r="AO131" s="5">
        <f t="shared" si="105"/>
        <v>17800.473117936221</v>
      </c>
      <c r="AP131" s="5">
        <f t="shared" si="106"/>
        <v>18203.221528888167</v>
      </c>
      <c r="AQ131" s="5">
        <f t="shared" si="107"/>
        <v>18437.836802951344</v>
      </c>
      <c r="AR131" s="5">
        <f t="shared" si="108"/>
        <v>18573.831508058658</v>
      </c>
      <c r="AS131" s="5"/>
      <c r="AT131" s="5">
        <f t="shared" si="109"/>
        <v>802.32006982446251</v>
      </c>
      <c r="AU131" s="5">
        <f t="shared" si="110"/>
        <v>1432.7837226311945</v>
      </c>
      <c r="AV131" s="5">
        <f t="shared" si="111"/>
        <v>1120.2232483016521</v>
      </c>
      <c r="AW131" s="5">
        <f t="shared" si="112"/>
        <v>1409.581107621148</v>
      </c>
      <c r="AX131" s="5">
        <f t="shared" si="113"/>
        <v>1596.6774942711015</v>
      </c>
      <c r="AY131" s="5">
        <f t="shared" si="114"/>
        <v>1711.5113451680686</v>
      </c>
      <c r="AZ131" s="5">
        <f t="shared" si="115"/>
        <v>1780.0473117936222</v>
      </c>
      <c r="BA131" s="5">
        <f t="shared" si="116"/>
        <v>1820.3221528888166</v>
      </c>
      <c r="BB131" s="5">
        <f t="shared" si="117"/>
        <v>1843.7836802951344</v>
      </c>
      <c r="BC131" s="5">
        <f t="shared" si="118"/>
        <v>1857.3831508058656</v>
      </c>
      <c r="BD131" s="18"/>
      <c r="BE131">
        <v>802.32006982446251</v>
      </c>
      <c r="BF131">
        <v>1432.7837226311945</v>
      </c>
      <c r="BG131">
        <v>1120.2232483016521</v>
      </c>
      <c r="BH131">
        <v>1409.5811076211482</v>
      </c>
      <c r="BI131">
        <v>1596.6774942711015</v>
      </c>
      <c r="BJ131">
        <v>1711.5113451680686</v>
      </c>
      <c r="BK131">
        <v>1780.0473117936222</v>
      </c>
      <c r="BL131">
        <v>1820.3221528888166</v>
      </c>
      <c r="BM131">
        <v>1843.7836802951344</v>
      </c>
      <c r="BN131">
        <v>1857.3831508058659</v>
      </c>
      <c r="BP131">
        <v>80.232006982446251</v>
      </c>
      <c r="BQ131">
        <v>143.27837226311945</v>
      </c>
      <c r="BR131">
        <v>112.02232483016522</v>
      </c>
      <c r="BS131">
        <v>140.95811076211481</v>
      </c>
      <c r="BT131">
        <v>159.66774942711015</v>
      </c>
      <c r="BU131">
        <v>171.15113451680685</v>
      </c>
      <c r="BV131">
        <v>178.00473117936221</v>
      </c>
      <c r="BW131">
        <v>182.03221528888167</v>
      </c>
      <c r="BX131">
        <v>184.37836802951344</v>
      </c>
      <c r="BY131">
        <v>185.73831508058657</v>
      </c>
    </row>
    <row r="132" spans="1:77" x14ac:dyDescent="0.25">
      <c r="A132" s="4" t="s">
        <v>11</v>
      </c>
      <c r="B132">
        <v>1372.22188805617</v>
      </c>
      <c r="C132">
        <v>4773.5161404615801</v>
      </c>
      <c r="D132">
        <v>9250.9183816943096</v>
      </c>
      <c r="E132">
        <v>13860.948944513801</v>
      </c>
      <c r="F132">
        <v>18055.887890246398</v>
      </c>
      <c r="G132">
        <v>21609.504790141</v>
      </c>
      <c r="H132">
        <v>24487.720875465599</v>
      </c>
      <c r="I132">
        <v>26750.9732105394</v>
      </c>
      <c r="J132">
        <v>28495.202386447199</v>
      </c>
      <c r="K132">
        <v>29820.754516296001</v>
      </c>
      <c r="L132"/>
      <c r="M132">
        <f t="shared" si="97"/>
        <v>1.1278536066215095</v>
      </c>
      <c r="N132">
        <f t="shared" si="97"/>
        <v>2.6156252824447015</v>
      </c>
      <c r="O132">
        <f t="shared" si="97"/>
        <v>2.5344981867655645</v>
      </c>
      <c r="P132">
        <f t="shared" si="97"/>
        <v>3.7975202587709047</v>
      </c>
      <c r="Q132">
        <f t="shared" si="97"/>
        <v>4.9468186000675063</v>
      </c>
      <c r="R132">
        <f t="shared" si="97"/>
        <v>5.9204122712715064</v>
      </c>
      <c r="S132">
        <f t="shared" si="97"/>
        <v>6.7089646234152323</v>
      </c>
      <c r="T132">
        <f t="shared" si="97"/>
        <v>7.3290337563121648</v>
      </c>
      <c r="U132">
        <f t="shared" si="97"/>
        <v>7.8069047634101914</v>
      </c>
      <c r="V132">
        <f t="shared" si="97"/>
        <v>8.170069730492056</v>
      </c>
      <c r="W132" s="6">
        <v>0.25</v>
      </c>
      <c r="X132">
        <f t="shared" ref="X132:AG132" si="119">M132*$W$132</f>
        <v>0.28196340165537737</v>
      </c>
      <c r="Y132">
        <f t="shared" si="119"/>
        <v>0.65390632061117537</v>
      </c>
      <c r="Z132">
        <f t="shared" si="119"/>
        <v>0.63362454669139112</v>
      </c>
      <c r="AA132">
        <f t="shared" si="119"/>
        <v>0.94938006469272618</v>
      </c>
      <c r="AB132">
        <f t="shared" si="119"/>
        <v>1.2367046500168766</v>
      </c>
      <c r="AC132">
        <f t="shared" si="119"/>
        <v>1.4801030678178766</v>
      </c>
      <c r="AD132">
        <f t="shared" si="119"/>
        <v>1.6772411558538081</v>
      </c>
      <c r="AE132">
        <f t="shared" si="119"/>
        <v>1.8322584390780412</v>
      </c>
      <c r="AF132">
        <f t="shared" si="119"/>
        <v>1.9517261908525478</v>
      </c>
      <c r="AG132">
        <f t="shared" si="119"/>
        <v>2.042517432623014</v>
      </c>
      <c r="AI132" s="5">
        <f t="shared" si="99"/>
        <v>11.278536066215095</v>
      </c>
      <c r="AJ132" s="5">
        <f t="shared" si="100"/>
        <v>26.156252824447016</v>
      </c>
      <c r="AK132" s="5">
        <f t="shared" si="101"/>
        <v>25.344981867655644</v>
      </c>
      <c r="AL132" s="5">
        <f t="shared" si="102"/>
        <v>37.975202587709049</v>
      </c>
      <c r="AM132" s="5">
        <f t="shared" si="103"/>
        <v>49.468186000675061</v>
      </c>
      <c r="AN132" s="5">
        <f t="shared" si="104"/>
        <v>59.204122712715062</v>
      </c>
      <c r="AO132" s="5">
        <f t="shared" si="105"/>
        <v>67.089646234152326</v>
      </c>
      <c r="AP132" s="5">
        <f t="shared" si="106"/>
        <v>73.290337563121653</v>
      </c>
      <c r="AQ132" s="5">
        <f t="shared" si="107"/>
        <v>78.069047634101906</v>
      </c>
      <c r="AR132" s="5">
        <f t="shared" si="108"/>
        <v>81.700697304920567</v>
      </c>
      <c r="AS132" s="5"/>
      <c r="AT132" s="5">
        <f t="shared" si="109"/>
        <v>2.8196340165537737</v>
      </c>
      <c r="AU132" s="5">
        <f t="shared" si="110"/>
        <v>6.539063206111754</v>
      </c>
      <c r="AV132" s="5">
        <f t="shared" si="111"/>
        <v>6.336245466913911</v>
      </c>
      <c r="AW132" s="5">
        <f t="shared" si="112"/>
        <v>9.4938006469272622</v>
      </c>
      <c r="AX132" s="5">
        <f t="shared" si="113"/>
        <v>12.367046500168765</v>
      </c>
      <c r="AY132" s="5">
        <f t="shared" si="114"/>
        <v>14.801030678178765</v>
      </c>
      <c r="AZ132" s="5">
        <f t="shared" si="115"/>
        <v>16.772411558538082</v>
      </c>
      <c r="BA132" s="5">
        <f t="shared" si="116"/>
        <v>18.322584390780413</v>
      </c>
      <c r="BB132" s="5">
        <f t="shared" si="117"/>
        <v>19.517261908525477</v>
      </c>
      <c r="BC132" s="5">
        <f t="shared" si="118"/>
        <v>20.425174326230142</v>
      </c>
      <c r="BE132">
        <v>11.278536066215095</v>
      </c>
      <c r="BF132">
        <v>26.156252824447016</v>
      </c>
      <c r="BG132">
        <v>25.344981867655644</v>
      </c>
      <c r="BH132">
        <v>37.975202587709049</v>
      </c>
      <c r="BI132">
        <v>49.468186000675061</v>
      </c>
      <c r="BJ132">
        <v>59.204122712715062</v>
      </c>
      <c r="BK132">
        <v>67.089646234152326</v>
      </c>
      <c r="BL132">
        <v>73.290337563121653</v>
      </c>
      <c r="BM132">
        <v>78.069047634101906</v>
      </c>
      <c r="BN132">
        <v>81.700697304920567</v>
      </c>
      <c r="BP132">
        <v>2.8196340165537737</v>
      </c>
      <c r="BQ132">
        <v>6.539063206111754</v>
      </c>
      <c r="BR132">
        <v>6.336245466913911</v>
      </c>
      <c r="BS132">
        <v>9.4938006469272622</v>
      </c>
      <c r="BT132">
        <v>12.367046500168765</v>
      </c>
      <c r="BU132">
        <v>14.801030678178765</v>
      </c>
      <c r="BV132">
        <v>16.772411558538082</v>
      </c>
      <c r="BW132">
        <v>18.322584390780413</v>
      </c>
      <c r="BX132">
        <v>19.517261908525477</v>
      </c>
      <c r="BY132">
        <v>20.425174326230142</v>
      </c>
    </row>
    <row r="133" spans="1:77" x14ac:dyDescent="0.25">
      <c r="A133" s="4" t="s">
        <v>12</v>
      </c>
      <c r="B133">
        <v>629642.47269811505</v>
      </c>
      <c r="C133">
        <v>639268.06603631703</v>
      </c>
      <c r="D133">
        <v>639330.69714974205</v>
      </c>
      <c r="E133">
        <v>639331.10262113402</v>
      </c>
      <c r="F133">
        <v>639331.10524605401</v>
      </c>
      <c r="G133">
        <v>639331.10526304704</v>
      </c>
      <c r="H133">
        <v>639331.10526315705</v>
      </c>
      <c r="I133">
        <v>639331.10526315798</v>
      </c>
      <c r="J133">
        <v>639331.10526315798</v>
      </c>
      <c r="K133">
        <v>639331.10526315798</v>
      </c>
      <c r="L133" s="11">
        <v>5</v>
      </c>
      <c r="M133">
        <f t="shared" ref="M133:V133" si="120">(B133*($L$133/100))/365</f>
        <v>86.252393520289743</v>
      </c>
      <c r="N133">
        <f t="shared" si="120"/>
        <v>87.570967950180417</v>
      </c>
      <c r="O133">
        <f t="shared" si="120"/>
        <v>87.579547554759188</v>
      </c>
      <c r="P133">
        <f t="shared" si="120"/>
        <v>87.579603098785483</v>
      </c>
      <c r="Q133">
        <f t="shared" si="120"/>
        <v>87.579603458363565</v>
      </c>
      <c r="R133">
        <f t="shared" si="120"/>
        <v>87.579603460691374</v>
      </c>
      <c r="S133">
        <f t="shared" si="120"/>
        <v>87.579603460706451</v>
      </c>
      <c r="T133">
        <f t="shared" si="120"/>
        <v>87.579603460706579</v>
      </c>
      <c r="U133">
        <f t="shared" si="120"/>
        <v>87.579603460706579</v>
      </c>
      <c r="V133">
        <f t="shared" si="120"/>
        <v>87.579603460706579</v>
      </c>
      <c r="W133" s="6">
        <v>2.5</v>
      </c>
      <c r="X133">
        <f t="shared" ref="X133:AG133" si="121">M133*$W$133</f>
        <v>215.63098380072435</v>
      </c>
      <c r="Y133">
        <f t="shared" si="121"/>
        <v>218.92741987545105</v>
      </c>
      <c r="Z133">
        <f t="shared" si="121"/>
        <v>218.94886888689797</v>
      </c>
      <c r="AA133">
        <f t="shared" si="121"/>
        <v>218.9490077469637</v>
      </c>
      <c r="AB133">
        <f t="shared" si="121"/>
        <v>218.94900864590892</v>
      </c>
      <c r="AC133">
        <f t="shared" si="121"/>
        <v>218.94900865172843</v>
      </c>
      <c r="AD133">
        <f t="shared" si="121"/>
        <v>218.94900865176612</v>
      </c>
      <c r="AE133">
        <f t="shared" si="121"/>
        <v>218.94900865176646</v>
      </c>
      <c r="AF133">
        <f t="shared" si="121"/>
        <v>218.94900865176646</v>
      </c>
      <c r="AG133">
        <f t="shared" si="121"/>
        <v>218.94900865176646</v>
      </c>
      <c r="AI133" s="5">
        <f t="shared" si="99"/>
        <v>862.52393520289741</v>
      </c>
      <c r="AJ133" s="5">
        <f t="shared" si="100"/>
        <v>875.7096795018042</v>
      </c>
      <c r="AK133" s="5">
        <f t="shared" si="101"/>
        <v>875.79547554759188</v>
      </c>
      <c r="AL133" s="5">
        <f t="shared" si="102"/>
        <v>875.79603098785481</v>
      </c>
      <c r="AM133" s="5">
        <f t="shared" si="103"/>
        <v>875.79603458363567</v>
      </c>
      <c r="AN133" s="5">
        <f t="shared" si="104"/>
        <v>875.79603460691374</v>
      </c>
      <c r="AO133" s="5">
        <f t="shared" si="105"/>
        <v>875.79603460706448</v>
      </c>
      <c r="AP133" s="5">
        <f t="shared" si="106"/>
        <v>875.79603460706585</v>
      </c>
      <c r="AQ133" s="5">
        <f t="shared" si="107"/>
        <v>875.79603460706585</v>
      </c>
      <c r="AR133" s="5">
        <f t="shared" si="108"/>
        <v>875.79603460706585</v>
      </c>
      <c r="AS133" s="5"/>
      <c r="AT133" s="5">
        <f t="shared" si="109"/>
        <v>2156.3098380072433</v>
      </c>
      <c r="AU133" s="5">
        <f t="shared" si="110"/>
        <v>2189.2741987545105</v>
      </c>
      <c r="AV133" s="5">
        <f t="shared" si="111"/>
        <v>2189.4886888689798</v>
      </c>
      <c r="AW133" s="5">
        <f t="shared" si="112"/>
        <v>2189.4900774696371</v>
      </c>
      <c r="AX133" s="5">
        <f t="shared" si="113"/>
        <v>2189.4900864590891</v>
      </c>
      <c r="AY133" s="5">
        <f t="shared" si="114"/>
        <v>2189.4900865172845</v>
      </c>
      <c r="AZ133" s="5">
        <f t="shared" si="115"/>
        <v>2189.4900865176614</v>
      </c>
      <c r="BA133" s="5">
        <f t="shared" si="116"/>
        <v>2189.4900865176646</v>
      </c>
      <c r="BB133" s="5">
        <f t="shared" si="117"/>
        <v>2189.4900865176646</v>
      </c>
      <c r="BC133" s="5">
        <f t="shared" si="118"/>
        <v>2189.4900865176646</v>
      </c>
      <c r="BE133">
        <v>862.52393520289741</v>
      </c>
      <c r="BF133">
        <v>875.7096795018042</v>
      </c>
      <c r="BG133">
        <v>875.79547554759188</v>
      </c>
      <c r="BH133">
        <v>875.79603098785481</v>
      </c>
      <c r="BI133">
        <v>875.79603458363567</v>
      </c>
      <c r="BJ133">
        <v>875.79603460691374</v>
      </c>
      <c r="BK133">
        <v>875.79603460706448</v>
      </c>
      <c r="BL133">
        <v>875.79603460706585</v>
      </c>
      <c r="BM133">
        <v>875.79603460706585</v>
      </c>
      <c r="BN133">
        <v>875.79603460706585</v>
      </c>
      <c r="BP133">
        <v>2156.3098380072433</v>
      </c>
      <c r="BQ133">
        <v>2189.2741987545105</v>
      </c>
      <c r="BR133">
        <v>2189.4886888689798</v>
      </c>
      <c r="BS133">
        <v>2189.4900774696371</v>
      </c>
      <c r="BT133">
        <v>2189.4900864590891</v>
      </c>
      <c r="BU133">
        <v>2189.4900865172845</v>
      </c>
      <c r="BV133">
        <v>2189.4900865176614</v>
      </c>
      <c r="BW133">
        <v>2189.4900865176646</v>
      </c>
      <c r="BX133">
        <v>2189.4900865176646</v>
      </c>
      <c r="BY133">
        <v>2189.4900865176646</v>
      </c>
    </row>
    <row r="134" spans="1:77" x14ac:dyDescent="0.25">
      <c r="A134" s="4" t="s">
        <v>13</v>
      </c>
      <c r="B134">
        <v>556.80050352575597</v>
      </c>
      <c r="C134">
        <v>1514.6401214258501</v>
      </c>
      <c r="D134">
        <v>2084.4180850887001</v>
      </c>
      <c r="E134">
        <v>2344.5416704915001</v>
      </c>
      <c r="F134">
        <v>2453.2382674466498</v>
      </c>
      <c r="G134">
        <v>2497.1883543496301</v>
      </c>
      <c r="H134">
        <v>2514.7344392802302</v>
      </c>
      <c r="I134">
        <v>2521.7044668583899</v>
      </c>
      <c r="J134">
        <v>2524.4678065000398</v>
      </c>
      <c r="K134">
        <v>2525.56250923076</v>
      </c>
      <c r="L134" s="11">
        <v>5</v>
      </c>
      <c r="M134">
        <f t="shared" ref="M134:V134" si="122">(B134*($L$70/100))/365</f>
        <v>7.6274041578870688E-2</v>
      </c>
      <c r="N134">
        <f t="shared" si="122"/>
        <v>0.2074849481405274</v>
      </c>
      <c r="O134">
        <f t="shared" si="122"/>
        <v>0.28553672398475344</v>
      </c>
      <c r="P134">
        <f t="shared" si="122"/>
        <v>0.32117009184815071</v>
      </c>
      <c r="Q134">
        <f t="shared" si="122"/>
        <v>0.33606003663652739</v>
      </c>
      <c r="R134">
        <f t="shared" si="122"/>
        <v>0.34208059648625072</v>
      </c>
      <c r="S134">
        <f t="shared" si="122"/>
        <v>0.34448416976441509</v>
      </c>
      <c r="T134">
        <f t="shared" si="122"/>
        <v>0.34543896806279317</v>
      </c>
      <c r="U134">
        <f t="shared" si="122"/>
        <v>0.34581750773973152</v>
      </c>
      <c r="V134">
        <f t="shared" si="122"/>
        <v>0.34596746701791237</v>
      </c>
      <c r="W134" s="6">
        <v>0.05</v>
      </c>
      <c r="X134">
        <f t="shared" ref="X134:AG134" si="123">M134*$W$134</f>
        <v>3.8137020789435344E-3</v>
      </c>
      <c r="Y134">
        <f t="shared" si="123"/>
        <v>1.0374247407026371E-2</v>
      </c>
      <c r="Z134">
        <f t="shared" si="123"/>
        <v>1.4276836199237673E-2</v>
      </c>
      <c r="AA134">
        <f t="shared" si="123"/>
        <v>1.6058504592407537E-2</v>
      </c>
      <c r="AB134">
        <f t="shared" si="123"/>
        <v>1.680300183182637E-2</v>
      </c>
      <c r="AC134">
        <f t="shared" si="123"/>
        <v>1.7104029824312538E-2</v>
      </c>
      <c r="AD134">
        <f t="shared" si="123"/>
        <v>1.7224208488220757E-2</v>
      </c>
      <c r="AE134">
        <f t="shared" si="123"/>
        <v>1.7271948403139659E-2</v>
      </c>
      <c r="AF134">
        <f t="shared" si="123"/>
        <v>1.7290875386986575E-2</v>
      </c>
      <c r="AG134">
        <f t="shared" si="123"/>
        <v>1.729837335089562E-2</v>
      </c>
      <c r="AI134" s="5">
        <f t="shared" si="99"/>
        <v>0.76274041578870688</v>
      </c>
      <c r="AJ134" s="5">
        <f t="shared" si="100"/>
        <v>2.0748494814052738</v>
      </c>
      <c r="AK134" s="5">
        <f t="shared" si="101"/>
        <v>2.8553672398475345</v>
      </c>
      <c r="AL134" s="5">
        <f t="shared" si="102"/>
        <v>3.2117009184815073</v>
      </c>
      <c r="AM134" s="5">
        <f t="shared" si="103"/>
        <v>3.3606003663652739</v>
      </c>
      <c r="AN134" s="5">
        <f t="shared" si="104"/>
        <v>3.4208059648625073</v>
      </c>
      <c r="AO134" s="5">
        <f t="shared" si="105"/>
        <v>3.4448416976441507</v>
      </c>
      <c r="AP134" s="5">
        <f t="shared" si="106"/>
        <v>3.4543896806279317</v>
      </c>
      <c r="AQ134" s="5">
        <f t="shared" si="107"/>
        <v>3.458175077397315</v>
      </c>
      <c r="AR134" s="5">
        <f t="shared" si="108"/>
        <v>3.4596746701791234</v>
      </c>
      <c r="AS134" s="5"/>
      <c r="AT134" s="5">
        <f t="shared" si="109"/>
        <v>3.8137020789435344E-2</v>
      </c>
      <c r="AU134" s="5">
        <f t="shared" si="110"/>
        <v>0.10374247407026371</v>
      </c>
      <c r="AV134" s="5">
        <f t="shared" si="111"/>
        <v>0.14276836199237672</v>
      </c>
      <c r="AW134" s="5">
        <f t="shared" si="112"/>
        <v>0.16058504592407538</v>
      </c>
      <c r="AX134" s="5">
        <f t="shared" si="113"/>
        <v>0.1680300183182637</v>
      </c>
      <c r="AY134" s="5">
        <f t="shared" si="114"/>
        <v>0.17104029824312539</v>
      </c>
      <c r="AZ134" s="5">
        <f t="shared" si="115"/>
        <v>0.17224208488220757</v>
      </c>
      <c r="BA134" s="5">
        <f t="shared" si="116"/>
        <v>0.17271948403139659</v>
      </c>
      <c r="BB134" s="5">
        <f t="shared" si="117"/>
        <v>0.17290875386986576</v>
      </c>
      <c r="BC134" s="5">
        <f t="shared" si="118"/>
        <v>0.17298373350895621</v>
      </c>
      <c r="BE134">
        <v>0.76274041578870688</v>
      </c>
      <c r="BF134">
        <v>2.0748494814052738</v>
      </c>
      <c r="BG134">
        <v>2.8553672398475345</v>
      </c>
      <c r="BH134">
        <v>3.2117009184815073</v>
      </c>
      <c r="BI134">
        <v>3.3606003663652739</v>
      </c>
      <c r="BJ134">
        <v>3.4208059648625073</v>
      </c>
      <c r="BK134">
        <v>3.4448416976441507</v>
      </c>
      <c r="BL134">
        <v>3.4543896806279317</v>
      </c>
      <c r="BM134">
        <v>3.458175077397315</v>
      </c>
      <c r="BN134">
        <v>3.4596746701791234</v>
      </c>
      <c r="BP134">
        <v>3.8137020789435344E-2</v>
      </c>
      <c r="BQ134">
        <v>0.10374247407026371</v>
      </c>
      <c r="BR134">
        <v>0.14276836199237672</v>
      </c>
      <c r="BS134">
        <v>0.16058504592407538</v>
      </c>
      <c r="BT134">
        <v>0.1680300183182637</v>
      </c>
      <c r="BU134">
        <v>0.17104029824312539</v>
      </c>
      <c r="BV134">
        <v>0.17224208488220757</v>
      </c>
      <c r="BW134">
        <v>0.17271948403139659</v>
      </c>
      <c r="BX134">
        <v>0.17290875386986576</v>
      </c>
      <c r="BY134">
        <v>0.17298373350895621</v>
      </c>
    </row>
    <row r="135" spans="1:77" x14ac:dyDescent="0.25">
      <c r="A135" s="15" t="s">
        <v>14</v>
      </c>
      <c r="B135">
        <v>2601.1221205625502</v>
      </c>
      <c r="C135">
        <v>10052.779017687801</v>
      </c>
      <c r="D135">
        <v>16834.059696289201</v>
      </c>
      <c r="E135">
        <v>21300.971718541401</v>
      </c>
      <c r="F135">
        <v>23891.443813165399</v>
      </c>
      <c r="G135">
        <v>25309.014639631099</v>
      </c>
      <c r="H135">
        <v>26063.178701350502</v>
      </c>
      <c r="I135">
        <v>26458.775491050299</v>
      </c>
      <c r="J135">
        <v>26664.800228274999</v>
      </c>
      <c r="K135">
        <v>26771.702364278</v>
      </c>
      <c r="L135" s="11">
        <v>5</v>
      </c>
      <c r="M135">
        <f t="shared" ref="M135:V135" si="124">(B135*($L$71/100))/365</f>
        <v>0.35631809870719866</v>
      </c>
      <c r="N135">
        <f t="shared" si="124"/>
        <v>1.3770930161216166</v>
      </c>
      <c r="O135">
        <f t="shared" si="124"/>
        <v>2.3060355748341372</v>
      </c>
      <c r="P135">
        <f t="shared" si="124"/>
        <v>2.9179413313070413</v>
      </c>
      <c r="Q135">
        <f t="shared" si="124"/>
        <v>3.2728005223514249</v>
      </c>
      <c r="R135">
        <f t="shared" si="124"/>
        <v>3.4669883067987808</v>
      </c>
      <c r="S135">
        <f t="shared" si="124"/>
        <v>3.5702984522397947</v>
      </c>
      <c r="T135">
        <f t="shared" si="124"/>
        <v>3.6244897932945617</v>
      </c>
      <c r="U135">
        <f t="shared" si="124"/>
        <v>3.652712360037671</v>
      </c>
      <c r="V135">
        <f t="shared" si="124"/>
        <v>3.6673564882572607</v>
      </c>
      <c r="W135"/>
      <c r="X135">
        <f t="shared" ref="X135:AG135" si="125">M135/10</f>
        <v>3.5631809870719865E-2</v>
      </c>
      <c r="Y135">
        <f t="shared" si="125"/>
        <v>0.13770930161216166</v>
      </c>
      <c r="Z135">
        <f t="shared" si="125"/>
        <v>0.23060355748341371</v>
      </c>
      <c r="AA135">
        <f t="shared" si="125"/>
        <v>0.29179413313070413</v>
      </c>
      <c r="AB135">
        <f t="shared" si="125"/>
        <v>0.3272800522351425</v>
      </c>
      <c r="AC135">
        <f t="shared" si="125"/>
        <v>0.34669883067987806</v>
      </c>
      <c r="AD135">
        <f t="shared" si="125"/>
        <v>0.35702984522397946</v>
      </c>
      <c r="AE135">
        <f t="shared" si="125"/>
        <v>0.36244897932945619</v>
      </c>
      <c r="AF135">
        <f t="shared" si="125"/>
        <v>0.3652712360037671</v>
      </c>
      <c r="AG135">
        <f t="shared" si="125"/>
        <v>0.36673564882572607</v>
      </c>
      <c r="AI135" s="5">
        <f t="shared" si="99"/>
        <v>3.5631809870719868</v>
      </c>
      <c r="AJ135" s="5">
        <f t="shared" si="100"/>
        <v>13.770930161216166</v>
      </c>
      <c r="AK135" s="5">
        <f t="shared" si="101"/>
        <v>23.060355748341372</v>
      </c>
      <c r="AL135" s="5">
        <f t="shared" si="102"/>
        <v>29.179413313070413</v>
      </c>
      <c r="AM135" s="5">
        <f t="shared" si="103"/>
        <v>32.728005223514252</v>
      </c>
      <c r="AN135" s="5">
        <f t="shared" si="104"/>
        <v>34.669883067987811</v>
      </c>
      <c r="AO135" s="5">
        <f t="shared" si="105"/>
        <v>35.702984522397948</v>
      </c>
      <c r="AP135" s="5">
        <f t="shared" si="106"/>
        <v>36.244897932945619</v>
      </c>
      <c r="AQ135" s="5">
        <f t="shared" si="107"/>
        <v>36.527123600376711</v>
      </c>
      <c r="AR135" s="5">
        <f t="shared" si="108"/>
        <v>36.673564882572606</v>
      </c>
      <c r="AS135" s="5"/>
      <c r="AT135" s="5">
        <f t="shared" si="109"/>
        <v>0.35631809870719866</v>
      </c>
      <c r="AU135" s="5">
        <f t="shared" si="110"/>
        <v>1.3770930161216166</v>
      </c>
      <c r="AV135" s="5">
        <f t="shared" si="111"/>
        <v>2.3060355748341372</v>
      </c>
      <c r="AW135" s="5">
        <f t="shared" si="112"/>
        <v>2.9179413313070413</v>
      </c>
      <c r="AX135" s="5">
        <f t="shared" si="113"/>
        <v>3.2728005223514249</v>
      </c>
      <c r="AY135" s="5">
        <f t="shared" si="114"/>
        <v>3.4669883067987808</v>
      </c>
      <c r="AZ135" s="5">
        <f t="shared" si="115"/>
        <v>3.5702984522397947</v>
      </c>
      <c r="BA135" s="5">
        <f t="shared" si="116"/>
        <v>3.6244897932945621</v>
      </c>
      <c r="BB135" s="5">
        <f t="shared" si="117"/>
        <v>3.652712360037671</v>
      </c>
      <c r="BC135" s="5">
        <f t="shared" si="118"/>
        <v>3.6673564882572607</v>
      </c>
      <c r="BE135">
        <v>3.5631809870719868</v>
      </c>
      <c r="BF135">
        <v>13.770930161216166</v>
      </c>
      <c r="BG135">
        <v>23.060355748341372</v>
      </c>
      <c r="BH135">
        <v>29.179413313070413</v>
      </c>
      <c r="BI135">
        <v>32.728005223514252</v>
      </c>
      <c r="BJ135">
        <v>34.669883067987811</v>
      </c>
      <c r="BK135">
        <v>35.702984522397948</v>
      </c>
      <c r="BL135">
        <v>36.244897932945619</v>
      </c>
      <c r="BM135">
        <v>36.527123600376711</v>
      </c>
      <c r="BN135">
        <v>36.673564882572606</v>
      </c>
      <c r="BP135">
        <v>0.35631809870719866</v>
      </c>
      <c r="BQ135">
        <v>1.3770930161216166</v>
      </c>
      <c r="BR135">
        <v>2.3060355748341372</v>
      </c>
      <c r="BS135">
        <v>2.9179413313070413</v>
      </c>
      <c r="BT135">
        <v>3.2728005223514249</v>
      </c>
      <c r="BU135">
        <v>3.4669883067987808</v>
      </c>
      <c r="BV135">
        <v>3.5702984522397947</v>
      </c>
      <c r="BW135">
        <v>3.6244897932945621</v>
      </c>
      <c r="BX135">
        <v>3.652712360037671</v>
      </c>
      <c r="BY135">
        <v>3.6673564882572607</v>
      </c>
    </row>
    <row r="136" spans="1:77" x14ac:dyDescent="0.25">
      <c r="A136" s="4" t="s">
        <v>15</v>
      </c>
      <c r="B136">
        <v>372.42894525518398</v>
      </c>
      <c r="C136">
        <v>983.18090529593803</v>
      </c>
      <c r="D136">
        <v>1370.16262755408</v>
      </c>
      <c r="E136">
        <v>1560.52380198534</v>
      </c>
      <c r="F136">
        <v>1646.1134718354699</v>
      </c>
      <c r="G136">
        <v>1683.25416567296</v>
      </c>
      <c r="H136">
        <v>1699.13742946706</v>
      </c>
      <c r="I136">
        <v>1705.8885985460399</v>
      </c>
      <c r="J136">
        <v>1708.75081362328</v>
      </c>
      <c r="K136">
        <v>1709.96295791017</v>
      </c>
      <c r="L136" s="11">
        <v>5</v>
      </c>
      <c r="M136">
        <f t="shared" ref="M136:V136" si="126">(B136*($L$136/100))/365</f>
        <v>5.1017663733586849E-2</v>
      </c>
      <c r="N136">
        <f t="shared" si="126"/>
        <v>0.13468231579396411</v>
      </c>
      <c r="O136">
        <f t="shared" si="126"/>
        <v>0.18769351062384659</v>
      </c>
      <c r="P136">
        <f t="shared" si="126"/>
        <v>0.21377038383360825</v>
      </c>
      <c r="Q136">
        <f t="shared" si="126"/>
        <v>0.22549499614184521</v>
      </c>
      <c r="R136">
        <f t="shared" si="126"/>
        <v>0.23058276242095344</v>
      </c>
      <c r="S136">
        <f t="shared" si="126"/>
        <v>0.23275855198178905</v>
      </c>
      <c r="T136">
        <f t="shared" si="126"/>
        <v>0.23368336966384112</v>
      </c>
      <c r="U136">
        <f t="shared" si="126"/>
        <v>0.2340754539209973</v>
      </c>
      <c r="V136">
        <f t="shared" si="126"/>
        <v>0.23424150108358496</v>
      </c>
      <c r="W136" s="6">
        <v>0.05</v>
      </c>
      <c r="X136">
        <f t="shared" ref="X136:AG136" si="127">M136*$W$136</f>
        <v>2.5508831866793424E-3</v>
      </c>
      <c r="Y136">
        <f t="shared" si="127"/>
        <v>6.7341157896982059E-3</v>
      </c>
      <c r="Z136">
        <f t="shared" si="127"/>
        <v>9.38467553119233E-3</v>
      </c>
      <c r="AA136">
        <f t="shared" si="127"/>
        <v>1.0688519191680413E-2</v>
      </c>
      <c r="AB136">
        <f t="shared" si="127"/>
        <v>1.1274749807092262E-2</v>
      </c>
      <c r="AC136">
        <f t="shared" si="127"/>
        <v>1.1529138121047673E-2</v>
      </c>
      <c r="AD136">
        <f t="shared" si="127"/>
        <v>1.1637927599089453E-2</v>
      </c>
      <c r="AE136">
        <f t="shared" si="127"/>
        <v>1.1684168483192058E-2</v>
      </c>
      <c r="AF136">
        <f t="shared" si="127"/>
        <v>1.1703772696049865E-2</v>
      </c>
      <c r="AG136">
        <f t="shared" si="127"/>
        <v>1.1712075054179249E-2</v>
      </c>
      <c r="AI136" s="5">
        <f t="shared" si="99"/>
        <v>0.51017663733586849</v>
      </c>
      <c r="AJ136" s="5">
        <f t="shared" si="100"/>
        <v>1.346823157939641</v>
      </c>
      <c r="AK136" s="5">
        <f t="shared" si="101"/>
        <v>1.876935106238466</v>
      </c>
      <c r="AL136" s="5">
        <f t="shared" si="102"/>
        <v>2.1377038383360825</v>
      </c>
      <c r="AM136" s="5">
        <f t="shared" si="103"/>
        <v>2.2549499614184523</v>
      </c>
      <c r="AN136" s="5">
        <f t="shared" si="104"/>
        <v>2.3058276242095346</v>
      </c>
      <c r="AO136" s="5">
        <f t="shared" si="105"/>
        <v>2.3275855198178905</v>
      </c>
      <c r="AP136" s="5">
        <f t="shared" si="106"/>
        <v>2.3368336966384113</v>
      </c>
      <c r="AQ136" s="5">
        <f t="shared" si="107"/>
        <v>2.3407545392099731</v>
      </c>
      <c r="AR136" s="5">
        <f t="shared" si="108"/>
        <v>2.3424150108358495</v>
      </c>
      <c r="AS136" s="5"/>
      <c r="AT136" s="5">
        <f t="shared" si="109"/>
        <v>2.5508831866793424E-2</v>
      </c>
      <c r="AU136" s="5">
        <f t="shared" si="110"/>
        <v>6.7341157896982057E-2</v>
      </c>
      <c r="AV136" s="5">
        <f t="shared" si="111"/>
        <v>9.3846755311923297E-2</v>
      </c>
      <c r="AW136" s="5">
        <f t="shared" si="112"/>
        <v>0.10688519191680414</v>
      </c>
      <c r="AX136" s="5">
        <f t="shared" si="113"/>
        <v>0.11274749807092262</v>
      </c>
      <c r="AY136" s="5">
        <f t="shared" si="114"/>
        <v>0.11529138121047673</v>
      </c>
      <c r="AZ136" s="5">
        <f t="shared" si="115"/>
        <v>0.11637927599089452</v>
      </c>
      <c r="BA136" s="5">
        <f t="shared" si="116"/>
        <v>0.11684168483192058</v>
      </c>
      <c r="BB136" s="5">
        <f t="shared" si="117"/>
        <v>0.11703772696049865</v>
      </c>
      <c r="BC136" s="5">
        <f t="shared" si="118"/>
        <v>0.11712075054179248</v>
      </c>
      <c r="BE136">
        <v>0.51017663733586849</v>
      </c>
      <c r="BF136">
        <v>1.346823157939641</v>
      </c>
      <c r="BG136">
        <v>1.876935106238466</v>
      </c>
      <c r="BH136">
        <v>2.1377038383360825</v>
      </c>
      <c r="BI136">
        <v>2.2549499614184523</v>
      </c>
      <c r="BJ136">
        <v>2.3058276242095346</v>
      </c>
      <c r="BK136">
        <v>2.3275855198178905</v>
      </c>
      <c r="BL136">
        <v>2.3368336966384113</v>
      </c>
      <c r="BM136">
        <v>2.3407545392099731</v>
      </c>
      <c r="BN136">
        <v>2.3424150108358495</v>
      </c>
      <c r="BP136">
        <v>2.5508831866793424E-2</v>
      </c>
      <c r="BQ136">
        <v>6.7341157896982057E-2</v>
      </c>
      <c r="BR136">
        <v>9.3846755311923297E-2</v>
      </c>
      <c r="BS136">
        <v>0.10688519191680414</v>
      </c>
      <c r="BT136">
        <v>0.11274749807092262</v>
      </c>
      <c r="BU136">
        <v>0.11529138121047673</v>
      </c>
      <c r="BV136">
        <v>0.11637927599089452</v>
      </c>
      <c r="BW136">
        <v>0.11684168483192058</v>
      </c>
      <c r="BX136">
        <v>0.11703772696049865</v>
      </c>
      <c r="BY136">
        <v>0.11712075054179248</v>
      </c>
    </row>
    <row r="137" spans="1:77" x14ac:dyDescent="0.25">
      <c r="A137" s="15" t="s">
        <v>16</v>
      </c>
      <c r="B137">
        <v>485585088.70512497</v>
      </c>
      <c r="C137">
        <v>485585088.95159298</v>
      </c>
      <c r="D137">
        <v>485585088.95159298</v>
      </c>
      <c r="E137">
        <v>485585088.95159298</v>
      </c>
      <c r="F137">
        <v>485585088.95159298</v>
      </c>
      <c r="G137">
        <v>485585088.95159298</v>
      </c>
      <c r="H137">
        <v>485585088.95159298</v>
      </c>
      <c r="I137">
        <v>485585088.95159298</v>
      </c>
      <c r="J137">
        <v>485585088.95159298</v>
      </c>
      <c r="K137">
        <v>485585088.95159298</v>
      </c>
      <c r="L137" s="11">
        <v>1</v>
      </c>
      <c r="M137">
        <f t="shared" ref="M137:V137" si="128">(B137*($M127/100))/365</f>
        <v>13303.701060414383</v>
      </c>
      <c r="N137">
        <f t="shared" si="128"/>
        <v>13303.70106716693</v>
      </c>
      <c r="O137">
        <f t="shared" si="128"/>
        <v>13303.70106716693</v>
      </c>
      <c r="P137">
        <f t="shared" si="128"/>
        <v>13303.70106716693</v>
      </c>
      <c r="Q137">
        <f t="shared" si="128"/>
        <v>13303.70106716693</v>
      </c>
      <c r="R137">
        <f t="shared" si="128"/>
        <v>13303.70106716693</v>
      </c>
      <c r="S137">
        <f t="shared" si="128"/>
        <v>13303.70106716693</v>
      </c>
      <c r="T137">
        <f t="shared" si="128"/>
        <v>13303.70106716693</v>
      </c>
      <c r="U137">
        <f t="shared" si="128"/>
        <v>13303.70106716693</v>
      </c>
      <c r="V137">
        <f t="shared" si="128"/>
        <v>13303.70106716693</v>
      </c>
      <c r="W137" s="6">
        <v>10</v>
      </c>
      <c r="X137">
        <v>0.05</v>
      </c>
      <c r="Y137">
        <f t="shared" ref="Y137:AG137" si="129">N137*10</f>
        <v>133037.0106716693</v>
      </c>
      <c r="Z137">
        <f t="shared" si="129"/>
        <v>133037.0106716693</v>
      </c>
      <c r="AA137">
        <f t="shared" si="129"/>
        <v>133037.0106716693</v>
      </c>
      <c r="AB137">
        <f t="shared" si="129"/>
        <v>133037.0106716693</v>
      </c>
      <c r="AC137">
        <f t="shared" si="129"/>
        <v>133037.0106716693</v>
      </c>
      <c r="AD137">
        <f t="shared" si="129"/>
        <v>133037.0106716693</v>
      </c>
      <c r="AE137">
        <f t="shared" si="129"/>
        <v>133037.0106716693</v>
      </c>
      <c r="AF137">
        <f t="shared" si="129"/>
        <v>133037.0106716693</v>
      </c>
      <c r="AG137">
        <f t="shared" si="129"/>
        <v>133037.0106716693</v>
      </c>
      <c r="AH137" s="18"/>
      <c r="AI137" s="5">
        <f t="shared" si="99"/>
        <v>133037.01060414384</v>
      </c>
      <c r="AJ137" s="5">
        <f t="shared" si="100"/>
        <v>133037.0106716693</v>
      </c>
      <c r="AK137" s="5">
        <f t="shared" si="101"/>
        <v>133037.0106716693</v>
      </c>
      <c r="AL137" s="5">
        <f t="shared" si="102"/>
        <v>133037.0106716693</v>
      </c>
      <c r="AM137" s="5">
        <f t="shared" si="103"/>
        <v>133037.0106716693</v>
      </c>
      <c r="AN137" s="5">
        <f t="shared" si="104"/>
        <v>133037.0106716693</v>
      </c>
      <c r="AO137" s="5">
        <f t="shared" si="105"/>
        <v>133037.0106716693</v>
      </c>
      <c r="AP137" s="5">
        <f t="shared" si="106"/>
        <v>133037.0106716693</v>
      </c>
      <c r="AQ137" s="5">
        <f t="shared" si="107"/>
        <v>133037.0106716693</v>
      </c>
      <c r="AR137" s="5">
        <f t="shared" si="108"/>
        <v>133037.0106716693</v>
      </c>
      <c r="AS137" s="5"/>
      <c r="AT137" s="5">
        <f t="shared" si="109"/>
        <v>0.5</v>
      </c>
      <c r="AU137" s="5">
        <f t="shared" si="110"/>
        <v>1330370.1067166929</v>
      </c>
      <c r="AV137" s="5">
        <f t="shared" si="111"/>
        <v>1330370.1067166929</v>
      </c>
      <c r="AW137" s="5">
        <f t="shared" si="112"/>
        <v>1330370.1067166929</v>
      </c>
      <c r="AX137" s="5">
        <f t="shared" si="113"/>
        <v>1330370.1067166929</v>
      </c>
      <c r="AY137" s="5">
        <f t="shared" si="114"/>
        <v>1330370.1067166929</v>
      </c>
      <c r="AZ137" s="5">
        <f t="shared" si="115"/>
        <v>1330370.1067166929</v>
      </c>
      <c r="BA137" s="5">
        <f t="shared" si="116"/>
        <v>1330370.1067166929</v>
      </c>
      <c r="BB137" s="5">
        <f t="shared" si="117"/>
        <v>1330370.1067166929</v>
      </c>
      <c r="BC137" s="5">
        <f t="shared" si="118"/>
        <v>1330370.1067166929</v>
      </c>
      <c r="BD137" s="18"/>
      <c r="BE137">
        <v>13303.701060414383</v>
      </c>
      <c r="BF137">
        <v>13303.70106716693</v>
      </c>
      <c r="BG137">
        <v>13303.70106716693</v>
      </c>
      <c r="BH137">
        <v>13303.70106716693</v>
      </c>
      <c r="BI137">
        <v>13303.70106716693</v>
      </c>
      <c r="BJ137">
        <v>13303.70106716693</v>
      </c>
      <c r="BK137">
        <v>13303.70106716693</v>
      </c>
      <c r="BL137">
        <v>13303.70106716693</v>
      </c>
      <c r="BM137">
        <v>13303.70106716693</v>
      </c>
      <c r="BN137">
        <v>13303.70106716693</v>
      </c>
      <c r="BP137">
        <v>0.05</v>
      </c>
      <c r="BQ137">
        <v>133037.0106716693</v>
      </c>
      <c r="BR137">
        <v>133037.0106716693</v>
      </c>
      <c r="BS137">
        <v>133037.0106716693</v>
      </c>
      <c r="BT137">
        <v>133037.0106716693</v>
      </c>
      <c r="BU137">
        <v>133037.0106716693</v>
      </c>
      <c r="BV137">
        <v>133037.0106716693</v>
      </c>
      <c r="BW137">
        <v>133037.0106716693</v>
      </c>
      <c r="BX137">
        <v>133037.0106716693</v>
      </c>
      <c r="BY137">
        <v>133037.0106716693</v>
      </c>
    </row>
    <row r="138" spans="1:77" x14ac:dyDescent="0.25">
      <c r="A138" s="4" t="s">
        <v>17</v>
      </c>
      <c r="B138">
        <v>7180.7993859868802</v>
      </c>
      <c r="C138">
        <v>38959.658833709698</v>
      </c>
      <c r="D138">
        <v>87542.099114981305</v>
      </c>
      <c r="E138">
        <v>140222.10103514401</v>
      </c>
      <c r="F138">
        <v>188924.637196478</v>
      </c>
      <c r="G138">
        <v>230149.946264909</v>
      </c>
      <c r="H138">
        <v>263226.79544123</v>
      </c>
      <c r="I138">
        <v>288868.83301197801</v>
      </c>
      <c r="J138">
        <v>308297.568064311</v>
      </c>
      <c r="K138">
        <v>322790.84696979501</v>
      </c>
      <c r="L138"/>
      <c r="M138">
        <f t="shared" ref="M138:V138" si="130">(B138*(M128/100))/365</f>
        <v>5.9020268925919552</v>
      </c>
      <c r="N138">
        <f t="shared" si="130"/>
        <v>21.347758265046412</v>
      </c>
      <c r="O138">
        <f t="shared" si="130"/>
        <v>23.984136743830494</v>
      </c>
      <c r="P138">
        <f t="shared" si="130"/>
        <v>38.417013982231232</v>
      </c>
      <c r="Q138">
        <f t="shared" si="130"/>
        <v>51.760174574377537</v>
      </c>
      <c r="R138">
        <f t="shared" si="130"/>
        <v>63.05477979860521</v>
      </c>
      <c r="S138">
        <f t="shared" si="130"/>
        <v>72.116930257871246</v>
      </c>
      <c r="T138">
        <f t="shared" si="130"/>
        <v>79.142146030678916</v>
      </c>
      <c r="U138">
        <f t="shared" si="130"/>
        <v>84.46508714090713</v>
      </c>
      <c r="V138">
        <f t="shared" si="130"/>
        <v>88.435848484875351</v>
      </c>
      <c r="W138" s="6">
        <v>2</v>
      </c>
      <c r="X138">
        <f t="shared" ref="X138:AG138" si="131">M138*$W$138</f>
        <v>11.80405378518391</v>
      </c>
      <c r="Y138">
        <f t="shared" si="131"/>
        <v>42.695516530092824</v>
      </c>
      <c r="Z138">
        <f t="shared" si="131"/>
        <v>47.968273487660987</v>
      </c>
      <c r="AA138">
        <f t="shared" si="131"/>
        <v>76.834027964462464</v>
      </c>
      <c r="AB138">
        <f t="shared" si="131"/>
        <v>103.52034914875507</v>
      </c>
      <c r="AC138">
        <f t="shared" si="131"/>
        <v>126.10955959721042</v>
      </c>
      <c r="AD138">
        <f t="shared" si="131"/>
        <v>144.23386051574249</v>
      </c>
      <c r="AE138">
        <f t="shared" si="131"/>
        <v>158.28429206135783</v>
      </c>
      <c r="AF138">
        <f t="shared" si="131"/>
        <v>168.93017428181426</v>
      </c>
      <c r="AG138">
        <f t="shared" si="131"/>
        <v>176.8716969697507</v>
      </c>
      <c r="AI138" s="5">
        <f t="shared" si="99"/>
        <v>59.020268925919552</v>
      </c>
      <c r="AJ138" s="5">
        <f t="shared" si="100"/>
        <v>213.47758265046411</v>
      </c>
      <c r="AK138" s="5">
        <f t="shared" si="101"/>
        <v>239.84136743830493</v>
      </c>
      <c r="AL138" s="5">
        <f t="shared" si="102"/>
        <v>384.17013982231231</v>
      </c>
      <c r="AM138" s="5">
        <f t="shared" si="103"/>
        <v>517.60174574377538</v>
      </c>
      <c r="AN138" s="5">
        <f t="shared" si="104"/>
        <v>630.54779798605205</v>
      </c>
      <c r="AO138" s="5">
        <f t="shared" si="105"/>
        <v>721.1693025787124</v>
      </c>
      <c r="AP138" s="5">
        <f t="shared" si="106"/>
        <v>791.42146030678919</v>
      </c>
      <c r="AQ138" s="5">
        <f t="shared" si="107"/>
        <v>844.65087140907133</v>
      </c>
      <c r="AR138" s="5">
        <f t="shared" si="108"/>
        <v>884.35848484875351</v>
      </c>
      <c r="AS138" s="5"/>
      <c r="AT138" s="5">
        <f t="shared" si="109"/>
        <v>118.0405378518391</v>
      </c>
      <c r="AU138" s="5">
        <f t="shared" si="110"/>
        <v>426.95516530092823</v>
      </c>
      <c r="AV138" s="5">
        <f t="shared" si="111"/>
        <v>479.68273487660986</v>
      </c>
      <c r="AW138" s="5">
        <f t="shared" si="112"/>
        <v>768.34027964462462</v>
      </c>
      <c r="AX138" s="5">
        <f t="shared" si="113"/>
        <v>1035.2034914875508</v>
      </c>
      <c r="AY138" s="5">
        <f t="shared" si="114"/>
        <v>1261.0955959721041</v>
      </c>
      <c r="AZ138" s="5">
        <f t="shared" si="115"/>
        <v>1442.3386051574248</v>
      </c>
      <c r="BA138" s="5">
        <f t="shared" si="116"/>
        <v>1582.8429206135784</v>
      </c>
      <c r="BB138" s="5">
        <f t="shared" si="117"/>
        <v>1689.3017428181427</v>
      </c>
      <c r="BC138" s="5">
        <f t="shared" si="118"/>
        <v>1768.716969697507</v>
      </c>
      <c r="BE138">
        <v>59.020268925919552</v>
      </c>
      <c r="BF138">
        <v>213.47758265046411</v>
      </c>
      <c r="BG138">
        <v>239.84136743830493</v>
      </c>
      <c r="BH138">
        <v>384.17013982231231</v>
      </c>
      <c r="BI138">
        <v>517.60174574377538</v>
      </c>
      <c r="BJ138">
        <v>630.54779798605205</v>
      </c>
      <c r="BK138">
        <v>721.1693025787124</v>
      </c>
      <c r="BL138">
        <v>791.42146030678919</v>
      </c>
      <c r="BM138">
        <v>844.65087140907133</v>
      </c>
      <c r="BN138">
        <v>884.35848484875351</v>
      </c>
      <c r="BP138">
        <v>118.0405378518391</v>
      </c>
      <c r="BQ138">
        <v>426.95516530092823</v>
      </c>
      <c r="BR138">
        <v>479.68273487660986</v>
      </c>
      <c r="BS138">
        <v>768.34027964462462</v>
      </c>
      <c r="BT138">
        <v>1035.2034914875508</v>
      </c>
      <c r="BU138">
        <v>1261.0955959721041</v>
      </c>
      <c r="BV138">
        <v>1442.3386051574248</v>
      </c>
      <c r="BW138">
        <v>1582.8429206135784</v>
      </c>
      <c r="BX138">
        <v>1689.3017428181427</v>
      </c>
      <c r="BY138">
        <v>1768.716969697507</v>
      </c>
    </row>
    <row r="139" spans="1:77" x14ac:dyDescent="0.25">
      <c r="A139" s="15" t="s">
        <v>18</v>
      </c>
      <c r="B139">
        <v>50845.679146978902</v>
      </c>
      <c r="C139">
        <v>109590.94810366099</v>
      </c>
      <c r="D139">
        <v>131935.04465662301</v>
      </c>
      <c r="E139">
        <v>138730.34634387601</v>
      </c>
      <c r="F139">
        <v>140682.412003543</v>
      </c>
      <c r="G139">
        <v>141234.49369724101</v>
      </c>
      <c r="H139">
        <v>141389.95467100799</v>
      </c>
      <c r="I139">
        <v>141433.67757282101</v>
      </c>
      <c r="J139">
        <v>141445.970280234</v>
      </c>
      <c r="K139">
        <v>141449.42604542401</v>
      </c>
      <c r="L139" s="11">
        <v>20</v>
      </c>
      <c r="M139">
        <f t="shared" ref="M139:V139" si="132">(B139*($L$75/100))/365</f>
        <v>27.86064610793365</v>
      </c>
      <c r="N139">
        <f t="shared" si="132"/>
        <v>60.049834577348491</v>
      </c>
      <c r="O139">
        <f t="shared" si="132"/>
        <v>72.293175154313985</v>
      </c>
      <c r="P139">
        <f t="shared" si="132"/>
        <v>76.016628133630689</v>
      </c>
      <c r="Q139">
        <f t="shared" si="132"/>
        <v>77.086253152626298</v>
      </c>
      <c r="R139">
        <f t="shared" si="132"/>
        <v>77.388763669721101</v>
      </c>
      <c r="S139">
        <f t="shared" si="132"/>
        <v>77.473947764935886</v>
      </c>
      <c r="T139">
        <f t="shared" si="132"/>
        <v>77.497905519353978</v>
      </c>
      <c r="U139">
        <f t="shared" si="132"/>
        <v>77.504641249443296</v>
      </c>
      <c r="V139">
        <f t="shared" si="132"/>
        <v>77.506534819410419</v>
      </c>
      <c r="W139" s="6">
        <v>0.2</v>
      </c>
      <c r="X139">
        <f t="shared" ref="X139:AG139" si="133">M139*$W$139</f>
        <v>5.5721292215867306</v>
      </c>
      <c r="Y139">
        <f t="shared" si="133"/>
        <v>12.009966915469699</v>
      </c>
      <c r="Z139">
        <f t="shared" si="133"/>
        <v>14.458635030862798</v>
      </c>
      <c r="AA139">
        <f t="shared" si="133"/>
        <v>15.203325626726139</v>
      </c>
      <c r="AB139">
        <f t="shared" si="133"/>
        <v>15.41725063052526</v>
      </c>
      <c r="AC139">
        <f t="shared" si="133"/>
        <v>15.477752733944222</v>
      </c>
      <c r="AD139">
        <f t="shared" si="133"/>
        <v>15.494789552987179</v>
      </c>
      <c r="AE139">
        <f t="shared" si="133"/>
        <v>15.499581103870796</v>
      </c>
      <c r="AF139">
        <f t="shared" si="133"/>
        <v>15.500928249888659</v>
      </c>
      <c r="AG139">
        <f t="shared" si="133"/>
        <v>15.501306963882085</v>
      </c>
      <c r="AH139" s="18"/>
      <c r="AI139" s="5">
        <f t="shared" si="99"/>
        <v>278.6064610793365</v>
      </c>
      <c r="AJ139" s="5">
        <f t="shared" si="100"/>
        <v>600.49834577348497</v>
      </c>
      <c r="AK139" s="5">
        <f t="shared" si="101"/>
        <v>722.93175154313985</v>
      </c>
      <c r="AL139" s="5">
        <f t="shared" si="102"/>
        <v>760.16628133630684</v>
      </c>
      <c r="AM139" s="5">
        <f t="shared" si="103"/>
        <v>770.86253152626296</v>
      </c>
      <c r="AN139" s="5">
        <f t="shared" si="104"/>
        <v>773.88763669721106</v>
      </c>
      <c r="AO139" s="5">
        <f t="shared" si="105"/>
        <v>774.73947764935883</v>
      </c>
      <c r="AP139" s="5">
        <f t="shared" si="106"/>
        <v>774.97905519353981</v>
      </c>
      <c r="AQ139" s="5">
        <f t="shared" si="107"/>
        <v>775.04641249443296</v>
      </c>
      <c r="AR139" s="5">
        <f t="shared" si="108"/>
        <v>775.06534819410422</v>
      </c>
      <c r="AS139" s="5"/>
      <c r="AT139" s="5">
        <f t="shared" si="109"/>
        <v>55.721292215867308</v>
      </c>
      <c r="AU139" s="5">
        <f t="shared" si="110"/>
        <v>120.09966915469698</v>
      </c>
      <c r="AV139" s="5">
        <f t="shared" si="111"/>
        <v>144.58635030862797</v>
      </c>
      <c r="AW139" s="5">
        <f t="shared" si="112"/>
        <v>152.03325626726138</v>
      </c>
      <c r="AX139" s="5">
        <f t="shared" si="113"/>
        <v>154.1725063052526</v>
      </c>
      <c r="AY139" s="5">
        <f t="shared" si="114"/>
        <v>154.7775273394422</v>
      </c>
      <c r="AZ139" s="5">
        <f t="shared" si="115"/>
        <v>154.9478955298718</v>
      </c>
      <c r="BA139" s="5">
        <f t="shared" si="116"/>
        <v>154.99581103870796</v>
      </c>
      <c r="BB139" s="5">
        <f t="shared" si="117"/>
        <v>155.00928249888659</v>
      </c>
      <c r="BC139" s="5">
        <f t="shared" si="118"/>
        <v>155.01306963882084</v>
      </c>
      <c r="BD139" s="18"/>
      <c r="BE139">
        <v>41.790969161900478</v>
      </c>
      <c r="BF139">
        <v>90.074751866022737</v>
      </c>
      <c r="BG139">
        <v>108.43976273147098</v>
      </c>
      <c r="BH139">
        <v>114.02494220044603</v>
      </c>
      <c r="BI139">
        <v>115.62937972893945</v>
      </c>
      <c r="BJ139">
        <v>116.08314550458165</v>
      </c>
      <c r="BK139">
        <v>116.21092164740384</v>
      </c>
      <c r="BL139">
        <v>116.24685827903096</v>
      </c>
      <c r="BM139">
        <v>116.25696187416494</v>
      </c>
      <c r="BN139">
        <v>116.25980222911562</v>
      </c>
      <c r="BP139">
        <v>8.3581938323800955</v>
      </c>
      <c r="BQ139">
        <v>18.014950373204549</v>
      </c>
      <c r="BR139">
        <v>21.687952546294198</v>
      </c>
      <c r="BS139">
        <v>22.804988440089208</v>
      </c>
      <c r="BT139">
        <v>23.12587594578789</v>
      </c>
      <c r="BU139">
        <v>23.216629100916332</v>
      </c>
      <c r="BV139">
        <v>23.242184329480768</v>
      </c>
      <c r="BW139">
        <v>23.249371655806193</v>
      </c>
      <c r="BX139">
        <v>23.251392374832989</v>
      </c>
      <c r="BY139">
        <v>23.251960445823126</v>
      </c>
    </row>
    <row r="140" spans="1:77" x14ac:dyDescent="0.25">
      <c r="A140" s="4" t="s">
        <v>19</v>
      </c>
      <c r="B140">
        <v>5514.1143937153502</v>
      </c>
      <c r="C140">
        <v>11051.335472998</v>
      </c>
      <c r="D140">
        <v>12938.1299547242</v>
      </c>
      <c r="E140">
        <v>13463.2236549095</v>
      </c>
      <c r="F140">
        <v>13602.465567069001</v>
      </c>
      <c r="G140">
        <v>13638.937078589301</v>
      </c>
      <c r="H140">
        <v>13648.459568886399</v>
      </c>
      <c r="I140">
        <v>13650.943766451501</v>
      </c>
      <c r="J140">
        <v>13651.5916956703</v>
      </c>
      <c r="K140">
        <v>13651.760679226099</v>
      </c>
      <c r="L140" s="11">
        <v>5</v>
      </c>
      <c r="M140">
        <f t="shared" ref="M140:V140" si="134">(B140*($L$76/100))/365</f>
        <v>0.75535813612539049</v>
      </c>
      <c r="N140">
        <f t="shared" si="134"/>
        <v>1.5138815716435616</v>
      </c>
      <c r="O140">
        <f t="shared" si="134"/>
        <v>1.7723465691403013</v>
      </c>
      <c r="P140">
        <f t="shared" si="134"/>
        <v>1.8442772130013014</v>
      </c>
      <c r="Q140">
        <f t="shared" si="134"/>
        <v>1.863351447543699</v>
      </c>
      <c r="R140">
        <f t="shared" si="134"/>
        <v>1.8683475450122331</v>
      </c>
      <c r="S140">
        <f t="shared" si="134"/>
        <v>1.8696519957378632</v>
      </c>
      <c r="T140">
        <f t="shared" si="134"/>
        <v>1.8699922967741782</v>
      </c>
      <c r="U140">
        <f t="shared" si="134"/>
        <v>1.8700810542014112</v>
      </c>
      <c r="V140">
        <f t="shared" si="134"/>
        <v>1.8701042026337122</v>
      </c>
      <c r="W140" s="6">
        <v>0.05</v>
      </c>
      <c r="X140">
        <f t="shared" ref="X140:AG140" si="135">M140*$W$140</f>
        <v>3.7767906806269527E-2</v>
      </c>
      <c r="Y140">
        <f t="shared" si="135"/>
        <v>7.5694078582178081E-2</v>
      </c>
      <c r="Z140">
        <f t="shared" si="135"/>
        <v>8.8617328457015074E-2</v>
      </c>
      <c r="AA140">
        <f t="shared" si="135"/>
        <v>9.221386065006508E-2</v>
      </c>
      <c r="AB140">
        <f t="shared" si="135"/>
        <v>9.3167572377184954E-2</v>
      </c>
      <c r="AC140">
        <f t="shared" si="135"/>
        <v>9.3417377250611666E-2</v>
      </c>
      <c r="AD140">
        <f t="shared" si="135"/>
        <v>9.3482599786893161E-2</v>
      </c>
      <c r="AE140">
        <f t="shared" si="135"/>
        <v>9.3499614838708917E-2</v>
      </c>
      <c r="AF140">
        <f t="shared" si="135"/>
        <v>9.3504052710070562E-2</v>
      </c>
      <c r="AG140">
        <f t="shared" si="135"/>
        <v>9.3505210131685612E-2</v>
      </c>
      <c r="AI140" s="5">
        <f t="shared" si="99"/>
        <v>7.5535813612539044</v>
      </c>
      <c r="AJ140" s="5">
        <f t="shared" si="100"/>
        <v>15.138815716435616</v>
      </c>
      <c r="AK140" s="5">
        <f t="shared" si="101"/>
        <v>17.723465691403014</v>
      </c>
      <c r="AL140" s="5">
        <f t="shared" si="102"/>
        <v>18.442772130013015</v>
      </c>
      <c r="AM140" s="5">
        <f t="shared" si="103"/>
        <v>18.633514475436989</v>
      </c>
      <c r="AN140" s="5">
        <f t="shared" si="104"/>
        <v>18.68347545012233</v>
      </c>
      <c r="AO140" s="5">
        <f t="shared" si="105"/>
        <v>18.696519957378634</v>
      </c>
      <c r="AP140" s="5">
        <f t="shared" si="106"/>
        <v>18.699922967741781</v>
      </c>
      <c r="AQ140" s="5">
        <f t="shared" si="107"/>
        <v>18.700810542014111</v>
      </c>
      <c r="AR140" s="5">
        <f t="shared" si="108"/>
        <v>18.701042026337124</v>
      </c>
      <c r="AS140" s="5"/>
      <c r="AT140" s="5">
        <f t="shared" si="109"/>
        <v>0.37767906806269524</v>
      </c>
      <c r="AU140" s="5">
        <f t="shared" si="110"/>
        <v>0.75694078582178081</v>
      </c>
      <c r="AV140" s="5">
        <f t="shared" si="111"/>
        <v>0.88617328457015077</v>
      </c>
      <c r="AW140" s="5">
        <f t="shared" si="112"/>
        <v>0.92213860650065083</v>
      </c>
      <c r="AX140" s="5">
        <f t="shared" si="113"/>
        <v>0.9316757237718496</v>
      </c>
      <c r="AY140" s="5">
        <f t="shared" si="114"/>
        <v>0.93417377250611666</v>
      </c>
      <c r="AZ140" s="5">
        <f t="shared" si="115"/>
        <v>0.93482599786893161</v>
      </c>
      <c r="BA140" s="5">
        <f t="shared" si="116"/>
        <v>0.93499614838708922</v>
      </c>
      <c r="BB140" s="5">
        <f t="shared" si="117"/>
        <v>0.93504052710070562</v>
      </c>
      <c r="BC140" s="5">
        <f t="shared" si="118"/>
        <v>0.93505210131685612</v>
      </c>
      <c r="BE140">
        <v>7.5535813612539044</v>
      </c>
      <c r="BF140">
        <v>15.138815716435616</v>
      </c>
      <c r="BG140">
        <v>17.723465691403014</v>
      </c>
      <c r="BH140">
        <v>18.442772130013015</v>
      </c>
      <c r="BI140">
        <v>18.633514475436989</v>
      </c>
      <c r="BJ140">
        <v>18.68347545012233</v>
      </c>
      <c r="BK140">
        <v>18.696519957378634</v>
      </c>
      <c r="BL140">
        <v>18.699922967741781</v>
      </c>
      <c r="BM140">
        <v>18.700810542014111</v>
      </c>
      <c r="BN140">
        <v>18.701042026337124</v>
      </c>
      <c r="BP140">
        <v>0.37767906806269524</v>
      </c>
      <c r="BQ140">
        <v>0.75694078582178081</v>
      </c>
      <c r="BR140">
        <v>0.88617328457015077</v>
      </c>
      <c r="BS140">
        <v>0.92213860650065083</v>
      </c>
      <c r="BT140">
        <v>0.9316757237718496</v>
      </c>
      <c r="BU140">
        <v>0.93417377250611666</v>
      </c>
      <c r="BV140">
        <v>0.93482599786893161</v>
      </c>
      <c r="BW140">
        <v>0.93499614838708922</v>
      </c>
      <c r="BX140">
        <v>0.93504052710070562</v>
      </c>
      <c r="BY140">
        <v>0.93505210131685612</v>
      </c>
    </row>
    <row r="141" spans="1:77" x14ac:dyDescent="0.25">
      <c r="A141" s="4" t="s">
        <v>20</v>
      </c>
      <c r="B141">
        <v>2708916.3489297298</v>
      </c>
      <c r="C141">
        <v>2950524.50023086</v>
      </c>
      <c r="D141">
        <v>2959155.9741997202</v>
      </c>
      <c r="E141">
        <v>2959455.5025815899</v>
      </c>
      <c r="F141">
        <v>2959465.8863636898</v>
      </c>
      <c r="G141">
        <v>2959466.24632686</v>
      </c>
      <c r="H141">
        <v>2959466.2588052899</v>
      </c>
      <c r="I141">
        <v>2959466.2592378701</v>
      </c>
      <c r="J141">
        <v>2959466.2592528602</v>
      </c>
      <c r="K141">
        <v>2959466.2592533799</v>
      </c>
      <c r="L141" s="11">
        <v>1</v>
      </c>
      <c r="M141">
        <f t="shared" ref="M141:V141" si="136">(B141*($L$77/100))/365</f>
        <v>74.21688627204739</v>
      </c>
      <c r="N141">
        <f t="shared" si="136"/>
        <v>80.836287677557806</v>
      </c>
      <c r="O141">
        <f t="shared" si="136"/>
        <v>81.072766416430696</v>
      </c>
      <c r="P141">
        <f t="shared" si="136"/>
        <v>81.08097267346821</v>
      </c>
      <c r="Q141">
        <f t="shared" si="136"/>
        <v>81.081257160649031</v>
      </c>
      <c r="R141">
        <f t="shared" si="136"/>
        <v>81.081267022653705</v>
      </c>
      <c r="S141">
        <f t="shared" si="136"/>
        <v>81.081267364528486</v>
      </c>
      <c r="T141">
        <f t="shared" si="136"/>
        <v>81.081267376380012</v>
      </c>
      <c r="U141">
        <f t="shared" si="136"/>
        <v>81.081267376790692</v>
      </c>
      <c r="V141">
        <f t="shared" si="136"/>
        <v>81.081267376804931</v>
      </c>
      <c r="W141" s="6">
        <v>2.5</v>
      </c>
      <c r="X141">
        <f t="shared" ref="X141:AG141" si="137">M141*$W$141</f>
        <v>185.54221568011849</v>
      </c>
      <c r="Y141">
        <f t="shared" si="137"/>
        <v>202.09071919389453</v>
      </c>
      <c r="Z141">
        <f t="shared" si="137"/>
        <v>202.68191604107673</v>
      </c>
      <c r="AA141">
        <f t="shared" si="137"/>
        <v>202.70243168367051</v>
      </c>
      <c r="AB141">
        <f t="shared" si="137"/>
        <v>202.70314290162258</v>
      </c>
      <c r="AC141">
        <f t="shared" si="137"/>
        <v>202.70316755663427</v>
      </c>
      <c r="AD141">
        <f t="shared" si="137"/>
        <v>202.7031684113212</v>
      </c>
      <c r="AE141">
        <f t="shared" si="137"/>
        <v>202.70316844095004</v>
      </c>
      <c r="AF141">
        <f t="shared" si="137"/>
        <v>202.70316844197674</v>
      </c>
      <c r="AG141">
        <f t="shared" si="137"/>
        <v>202.70316844201233</v>
      </c>
      <c r="AH141" s="18"/>
      <c r="AI141" s="5">
        <f t="shared" si="99"/>
        <v>742.16886272047395</v>
      </c>
      <c r="AJ141" s="5">
        <f t="shared" si="100"/>
        <v>808.36287677557812</v>
      </c>
      <c r="AK141" s="5">
        <f t="shared" si="101"/>
        <v>810.72766416430693</v>
      </c>
      <c r="AL141" s="5">
        <f t="shared" si="102"/>
        <v>810.80972673468204</v>
      </c>
      <c r="AM141" s="5">
        <f t="shared" si="103"/>
        <v>810.81257160649034</v>
      </c>
      <c r="AN141" s="5">
        <f t="shared" si="104"/>
        <v>810.81267022653708</v>
      </c>
      <c r="AO141" s="5">
        <f t="shared" si="105"/>
        <v>810.8126736452848</v>
      </c>
      <c r="AP141" s="5">
        <f t="shared" si="106"/>
        <v>810.81267376380015</v>
      </c>
      <c r="AQ141" s="5">
        <f t="shared" si="107"/>
        <v>810.81267376790697</v>
      </c>
      <c r="AR141" s="5">
        <f t="shared" si="108"/>
        <v>810.81267376804931</v>
      </c>
      <c r="AS141" s="5"/>
      <c r="AT141" s="5">
        <f t="shared" si="109"/>
        <v>1855.4221568011849</v>
      </c>
      <c r="AU141" s="5">
        <f t="shared" si="110"/>
        <v>2020.9071919389453</v>
      </c>
      <c r="AV141" s="5">
        <f t="shared" si="111"/>
        <v>2026.8191604107674</v>
      </c>
      <c r="AW141" s="5">
        <f t="shared" si="112"/>
        <v>2027.0243168367051</v>
      </c>
      <c r="AX141" s="5">
        <f t="shared" si="113"/>
        <v>2027.031429016226</v>
      </c>
      <c r="AY141" s="5">
        <f t="shared" si="114"/>
        <v>2027.0316755663428</v>
      </c>
      <c r="AZ141" s="5">
        <f t="shared" si="115"/>
        <v>2027.0316841132121</v>
      </c>
      <c r="BA141" s="5">
        <f t="shared" si="116"/>
        <v>2027.0316844095005</v>
      </c>
      <c r="BB141" s="5">
        <f t="shared" si="117"/>
        <v>2027.0316844197673</v>
      </c>
      <c r="BC141" s="5">
        <f t="shared" si="118"/>
        <v>2027.0316844201234</v>
      </c>
      <c r="BD141" s="18"/>
      <c r="BE141">
        <v>111.32532940807108</v>
      </c>
      <c r="BF141">
        <v>121.25443151633671</v>
      </c>
      <c r="BG141">
        <v>121.60914962464605</v>
      </c>
      <c r="BH141">
        <v>121.62145901020232</v>
      </c>
      <c r="BI141">
        <v>121.62188574097354</v>
      </c>
      <c r="BJ141">
        <v>121.62190053398055</v>
      </c>
      <c r="BK141">
        <v>121.62190104679273</v>
      </c>
      <c r="BL141">
        <v>121.62190106457001</v>
      </c>
      <c r="BM141">
        <v>121.62190106518604</v>
      </c>
      <c r="BN141">
        <v>121.6219010652074</v>
      </c>
      <c r="BP141">
        <v>278.31332352017773</v>
      </c>
      <c r="BQ141">
        <v>303.13607879084179</v>
      </c>
      <c r="BR141">
        <v>304.02287406161508</v>
      </c>
      <c r="BS141">
        <v>304.05364752550577</v>
      </c>
      <c r="BT141">
        <v>304.05471435243385</v>
      </c>
      <c r="BU141">
        <v>304.05475133495139</v>
      </c>
      <c r="BV141">
        <v>304.05475261698177</v>
      </c>
      <c r="BW141">
        <v>304.05475266142503</v>
      </c>
      <c r="BX141">
        <v>304.05475266296514</v>
      </c>
      <c r="BY141">
        <v>304.05475266301846</v>
      </c>
    </row>
    <row r="142" spans="1:77" x14ac:dyDescent="0.25">
      <c r="A142" s="4" t="s">
        <v>21</v>
      </c>
      <c r="B142">
        <v>1002.12780342364</v>
      </c>
      <c r="C142">
        <v>4130.3426163369804</v>
      </c>
      <c r="D142">
        <v>7384.3272347659504</v>
      </c>
      <c r="E142">
        <v>9798.81288893075</v>
      </c>
      <c r="F142">
        <v>11353.787123838199</v>
      </c>
      <c r="G142">
        <v>12288.9862868975</v>
      </c>
      <c r="H142">
        <v>12831.899272729999</v>
      </c>
      <c r="I142">
        <v>13141.1750120632</v>
      </c>
      <c r="J142">
        <v>13315.552496386799</v>
      </c>
      <c r="K142">
        <v>13413.315831304601</v>
      </c>
      <c r="L142" s="11">
        <v>1</v>
      </c>
      <c r="M142">
        <f t="shared" ref="M142:V142" si="138">(B142*($L$142/100))/365</f>
        <v>2.7455556258181919E-2</v>
      </c>
      <c r="N142">
        <f t="shared" si="138"/>
        <v>0.11316007168046523</v>
      </c>
      <c r="O142">
        <f t="shared" si="138"/>
        <v>0.20231033519906713</v>
      </c>
      <c r="P142">
        <f t="shared" si="138"/>
        <v>0.26846062709399315</v>
      </c>
      <c r="Q142">
        <f t="shared" si="138"/>
        <v>0.31106266092707396</v>
      </c>
      <c r="R142">
        <f t="shared" si="138"/>
        <v>0.33668455580541096</v>
      </c>
      <c r="S142">
        <f t="shared" si="138"/>
        <v>0.35155888418438352</v>
      </c>
      <c r="T142">
        <f t="shared" si="138"/>
        <v>0.36003219211132059</v>
      </c>
      <c r="U142">
        <f t="shared" si="138"/>
        <v>0.36480965743525479</v>
      </c>
      <c r="V142">
        <f t="shared" si="138"/>
        <v>0.36748810496724932</v>
      </c>
      <c r="W142" s="6">
        <v>0.1</v>
      </c>
      <c r="X142">
        <f t="shared" ref="X142:AG142" si="139">M142*$W$142</f>
        <v>2.7455556258181922E-3</v>
      </c>
      <c r="Y142">
        <f t="shared" si="139"/>
        <v>1.1316007168046524E-2</v>
      </c>
      <c r="Z142">
        <f t="shared" si="139"/>
        <v>2.0231033519906714E-2</v>
      </c>
      <c r="AA142">
        <f t="shared" si="139"/>
        <v>2.6846062709399317E-2</v>
      </c>
      <c r="AB142">
        <f t="shared" si="139"/>
        <v>3.1106266092707398E-2</v>
      </c>
      <c r="AC142">
        <f t="shared" si="139"/>
        <v>3.3668455580541094E-2</v>
      </c>
      <c r="AD142">
        <f t="shared" si="139"/>
        <v>3.5155888418438357E-2</v>
      </c>
      <c r="AE142">
        <f t="shared" si="139"/>
        <v>3.6003219211132059E-2</v>
      </c>
      <c r="AF142">
        <f t="shared" si="139"/>
        <v>3.6480965743525481E-2</v>
      </c>
      <c r="AG142">
        <f t="shared" si="139"/>
        <v>3.6748810496724932E-2</v>
      </c>
      <c r="AI142" s="5">
        <f t="shared" si="99"/>
        <v>0.27455556258181918</v>
      </c>
      <c r="AJ142" s="5">
        <f t="shared" si="100"/>
        <v>1.1316007168046522</v>
      </c>
      <c r="AK142" s="5">
        <f t="shared" si="101"/>
        <v>2.0231033519906712</v>
      </c>
      <c r="AL142" s="5">
        <f t="shared" si="102"/>
        <v>2.6846062709399314</v>
      </c>
      <c r="AM142" s="5">
        <f t="shared" si="103"/>
        <v>3.1106266092707395</v>
      </c>
      <c r="AN142" s="5">
        <f t="shared" si="104"/>
        <v>3.3668455580541097</v>
      </c>
      <c r="AO142" s="5">
        <f t="shared" si="105"/>
        <v>3.5155888418438352</v>
      </c>
      <c r="AP142" s="5">
        <f t="shared" si="106"/>
        <v>3.6003219211132058</v>
      </c>
      <c r="AQ142" s="5">
        <f t="shared" si="107"/>
        <v>3.648096574352548</v>
      </c>
      <c r="AR142" s="5">
        <f t="shared" si="108"/>
        <v>3.6748810496724933</v>
      </c>
      <c r="AS142" s="5"/>
      <c r="AT142" s="5">
        <f t="shared" si="109"/>
        <v>2.7455556258181923E-2</v>
      </c>
      <c r="AU142" s="5">
        <f t="shared" si="110"/>
        <v>0.11316007168046524</v>
      </c>
      <c r="AV142" s="5">
        <f t="shared" si="111"/>
        <v>0.20231033519906713</v>
      </c>
      <c r="AW142" s="5">
        <f t="shared" si="112"/>
        <v>0.26846062709399315</v>
      </c>
      <c r="AX142" s="5">
        <f t="shared" si="113"/>
        <v>0.31106266092707396</v>
      </c>
      <c r="AY142" s="5">
        <f t="shared" si="114"/>
        <v>0.33668455580541096</v>
      </c>
      <c r="AZ142" s="5">
        <f t="shared" si="115"/>
        <v>0.35155888418438358</v>
      </c>
      <c r="BA142" s="5">
        <f t="shared" si="116"/>
        <v>0.36003219211132059</v>
      </c>
      <c r="BB142" s="5">
        <f t="shared" si="117"/>
        <v>0.36480965743525484</v>
      </c>
      <c r="BC142" s="5">
        <f t="shared" si="118"/>
        <v>0.36748810496724932</v>
      </c>
      <c r="BE142">
        <v>0.27455556258181918</v>
      </c>
      <c r="BF142">
        <v>1.1316007168046522</v>
      </c>
      <c r="BG142">
        <v>2.0231033519906712</v>
      </c>
      <c r="BH142">
        <v>2.6846062709399314</v>
      </c>
      <c r="BI142">
        <v>3.1106266092707395</v>
      </c>
      <c r="BJ142">
        <v>3.3668455580541097</v>
      </c>
      <c r="BK142">
        <v>3.5155888418438352</v>
      </c>
      <c r="BL142">
        <v>3.6003219211132058</v>
      </c>
      <c r="BM142">
        <v>3.648096574352548</v>
      </c>
      <c r="BN142">
        <v>3.6748810496724933</v>
      </c>
      <c r="BP142">
        <v>2.7455556258181923E-2</v>
      </c>
      <c r="BQ142">
        <v>0.11316007168046524</v>
      </c>
      <c r="BR142">
        <v>0.20231033519906713</v>
      </c>
      <c r="BS142">
        <v>0.26846062709399315</v>
      </c>
      <c r="BT142">
        <v>0.31106266092707396</v>
      </c>
      <c r="BU142">
        <v>0.33668455580541096</v>
      </c>
      <c r="BV142">
        <v>0.35155888418438358</v>
      </c>
      <c r="BW142">
        <v>0.36003219211132059</v>
      </c>
      <c r="BX142">
        <v>0.36480965743525484</v>
      </c>
      <c r="BY142">
        <v>0.36748810496724932</v>
      </c>
    </row>
    <row r="143" spans="1:77" x14ac:dyDescent="0.25">
      <c r="A143" s="4" t="s">
        <v>22</v>
      </c>
      <c r="B143">
        <v>175.10564770556601</v>
      </c>
      <c r="C143">
        <v>1080.27584473513</v>
      </c>
      <c r="D143">
        <v>2767.4483312996999</v>
      </c>
      <c r="E143">
        <v>4984.2759788120102</v>
      </c>
      <c r="F143">
        <v>7442.0151664928098</v>
      </c>
      <c r="G143">
        <v>9911.8726631328209</v>
      </c>
      <c r="H143">
        <v>12243.0584963732</v>
      </c>
      <c r="I143">
        <v>14351.6535362961</v>
      </c>
      <c r="J143">
        <v>16202.2960724812</v>
      </c>
      <c r="K143">
        <v>17791.255815047702</v>
      </c>
      <c r="L143" s="11">
        <v>10</v>
      </c>
      <c r="M143">
        <f t="shared" ref="M143:V143" si="140">(B143*($L$143/100))/365</f>
        <v>4.7974150056319456E-2</v>
      </c>
      <c r="N143">
        <f t="shared" si="140"/>
        <v>0.29596598485893971</v>
      </c>
      <c r="O143">
        <f t="shared" si="140"/>
        <v>0.75820502227389042</v>
      </c>
      <c r="P143">
        <f t="shared" si="140"/>
        <v>1.365555062688222</v>
      </c>
      <c r="Q143">
        <f t="shared" si="140"/>
        <v>2.0389082647925507</v>
      </c>
      <c r="R143">
        <f t="shared" si="140"/>
        <v>2.7155815515432389</v>
      </c>
      <c r="S143">
        <f t="shared" si="140"/>
        <v>3.3542626017460826</v>
      </c>
      <c r="T143">
        <f t="shared" si="140"/>
        <v>3.9319598729578358</v>
      </c>
      <c r="U143">
        <f t="shared" si="140"/>
        <v>4.4389852253373157</v>
      </c>
      <c r="V143">
        <f t="shared" si="140"/>
        <v>4.8743166616569047</v>
      </c>
      <c r="W143" s="6">
        <v>0.5</v>
      </c>
      <c r="X143">
        <f t="shared" ref="X143:AG143" si="141">M143*$W$143</f>
        <v>2.3987075028159728E-2</v>
      </c>
      <c r="Y143">
        <f t="shared" si="141"/>
        <v>0.14798299242946986</v>
      </c>
      <c r="Z143">
        <f t="shared" si="141"/>
        <v>0.37910251113694521</v>
      </c>
      <c r="AA143">
        <f t="shared" si="141"/>
        <v>0.68277753134411101</v>
      </c>
      <c r="AB143">
        <f t="shared" si="141"/>
        <v>1.0194541323962754</v>
      </c>
      <c r="AC143">
        <f t="shared" si="141"/>
        <v>1.3577907757716194</v>
      </c>
      <c r="AD143">
        <f t="shared" si="141"/>
        <v>1.6771313008730413</v>
      </c>
      <c r="AE143">
        <f t="shared" si="141"/>
        <v>1.9659799364789179</v>
      </c>
      <c r="AF143">
        <f t="shared" si="141"/>
        <v>2.2194926126686578</v>
      </c>
      <c r="AG143">
        <f t="shared" si="141"/>
        <v>2.4371583308284523</v>
      </c>
      <c r="AI143" s="5">
        <f t="shared" si="99"/>
        <v>0.47974150056319453</v>
      </c>
      <c r="AJ143" s="5">
        <f t="shared" si="100"/>
        <v>2.9596598485893972</v>
      </c>
      <c r="AK143" s="5">
        <f t="shared" si="101"/>
        <v>7.5820502227389044</v>
      </c>
      <c r="AL143" s="5">
        <f t="shared" si="102"/>
        <v>13.655550626882221</v>
      </c>
      <c r="AM143" s="5">
        <f t="shared" si="103"/>
        <v>20.389082647925505</v>
      </c>
      <c r="AN143" s="5">
        <f t="shared" si="104"/>
        <v>27.155815515432387</v>
      </c>
      <c r="AO143" s="5">
        <f t="shared" si="105"/>
        <v>33.542626017460826</v>
      </c>
      <c r="AP143" s="5">
        <f t="shared" si="106"/>
        <v>39.31959872957836</v>
      </c>
      <c r="AQ143" s="5">
        <f t="shared" si="107"/>
        <v>44.389852253373157</v>
      </c>
      <c r="AR143" s="5">
        <f t="shared" si="108"/>
        <v>48.743166616569049</v>
      </c>
      <c r="AS143" s="5"/>
      <c r="AT143" s="5">
        <f t="shared" si="109"/>
        <v>0.23987075028159727</v>
      </c>
      <c r="AU143" s="5">
        <f t="shared" si="110"/>
        <v>1.4798299242946986</v>
      </c>
      <c r="AV143" s="5">
        <f t="shared" si="111"/>
        <v>3.7910251113694522</v>
      </c>
      <c r="AW143" s="5">
        <f t="shared" si="112"/>
        <v>6.8277753134411103</v>
      </c>
      <c r="AX143" s="5">
        <f t="shared" si="113"/>
        <v>10.194541323962753</v>
      </c>
      <c r="AY143" s="5">
        <f t="shared" si="114"/>
        <v>13.577907757716194</v>
      </c>
      <c r="AZ143" s="5">
        <f t="shared" si="115"/>
        <v>16.771313008730413</v>
      </c>
      <c r="BA143" s="5">
        <f t="shared" si="116"/>
        <v>19.65979936478918</v>
      </c>
      <c r="BB143" s="5">
        <f t="shared" si="117"/>
        <v>22.194926126686578</v>
      </c>
      <c r="BC143" s="5">
        <f t="shared" si="118"/>
        <v>24.371583308284524</v>
      </c>
      <c r="BE143">
        <v>0.47974150056319453</v>
      </c>
      <c r="BF143">
        <v>2.9596598485893972</v>
      </c>
      <c r="BG143">
        <v>7.5820502227389044</v>
      </c>
      <c r="BH143">
        <v>13.655550626882221</v>
      </c>
      <c r="BI143">
        <v>20.389082647925505</v>
      </c>
      <c r="BJ143">
        <v>27.155815515432387</v>
      </c>
      <c r="BK143">
        <v>33.542626017460826</v>
      </c>
      <c r="BL143">
        <v>39.31959872957836</v>
      </c>
      <c r="BM143">
        <v>44.389852253373157</v>
      </c>
      <c r="BN143">
        <v>48.743166616569049</v>
      </c>
      <c r="BP143">
        <v>0.23987075028159727</v>
      </c>
      <c r="BQ143">
        <v>1.4798299242946986</v>
      </c>
      <c r="BR143">
        <v>3.7910251113694522</v>
      </c>
      <c r="BS143">
        <v>6.8277753134411103</v>
      </c>
      <c r="BT143">
        <v>10.194541323962753</v>
      </c>
      <c r="BU143">
        <v>13.577907757716194</v>
      </c>
      <c r="BV143">
        <v>16.771313008730413</v>
      </c>
      <c r="BW143">
        <v>19.65979936478918</v>
      </c>
      <c r="BX143">
        <v>22.194926126686578</v>
      </c>
      <c r="BY143">
        <v>24.371583308284524</v>
      </c>
    </row>
    <row r="144" spans="1:77" x14ac:dyDescent="0.25">
      <c r="A144" s="15" t="s">
        <v>23</v>
      </c>
      <c r="B144">
        <v>16.875223280376701</v>
      </c>
      <c r="C144">
        <v>74.169745066971799</v>
      </c>
      <c r="D144">
        <v>173.75516871488699</v>
      </c>
      <c r="E144">
        <v>304.96836329108402</v>
      </c>
      <c r="F144">
        <v>454.32291602804099</v>
      </c>
      <c r="G144">
        <v>609.85254413372604</v>
      </c>
      <c r="H144">
        <v>762.55200336537496</v>
      </c>
      <c r="I144">
        <v>906.42685816020105</v>
      </c>
      <c r="J144">
        <v>1037.9937226909101</v>
      </c>
      <c r="K144">
        <v>1155.6488035662101</v>
      </c>
      <c r="L144" s="11">
        <v>10</v>
      </c>
      <c r="M144">
        <f t="shared" ref="M144:V144" si="142">(B144*($L$80/100))/365</f>
        <v>4.6233488439388227E-3</v>
      </c>
      <c r="N144">
        <f t="shared" si="142"/>
        <v>2.0320478100540218E-2</v>
      </c>
      <c r="O144">
        <f t="shared" si="142"/>
        <v>4.7604155812297808E-2</v>
      </c>
      <c r="P144">
        <f t="shared" si="142"/>
        <v>8.3552976244132618E-2</v>
      </c>
      <c r="Q144">
        <f t="shared" si="142"/>
        <v>0.12447203178850438</v>
      </c>
      <c r="R144">
        <f t="shared" si="142"/>
        <v>0.16708288880376057</v>
      </c>
      <c r="S144">
        <f t="shared" si="142"/>
        <v>0.20891835708640411</v>
      </c>
      <c r="T144">
        <f t="shared" si="142"/>
        <v>0.24833612552334275</v>
      </c>
      <c r="U144">
        <f t="shared" si="142"/>
        <v>0.28438184183312604</v>
      </c>
      <c r="V144">
        <f t="shared" si="142"/>
        <v>0.31661611056608496</v>
      </c>
      <c r="W144"/>
      <c r="X144">
        <f t="shared" ref="X144:AG145" si="143">M144/10</f>
        <v>4.6233488439388225E-4</v>
      </c>
      <c r="Y144">
        <f t="shared" si="143"/>
        <v>2.0320478100540216E-3</v>
      </c>
      <c r="Z144">
        <f t="shared" si="143"/>
        <v>4.7604155812297809E-3</v>
      </c>
      <c r="AA144">
        <f t="shared" si="143"/>
        <v>8.3552976244132618E-3</v>
      </c>
      <c r="AB144">
        <f t="shared" si="143"/>
        <v>1.2447203178850438E-2</v>
      </c>
      <c r="AC144">
        <f t="shared" si="143"/>
        <v>1.6708288880376058E-2</v>
      </c>
      <c r="AD144">
        <f t="shared" si="143"/>
        <v>2.0891835708640411E-2</v>
      </c>
      <c r="AE144">
        <f t="shared" si="143"/>
        <v>2.4833612552334274E-2</v>
      </c>
      <c r="AF144">
        <f t="shared" si="143"/>
        <v>2.8438184183312603E-2</v>
      </c>
      <c r="AG144">
        <f t="shared" si="143"/>
        <v>3.1661611056608495E-2</v>
      </c>
      <c r="AI144" s="5">
        <f t="shared" si="99"/>
        <v>4.6233488439388223E-2</v>
      </c>
      <c r="AJ144" s="5">
        <f t="shared" si="100"/>
        <v>0.20320478100540218</v>
      </c>
      <c r="AK144" s="5">
        <f t="shared" si="101"/>
        <v>0.4760415581229781</v>
      </c>
      <c r="AL144" s="5">
        <f t="shared" si="102"/>
        <v>0.83552976244132615</v>
      </c>
      <c r="AM144" s="5">
        <f t="shared" si="103"/>
        <v>1.2447203178850439</v>
      </c>
      <c r="AN144" s="5">
        <f t="shared" si="104"/>
        <v>1.6708288880376057</v>
      </c>
      <c r="AO144" s="5">
        <f t="shared" si="105"/>
        <v>2.0891835708640412</v>
      </c>
      <c r="AP144" s="5">
        <f t="shared" si="106"/>
        <v>2.4833612552334277</v>
      </c>
      <c r="AQ144" s="5">
        <f t="shared" si="107"/>
        <v>2.8438184183312605</v>
      </c>
      <c r="AR144" s="5">
        <f t="shared" si="108"/>
        <v>3.1661611056608496</v>
      </c>
      <c r="AS144" s="5"/>
      <c r="AT144" s="5">
        <f t="shared" si="109"/>
        <v>4.6233488439388227E-3</v>
      </c>
      <c r="AU144" s="5">
        <f t="shared" si="110"/>
        <v>2.0320478100540218E-2</v>
      </c>
      <c r="AV144" s="5">
        <f t="shared" si="111"/>
        <v>4.7604155812297808E-2</v>
      </c>
      <c r="AW144" s="5">
        <f t="shared" si="112"/>
        <v>8.3552976244132618E-2</v>
      </c>
      <c r="AX144" s="5">
        <f t="shared" si="113"/>
        <v>0.12447203178850438</v>
      </c>
      <c r="AY144" s="5">
        <f t="shared" si="114"/>
        <v>0.1670828888037606</v>
      </c>
      <c r="AZ144" s="5">
        <f t="shared" si="115"/>
        <v>0.20891835708640411</v>
      </c>
      <c r="BA144" s="5">
        <f t="shared" si="116"/>
        <v>0.24833612552334272</v>
      </c>
      <c r="BB144" s="5">
        <f t="shared" si="117"/>
        <v>0.28438184183312604</v>
      </c>
      <c r="BC144" s="5">
        <f t="shared" si="118"/>
        <v>0.31661611056608496</v>
      </c>
      <c r="BE144">
        <v>4.6233488439388223E-2</v>
      </c>
      <c r="BF144">
        <v>0.20320478100540218</v>
      </c>
      <c r="BG144">
        <v>0.4760415581229781</v>
      </c>
      <c r="BH144">
        <v>0.83552976244132615</v>
      </c>
      <c r="BI144">
        <v>1.2447203178850439</v>
      </c>
      <c r="BJ144">
        <v>1.6708288880376057</v>
      </c>
      <c r="BK144">
        <v>2.0891835708640412</v>
      </c>
      <c r="BL144">
        <v>2.4833612552334277</v>
      </c>
      <c r="BM144">
        <v>2.8438184183312605</v>
      </c>
      <c r="BN144">
        <v>3.1661611056608496</v>
      </c>
      <c r="BP144">
        <v>4.6233488439388227E-3</v>
      </c>
      <c r="BQ144">
        <v>2.0320478100540218E-2</v>
      </c>
      <c r="BR144">
        <v>4.7604155812297808E-2</v>
      </c>
      <c r="BS144">
        <v>8.3552976244132618E-2</v>
      </c>
      <c r="BT144">
        <v>0.12447203178850438</v>
      </c>
      <c r="BU144">
        <v>0.1670828888037606</v>
      </c>
      <c r="BV144">
        <v>0.20891835708640411</v>
      </c>
      <c r="BW144">
        <v>0.24833612552334272</v>
      </c>
      <c r="BX144">
        <v>0.28438184183312604</v>
      </c>
      <c r="BY144">
        <v>0.31661611056608496</v>
      </c>
    </row>
    <row r="145" spans="1:77" x14ac:dyDescent="0.25">
      <c r="A145" s="15" t="s">
        <v>24</v>
      </c>
      <c r="B145">
        <v>402.23278147314301</v>
      </c>
      <c r="C145">
        <v>1610.7501282703699</v>
      </c>
      <c r="D145">
        <v>2933.2258274516698</v>
      </c>
      <c r="E145">
        <v>3995.1058159756399</v>
      </c>
      <c r="F145">
        <v>4740.5802713826297</v>
      </c>
      <c r="G145">
        <v>5229.5437102732903</v>
      </c>
      <c r="H145">
        <v>5538.5848102382897</v>
      </c>
      <c r="I145">
        <v>5729.8367202816298</v>
      </c>
      <c r="J145">
        <v>5846.7532441945204</v>
      </c>
      <c r="K145">
        <v>5917.7130594567998</v>
      </c>
      <c r="L145" s="11">
        <v>5</v>
      </c>
      <c r="M145">
        <f t="shared" ref="M145:V145" si="144">(B145*($L$81/100))/365</f>
        <v>5.5100381023718226E-2</v>
      </c>
      <c r="N145">
        <f t="shared" si="144"/>
        <v>0.22065070250279042</v>
      </c>
      <c r="O145">
        <f t="shared" si="144"/>
        <v>0.40181175718516027</v>
      </c>
      <c r="P145">
        <f t="shared" si="144"/>
        <v>0.54727476931173147</v>
      </c>
      <c r="Q145">
        <f t="shared" si="144"/>
        <v>0.64939455772364796</v>
      </c>
      <c r="R145">
        <f t="shared" si="144"/>
        <v>0.71637585072236865</v>
      </c>
      <c r="S145">
        <f t="shared" si="144"/>
        <v>0.75871024797784792</v>
      </c>
      <c r="T145">
        <f t="shared" si="144"/>
        <v>0.78490913976460686</v>
      </c>
      <c r="U145">
        <f t="shared" si="144"/>
        <v>0.80092510194445488</v>
      </c>
      <c r="V145">
        <f t="shared" si="144"/>
        <v>0.81064562458312328</v>
      </c>
      <c r="W145"/>
      <c r="X145">
        <f t="shared" si="143"/>
        <v>5.5100381023718229E-3</v>
      </c>
      <c r="Y145">
        <f t="shared" si="143"/>
        <v>2.2065070250279043E-2</v>
      </c>
      <c r="Z145">
        <f t="shared" si="143"/>
        <v>4.0181175718516024E-2</v>
      </c>
      <c r="AA145">
        <f t="shared" si="143"/>
        <v>5.472747693117315E-2</v>
      </c>
      <c r="AB145">
        <f t="shared" si="143"/>
        <v>6.493945577236479E-2</v>
      </c>
      <c r="AC145">
        <f t="shared" si="143"/>
        <v>7.1637585072236859E-2</v>
      </c>
      <c r="AD145">
        <f t="shared" si="143"/>
        <v>7.5871024797784792E-2</v>
      </c>
      <c r="AE145">
        <f t="shared" si="143"/>
        <v>7.8490913976460686E-2</v>
      </c>
      <c r="AF145">
        <f t="shared" si="143"/>
        <v>8.0092510194445493E-2</v>
      </c>
      <c r="AG145">
        <f t="shared" si="143"/>
        <v>8.1064562458312325E-2</v>
      </c>
      <c r="AI145" s="5">
        <f t="shared" si="99"/>
        <v>0.55100381023718226</v>
      </c>
      <c r="AJ145" s="5">
        <f t="shared" si="100"/>
        <v>2.2065070250279044</v>
      </c>
      <c r="AK145" s="5">
        <f t="shared" si="101"/>
        <v>4.0181175718516027</v>
      </c>
      <c r="AL145" s="5">
        <f t="shared" si="102"/>
        <v>5.4727476931173147</v>
      </c>
      <c r="AM145" s="5">
        <f t="shared" si="103"/>
        <v>6.4939455772364791</v>
      </c>
      <c r="AN145" s="5">
        <f t="shared" si="104"/>
        <v>7.1637585072236867</v>
      </c>
      <c r="AO145" s="5">
        <f t="shared" si="105"/>
        <v>7.587102479778479</v>
      </c>
      <c r="AP145" s="5">
        <f t="shared" si="106"/>
        <v>7.8490913976460686</v>
      </c>
      <c r="AQ145" s="5">
        <f t="shared" si="107"/>
        <v>8.0092510194445481</v>
      </c>
      <c r="AR145" s="5">
        <f t="shared" si="108"/>
        <v>8.1064562458312324</v>
      </c>
      <c r="AS145" s="5"/>
      <c r="AT145" s="5">
        <f t="shared" si="109"/>
        <v>5.5100381023718226E-2</v>
      </c>
      <c r="AU145" s="5">
        <f t="shared" si="110"/>
        <v>0.22065070250279042</v>
      </c>
      <c r="AV145" s="5">
        <f t="shared" si="111"/>
        <v>0.40181175718516027</v>
      </c>
      <c r="AW145" s="5">
        <f t="shared" si="112"/>
        <v>0.54727476931173147</v>
      </c>
      <c r="AX145" s="5">
        <f t="shared" si="113"/>
        <v>0.64939455772364796</v>
      </c>
      <c r="AY145" s="5">
        <f t="shared" si="114"/>
        <v>0.71637585072236853</v>
      </c>
      <c r="AZ145" s="5">
        <f t="shared" si="115"/>
        <v>0.75871024797784792</v>
      </c>
      <c r="BA145" s="5">
        <f t="shared" si="116"/>
        <v>0.78490913976460686</v>
      </c>
      <c r="BB145" s="5">
        <f t="shared" si="117"/>
        <v>0.80092510194445499</v>
      </c>
      <c r="BC145" s="5">
        <f t="shared" si="118"/>
        <v>0.81064562458312328</v>
      </c>
      <c r="BE145">
        <v>0.55100381023718226</v>
      </c>
      <c r="BF145">
        <v>2.2065070250279044</v>
      </c>
      <c r="BG145">
        <v>4.0181175718516027</v>
      </c>
      <c r="BH145">
        <v>5.4727476931173147</v>
      </c>
      <c r="BI145">
        <v>6.4939455772364791</v>
      </c>
      <c r="BJ145">
        <v>7.1637585072236867</v>
      </c>
      <c r="BK145">
        <v>7.587102479778479</v>
      </c>
      <c r="BL145">
        <v>7.8490913976460686</v>
      </c>
      <c r="BM145">
        <v>8.0092510194445481</v>
      </c>
      <c r="BN145">
        <v>8.1064562458312324</v>
      </c>
      <c r="BP145">
        <v>5.5100381023718226E-2</v>
      </c>
      <c r="BQ145">
        <v>0.22065070250279042</v>
      </c>
      <c r="BR145">
        <v>0.40181175718516027</v>
      </c>
      <c r="BS145">
        <v>0.54727476931173147</v>
      </c>
      <c r="BT145">
        <v>0.64939455772364796</v>
      </c>
      <c r="BU145">
        <v>0.71637585072236853</v>
      </c>
      <c r="BV145">
        <v>0.75871024797784792</v>
      </c>
      <c r="BW145">
        <v>0.78490913976460686</v>
      </c>
      <c r="BX145">
        <v>0.80092510194445499</v>
      </c>
      <c r="BY145">
        <v>0.81064562458312328</v>
      </c>
    </row>
    <row r="146" spans="1:77" x14ac:dyDescent="0.25">
      <c r="A146" s="4" t="s">
        <v>25</v>
      </c>
      <c r="B146">
        <v>234.429072907239</v>
      </c>
      <c r="C146">
        <v>1883.0392439115301</v>
      </c>
      <c r="D146">
        <v>5798.4120080569801</v>
      </c>
      <c r="E146">
        <v>12275.1796721554</v>
      </c>
      <c r="F146">
        <v>21261.9490675122</v>
      </c>
      <c r="G146">
        <v>32506.6020397961</v>
      </c>
      <c r="H146">
        <v>45653.959655691397</v>
      </c>
      <c r="I146">
        <v>60309.793851490998</v>
      </c>
      <c r="J146">
        <v>76081.301993340006</v>
      </c>
      <c r="K146">
        <v>92601.324791854</v>
      </c>
      <c r="L146" s="11">
        <v>20</v>
      </c>
      <c r="M146">
        <f t="shared" ref="M146:V146" si="145">(B146*($L$82/100))/365</f>
        <v>0.12845428652451454</v>
      </c>
      <c r="N146">
        <f t="shared" si="145"/>
        <v>1.0318023254309756</v>
      </c>
      <c r="O146">
        <f t="shared" si="145"/>
        <v>3.1772120592093041</v>
      </c>
      <c r="P146">
        <f t="shared" si="145"/>
        <v>6.7261258477563839</v>
      </c>
      <c r="Q146">
        <f t="shared" si="145"/>
        <v>11.650383050691616</v>
      </c>
      <c r="R146">
        <f t="shared" si="145"/>
        <v>17.81183673413485</v>
      </c>
      <c r="S146">
        <f t="shared" si="145"/>
        <v>25.015868304488436</v>
      </c>
      <c r="T146">
        <f t="shared" si="145"/>
        <v>33.046462384378636</v>
      </c>
      <c r="U146">
        <f t="shared" si="145"/>
        <v>41.688384653884938</v>
      </c>
      <c r="V146">
        <f t="shared" si="145"/>
        <v>50.74045194074192</v>
      </c>
      <c r="W146" s="6">
        <v>1</v>
      </c>
      <c r="X146">
        <f t="shared" ref="X146:AG146" si="146">M146*$W$146</f>
        <v>0.12845428652451454</v>
      </c>
      <c r="Y146">
        <f t="shared" si="146"/>
        <v>1.0318023254309756</v>
      </c>
      <c r="Z146">
        <f t="shared" si="146"/>
        <v>3.1772120592093041</v>
      </c>
      <c r="AA146">
        <f t="shared" si="146"/>
        <v>6.7261258477563839</v>
      </c>
      <c r="AB146">
        <f t="shared" si="146"/>
        <v>11.650383050691616</v>
      </c>
      <c r="AC146">
        <f t="shared" si="146"/>
        <v>17.81183673413485</v>
      </c>
      <c r="AD146">
        <f t="shared" si="146"/>
        <v>25.015868304488436</v>
      </c>
      <c r="AE146">
        <f t="shared" si="146"/>
        <v>33.046462384378636</v>
      </c>
      <c r="AF146">
        <f t="shared" si="146"/>
        <v>41.688384653884938</v>
      </c>
      <c r="AG146">
        <f t="shared" si="146"/>
        <v>50.74045194074192</v>
      </c>
      <c r="AI146" s="5">
        <f t="shared" si="99"/>
        <v>1.2845428652451454</v>
      </c>
      <c r="AJ146" s="5">
        <f t="shared" si="100"/>
        <v>10.318023254309756</v>
      </c>
      <c r="AK146" s="5">
        <f t="shared" si="101"/>
        <v>31.772120592093039</v>
      </c>
      <c r="AL146" s="5">
        <f t="shared" si="102"/>
        <v>67.261258477563842</v>
      </c>
      <c r="AM146" s="5">
        <f t="shared" si="103"/>
        <v>116.50383050691616</v>
      </c>
      <c r="AN146" s="5">
        <f t="shared" si="104"/>
        <v>178.11836734134852</v>
      </c>
      <c r="AO146" s="5">
        <f t="shared" si="105"/>
        <v>250.15868304488436</v>
      </c>
      <c r="AP146" s="5">
        <f t="shared" si="106"/>
        <v>330.46462384378634</v>
      </c>
      <c r="AQ146" s="5">
        <f t="shared" si="107"/>
        <v>416.88384653884941</v>
      </c>
      <c r="AR146" s="5">
        <f t="shared" si="108"/>
        <v>507.40451940741923</v>
      </c>
      <c r="AS146" s="5"/>
      <c r="AT146" s="5">
        <f t="shared" si="109"/>
        <v>1.2845428652451454</v>
      </c>
      <c r="AU146" s="5">
        <f t="shared" si="110"/>
        <v>10.318023254309756</v>
      </c>
      <c r="AV146" s="5">
        <f t="shared" si="111"/>
        <v>31.772120592093039</v>
      </c>
      <c r="AW146" s="5">
        <f t="shared" si="112"/>
        <v>67.261258477563842</v>
      </c>
      <c r="AX146" s="5">
        <f t="shared" si="113"/>
        <v>116.50383050691616</v>
      </c>
      <c r="AY146" s="5">
        <f t="shared" si="114"/>
        <v>178.11836734134852</v>
      </c>
      <c r="AZ146" s="5">
        <f t="shared" si="115"/>
        <v>250.15868304488436</v>
      </c>
      <c r="BA146" s="5">
        <f t="shared" si="116"/>
        <v>330.46462384378634</v>
      </c>
      <c r="BB146" s="5">
        <f t="shared" si="117"/>
        <v>416.88384653884941</v>
      </c>
      <c r="BC146" s="5">
        <f t="shared" si="118"/>
        <v>507.40451940741923</v>
      </c>
      <c r="BE146">
        <v>1.2845428652451454</v>
      </c>
      <c r="BF146">
        <v>10.318023254309756</v>
      </c>
      <c r="BG146">
        <v>31.772120592093039</v>
      </c>
      <c r="BH146">
        <v>67.261258477563842</v>
      </c>
      <c r="BI146">
        <v>116.50383050691616</v>
      </c>
      <c r="BJ146">
        <v>178.11836734134852</v>
      </c>
      <c r="BK146">
        <v>250.15868304488436</v>
      </c>
      <c r="BL146">
        <v>330.46462384378634</v>
      </c>
      <c r="BM146">
        <v>416.88384653884941</v>
      </c>
      <c r="BN146">
        <v>507.40451940741923</v>
      </c>
      <c r="BP146">
        <v>1.2845428652451454</v>
      </c>
      <c r="BQ146">
        <v>10.318023254309756</v>
      </c>
      <c r="BR146">
        <v>31.772120592093039</v>
      </c>
      <c r="BS146">
        <v>67.261258477563842</v>
      </c>
      <c r="BT146">
        <v>116.50383050691616</v>
      </c>
      <c r="BU146">
        <v>178.11836734134852</v>
      </c>
      <c r="BV146">
        <v>250.15868304488436</v>
      </c>
      <c r="BW146">
        <v>330.46462384378634</v>
      </c>
      <c r="BX146">
        <v>416.88384653884941</v>
      </c>
      <c r="BY146">
        <v>507.40451940741923</v>
      </c>
    </row>
    <row r="147" spans="1:77" x14ac:dyDescent="0.25">
      <c r="A147" s="4" t="s">
        <v>26</v>
      </c>
      <c r="B147">
        <v>6872.5135956324402</v>
      </c>
      <c r="C147">
        <v>15544.47963297</v>
      </c>
      <c r="D147">
        <v>19156.3287866639</v>
      </c>
      <c r="E147">
        <v>20346.2707536491</v>
      </c>
      <c r="F147">
        <v>20714.247398682699</v>
      </c>
      <c r="G147">
        <v>20825.9568525205</v>
      </c>
      <c r="H147">
        <v>20859.682889169901</v>
      </c>
      <c r="I147">
        <v>20869.8482215125</v>
      </c>
      <c r="J147">
        <v>20872.910618231301</v>
      </c>
      <c r="K147">
        <v>20873.833054045299</v>
      </c>
      <c r="L147" s="11">
        <v>20</v>
      </c>
      <c r="M147">
        <f t="shared" ref="M147:V147" si="147">(B147*($L$83/100))/365</f>
        <v>3.7657608743191453</v>
      </c>
      <c r="N147">
        <f t="shared" si="147"/>
        <v>8.5175230865589047</v>
      </c>
      <c r="O147">
        <f t="shared" si="147"/>
        <v>10.496618513240493</v>
      </c>
      <c r="P147">
        <f t="shared" si="147"/>
        <v>11.148641508848822</v>
      </c>
      <c r="Q147">
        <f t="shared" si="147"/>
        <v>11.350272547223398</v>
      </c>
      <c r="R147">
        <f t="shared" si="147"/>
        <v>11.411483206860547</v>
      </c>
      <c r="S147">
        <f t="shared" si="147"/>
        <v>11.429963226942412</v>
      </c>
      <c r="T147">
        <f t="shared" si="147"/>
        <v>11.435533272061646</v>
      </c>
      <c r="U147">
        <f t="shared" si="147"/>
        <v>11.437211297660989</v>
      </c>
      <c r="V147">
        <f t="shared" si="147"/>
        <v>11.43771674194263</v>
      </c>
      <c r="W147" s="6">
        <v>0.5</v>
      </c>
      <c r="X147">
        <f t="shared" ref="X147:AG147" si="148">M147*$W$147</f>
        <v>1.8828804371595727</v>
      </c>
      <c r="Y147">
        <f t="shared" si="148"/>
        <v>4.2587615432794523</v>
      </c>
      <c r="Z147">
        <f t="shared" si="148"/>
        <v>5.2483092566202467</v>
      </c>
      <c r="AA147">
        <f t="shared" si="148"/>
        <v>5.5743207544244111</v>
      </c>
      <c r="AB147">
        <f t="shared" si="148"/>
        <v>5.6751362736116988</v>
      </c>
      <c r="AC147">
        <f t="shared" si="148"/>
        <v>5.7057416034302735</v>
      </c>
      <c r="AD147">
        <f t="shared" si="148"/>
        <v>5.7149816134712061</v>
      </c>
      <c r="AE147">
        <f t="shared" si="148"/>
        <v>5.7177666360308228</v>
      </c>
      <c r="AF147">
        <f t="shared" si="148"/>
        <v>5.7186056488304944</v>
      </c>
      <c r="AG147">
        <f t="shared" si="148"/>
        <v>5.718858370971315</v>
      </c>
      <c r="AI147" s="5">
        <f t="shared" si="99"/>
        <v>37.657608743191453</v>
      </c>
      <c r="AJ147" s="5">
        <f t="shared" si="100"/>
        <v>85.175230865589043</v>
      </c>
      <c r="AK147" s="5">
        <f t="shared" si="101"/>
        <v>104.96618513240493</v>
      </c>
      <c r="AL147" s="5">
        <f t="shared" si="102"/>
        <v>111.48641508848823</v>
      </c>
      <c r="AM147" s="5">
        <f t="shared" si="103"/>
        <v>113.50272547223398</v>
      </c>
      <c r="AN147" s="5">
        <f t="shared" si="104"/>
        <v>114.11483206860547</v>
      </c>
      <c r="AO147" s="5">
        <f t="shared" si="105"/>
        <v>114.29963226942412</v>
      </c>
      <c r="AP147" s="5">
        <f t="shared" si="106"/>
        <v>114.35533272061646</v>
      </c>
      <c r="AQ147" s="5">
        <f t="shared" si="107"/>
        <v>114.37211297660988</v>
      </c>
      <c r="AR147" s="5">
        <f t="shared" si="108"/>
        <v>114.3771674194263</v>
      </c>
      <c r="AS147" s="5"/>
      <c r="AT147" s="5">
        <f t="shared" si="109"/>
        <v>18.828804371595727</v>
      </c>
      <c r="AU147" s="5">
        <f t="shared" si="110"/>
        <v>42.587615432794522</v>
      </c>
      <c r="AV147" s="5">
        <f t="shared" si="111"/>
        <v>52.483092566202465</v>
      </c>
      <c r="AW147" s="5">
        <f t="shared" si="112"/>
        <v>55.743207544244115</v>
      </c>
      <c r="AX147" s="5">
        <f t="shared" si="113"/>
        <v>56.751362736116988</v>
      </c>
      <c r="AY147" s="5">
        <f t="shared" si="114"/>
        <v>57.057416034302733</v>
      </c>
      <c r="AZ147" s="5">
        <f t="shared" si="115"/>
        <v>57.149816134712061</v>
      </c>
      <c r="BA147" s="5">
        <f t="shared" si="116"/>
        <v>57.17766636030823</v>
      </c>
      <c r="BB147" s="5">
        <f t="shared" si="117"/>
        <v>57.186056488304942</v>
      </c>
      <c r="BC147" s="5">
        <f t="shared" si="118"/>
        <v>57.18858370971315</v>
      </c>
      <c r="BE147">
        <v>37.657608743191453</v>
      </c>
      <c r="BF147">
        <v>85.175230865589043</v>
      </c>
      <c r="BG147">
        <v>104.96618513240493</v>
      </c>
      <c r="BH147">
        <v>111.48641508848823</v>
      </c>
      <c r="BI147">
        <v>113.50272547223398</v>
      </c>
      <c r="BJ147">
        <v>114.11483206860547</v>
      </c>
      <c r="BK147">
        <v>114.29963226942412</v>
      </c>
      <c r="BL147">
        <v>114.35533272061646</v>
      </c>
      <c r="BM147">
        <v>114.37211297660988</v>
      </c>
      <c r="BN147">
        <v>114.3771674194263</v>
      </c>
      <c r="BP147">
        <v>18.828804371595727</v>
      </c>
      <c r="BQ147">
        <v>42.587615432794522</v>
      </c>
      <c r="BR147">
        <v>52.483092566202465</v>
      </c>
      <c r="BS147">
        <v>55.743207544244115</v>
      </c>
      <c r="BT147">
        <v>56.751362736116988</v>
      </c>
      <c r="BU147">
        <v>57.057416034302733</v>
      </c>
      <c r="BV147">
        <v>57.149816134712061</v>
      </c>
      <c r="BW147">
        <v>57.17766636030823</v>
      </c>
      <c r="BX147">
        <v>57.186056488304942</v>
      </c>
      <c r="BY147">
        <v>57.18858370971315</v>
      </c>
    </row>
    <row r="148" spans="1:77" x14ac:dyDescent="0.25">
      <c r="A148" s="15" t="s">
        <v>27</v>
      </c>
      <c r="B148">
        <v>20730.347330531298</v>
      </c>
      <c r="C148">
        <v>151489.89282976801</v>
      </c>
      <c r="D148">
        <v>414721.78367483697</v>
      </c>
      <c r="E148">
        <v>777678.15187561396</v>
      </c>
      <c r="F148">
        <v>1195505.75956308</v>
      </c>
      <c r="G148">
        <v>1629150.9380926799</v>
      </c>
      <c r="H148">
        <v>2050457.0287367499</v>
      </c>
      <c r="I148">
        <v>2441803.27154847</v>
      </c>
      <c r="J148">
        <v>2793905.1127768699</v>
      </c>
      <c r="K148">
        <v>3103375.3625544999</v>
      </c>
      <c r="L148" s="11">
        <v>5</v>
      </c>
      <c r="M148">
        <f t="shared" ref="M148:V148" si="149">(B148*($L$84/100))/365</f>
        <v>2.8397736069220958</v>
      </c>
      <c r="N148">
        <f t="shared" si="149"/>
        <v>20.752040113666851</v>
      </c>
      <c r="O148">
        <f t="shared" si="149"/>
        <v>56.811203243128354</v>
      </c>
      <c r="P148">
        <f t="shared" si="149"/>
        <v>106.53125368159095</v>
      </c>
      <c r="Q148">
        <f t="shared" si="149"/>
        <v>163.76791226891507</v>
      </c>
      <c r="R148">
        <f t="shared" si="149"/>
        <v>223.1713613825589</v>
      </c>
      <c r="S148">
        <f t="shared" si="149"/>
        <v>280.88452448448629</v>
      </c>
      <c r="T148">
        <f t="shared" si="149"/>
        <v>334.49359884225618</v>
      </c>
      <c r="U148">
        <f t="shared" si="149"/>
        <v>382.72672777765342</v>
      </c>
      <c r="V148">
        <f t="shared" si="149"/>
        <v>425.1199126786986</v>
      </c>
      <c r="W148"/>
      <c r="X148">
        <f t="shared" ref="X148:AG148" si="150">M148/10</f>
        <v>0.28397736069220958</v>
      </c>
      <c r="Y148">
        <f t="shared" si="150"/>
        <v>2.0752040113666852</v>
      </c>
      <c r="Z148">
        <f t="shared" si="150"/>
        <v>5.6811203243128352</v>
      </c>
      <c r="AA148">
        <f t="shared" si="150"/>
        <v>10.653125368159095</v>
      </c>
      <c r="AB148">
        <f t="shared" si="150"/>
        <v>16.376791226891505</v>
      </c>
      <c r="AC148">
        <f t="shared" si="150"/>
        <v>22.31713613825589</v>
      </c>
      <c r="AD148">
        <f t="shared" si="150"/>
        <v>28.088452448448628</v>
      </c>
      <c r="AE148">
        <f t="shared" si="150"/>
        <v>33.449359884225615</v>
      </c>
      <c r="AF148">
        <f t="shared" si="150"/>
        <v>38.272672777765344</v>
      </c>
      <c r="AG148">
        <f t="shared" si="150"/>
        <v>42.51199126786986</v>
      </c>
      <c r="AI148" s="5">
        <f t="shared" si="99"/>
        <v>28.397736069220958</v>
      </c>
      <c r="AJ148" s="5">
        <f t="shared" si="100"/>
        <v>207.52040113666851</v>
      </c>
      <c r="AK148" s="5">
        <f t="shared" si="101"/>
        <v>568.11203243128352</v>
      </c>
      <c r="AL148" s="5">
        <f t="shared" si="102"/>
        <v>1065.3125368159094</v>
      </c>
      <c r="AM148" s="5">
        <f t="shared" si="103"/>
        <v>1637.6791226891507</v>
      </c>
      <c r="AN148" s="5">
        <f t="shared" si="104"/>
        <v>2231.7136138255892</v>
      </c>
      <c r="AO148" s="5">
        <f t="shared" si="105"/>
        <v>2808.8452448448629</v>
      </c>
      <c r="AP148" s="5">
        <f t="shared" si="106"/>
        <v>3344.9359884225619</v>
      </c>
      <c r="AQ148" s="5">
        <f t="shared" si="107"/>
        <v>3827.2672777765342</v>
      </c>
      <c r="AR148" s="5">
        <f t="shared" si="108"/>
        <v>4251.1991267869862</v>
      </c>
      <c r="AS148" s="5"/>
      <c r="AT148" s="5">
        <f t="shared" si="109"/>
        <v>2.8397736069220958</v>
      </c>
      <c r="AU148" s="5">
        <f t="shared" si="110"/>
        <v>20.752040113666851</v>
      </c>
      <c r="AV148" s="5">
        <f t="shared" si="111"/>
        <v>56.811203243128354</v>
      </c>
      <c r="AW148" s="5">
        <f t="shared" si="112"/>
        <v>106.53125368159095</v>
      </c>
      <c r="AX148" s="5">
        <f t="shared" si="113"/>
        <v>163.76791226891504</v>
      </c>
      <c r="AY148" s="5">
        <f t="shared" si="114"/>
        <v>223.1713613825589</v>
      </c>
      <c r="AZ148" s="5">
        <f t="shared" si="115"/>
        <v>280.88452448448629</v>
      </c>
      <c r="BA148" s="5">
        <f t="shared" si="116"/>
        <v>334.49359884225612</v>
      </c>
      <c r="BB148" s="5">
        <f t="shared" si="117"/>
        <v>382.72672777765342</v>
      </c>
      <c r="BC148" s="5">
        <f t="shared" si="118"/>
        <v>425.1199126786986</v>
      </c>
      <c r="BE148">
        <v>28.397736069220958</v>
      </c>
      <c r="BF148">
        <v>207.52040113666851</v>
      </c>
      <c r="BG148">
        <v>568.11203243128352</v>
      </c>
      <c r="BH148">
        <v>1065.3125368159094</v>
      </c>
      <c r="BI148">
        <v>1637.6791226891507</v>
      </c>
      <c r="BJ148">
        <v>2231.7136138255892</v>
      </c>
      <c r="BK148">
        <v>2808.8452448448629</v>
      </c>
      <c r="BL148">
        <v>3344.9359884225619</v>
      </c>
      <c r="BM148">
        <v>3827.2672777765342</v>
      </c>
      <c r="BN148">
        <v>4251.1991267869862</v>
      </c>
      <c r="BP148">
        <v>2.8397736069220958</v>
      </c>
      <c r="BQ148">
        <v>20.752040113666851</v>
      </c>
      <c r="BR148">
        <v>56.811203243128354</v>
      </c>
      <c r="BS148">
        <v>106.53125368159095</v>
      </c>
      <c r="BT148">
        <v>163.76791226891504</v>
      </c>
      <c r="BU148">
        <v>223.1713613825589</v>
      </c>
      <c r="BV148">
        <v>280.88452448448629</v>
      </c>
      <c r="BW148">
        <v>334.49359884225612</v>
      </c>
      <c r="BX148">
        <v>382.72672777765342</v>
      </c>
      <c r="BY148">
        <v>425.1199126786986</v>
      </c>
    </row>
    <row r="149" spans="1:77" x14ac:dyDescent="0.25">
      <c r="A149" s="4" t="s">
        <v>28</v>
      </c>
      <c r="B149">
        <v>10.1227900451184</v>
      </c>
      <c r="C149">
        <v>214.70723625512099</v>
      </c>
      <c r="D149">
        <v>673.45904461552902</v>
      </c>
      <c r="E149">
        <v>1253.47805649871</v>
      </c>
      <c r="F149">
        <v>1836.7532808117301</v>
      </c>
      <c r="G149">
        <v>2357.9868806325198</v>
      </c>
      <c r="H149">
        <v>2792.66870862207</v>
      </c>
      <c r="I149">
        <v>3139.7314533725998</v>
      </c>
      <c r="J149">
        <v>3409.0035287170799</v>
      </c>
      <c r="K149">
        <v>3613.8950523296899</v>
      </c>
      <c r="L149" s="11">
        <v>5</v>
      </c>
      <c r="M149">
        <f t="shared" ref="M149:V149" si="151">(B149*($L$85/100))/365</f>
        <v>1.3866835678244382E-3</v>
      </c>
      <c r="N149">
        <f t="shared" si="151"/>
        <v>2.9411950171934383E-2</v>
      </c>
      <c r="O149">
        <f t="shared" si="151"/>
        <v>9.2254663645962881E-2</v>
      </c>
      <c r="P149">
        <f t="shared" si="151"/>
        <v>0.17170932280804246</v>
      </c>
      <c r="Q149">
        <f t="shared" si="151"/>
        <v>0.2516100384673603</v>
      </c>
      <c r="R149">
        <f t="shared" si="151"/>
        <v>0.3230119014565096</v>
      </c>
      <c r="S149">
        <f t="shared" si="151"/>
        <v>0.38255735734548901</v>
      </c>
      <c r="T149">
        <f t="shared" si="151"/>
        <v>0.43010019909213698</v>
      </c>
      <c r="U149">
        <f t="shared" si="151"/>
        <v>0.46698678475576444</v>
      </c>
      <c r="V149">
        <f t="shared" si="151"/>
        <v>0.49505411675749178</v>
      </c>
      <c r="W149" s="6">
        <v>10</v>
      </c>
      <c r="X149">
        <f t="shared" ref="X149:AG149" si="152">M149*$W$149</f>
        <v>1.3866835678244382E-2</v>
      </c>
      <c r="Y149">
        <f t="shared" si="152"/>
        <v>0.29411950171934381</v>
      </c>
      <c r="Z149">
        <f t="shared" si="152"/>
        <v>0.92254663645962887</v>
      </c>
      <c r="AA149">
        <f t="shared" si="152"/>
        <v>1.7170932280804245</v>
      </c>
      <c r="AB149">
        <f t="shared" si="152"/>
        <v>2.516100384673603</v>
      </c>
      <c r="AC149">
        <f t="shared" si="152"/>
        <v>3.230119014565096</v>
      </c>
      <c r="AD149">
        <f t="shared" si="152"/>
        <v>3.8255735734548901</v>
      </c>
      <c r="AE149">
        <f t="shared" si="152"/>
        <v>4.3010019909213701</v>
      </c>
      <c r="AF149">
        <f t="shared" si="152"/>
        <v>4.6698678475576445</v>
      </c>
      <c r="AG149">
        <f t="shared" si="152"/>
        <v>4.9505411675749178</v>
      </c>
      <c r="AI149" s="5">
        <f t="shared" si="99"/>
        <v>1.3866835678244382E-2</v>
      </c>
      <c r="AJ149" s="5">
        <f t="shared" si="100"/>
        <v>0.29411950171934381</v>
      </c>
      <c r="AK149" s="5">
        <f t="shared" si="101"/>
        <v>0.92254663645962887</v>
      </c>
      <c r="AL149" s="5">
        <f t="shared" si="102"/>
        <v>1.7170932280804245</v>
      </c>
      <c r="AM149" s="5">
        <f t="shared" si="103"/>
        <v>2.516100384673603</v>
      </c>
      <c r="AN149" s="5">
        <f t="shared" si="104"/>
        <v>3.230119014565096</v>
      </c>
      <c r="AO149" s="5">
        <f t="shared" si="105"/>
        <v>3.8255735734548901</v>
      </c>
      <c r="AP149" s="5">
        <f t="shared" si="106"/>
        <v>4.3010019909213701</v>
      </c>
      <c r="AQ149" s="5">
        <f t="shared" si="107"/>
        <v>4.6698678475576445</v>
      </c>
      <c r="AR149" s="5">
        <f t="shared" si="108"/>
        <v>4.9505411675749178</v>
      </c>
      <c r="AS149" s="5"/>
      <c r="AT149" s="5">
        <f t="shared" si="109"/>
        <v>0.13866835678244382</v>
      </c>
      <c r="AU149" s="5">
        <f t="shared" si="110"/>
        <v>2.9411950171934382</v>
      </c>
      <c r="AV149" s="5">
        <f t="shared" si="111"/>
        <v>9.2254663645962882</v>
      </c>
      <c r="AW149" s="5">
        <f t="shared" si="112"/>
        <v>17.170932280804244</v>
      </c>
      <c r="AX149" s="5">
        <f t="shared" si="113"/>
        <v>25.16100384673603</v>
      </c>
      <c r="AY149" s="5">
        <f t="shared" si="114"/>
        <v>32.301190145650963</v>
      </c>
      <c r="AZ149" s="5">
        <f t="shared" si="115"/>
        <v>38.2557357345489</v>
      </c>
      <c r="BA149" s="5">
        <f t="shared" si="116"/>
        <v>43.010019909213703</v>
      </c>
      <c r="BB149" s="5">
        <f t="shared" si="117"/>
        <v>46.698678475576443</v>
      </c>
      <c r="BC149" s="5">
        <f t="shared" si="118"/>
        <v>49.50541167574918</v>
      </c>
      <c r="BE149">
        <v>1.3866835678244382E-2</v>
      </c>
      <c r="BF149">
        <v>0.29411950171934381</v>
      </c>
      <c r="BG149">
        <v>0.92254663645962887</v>
      </c>
      <c r="BH149">
        <v>1.7170932280804245</v>
      </c>
      <c r="BI149">
        <v>2.516100384673603</v>
      </c>
      <c r="BJ149">
        <v>3.230119014565096</v>
      </c>
      <c r="BK149">
        <v>3.8255735734548901</v>
      </c>
      <c r="BL149">
        <v>4.3010019909213701</v>
      </c>
      <c r="BM149">
        <v>4.6698678475576445</v>
      </c>
      <c r="BN149">
        <v>4.9505411675749178</v>
      </c>
      <c r="BP149">
        <v>0.13866835678244382</v>
      </c>
      <c r="BQ149">
        <v>2.9411950171934382</v>
      </c>
      <c r="BR149">
        <v>9.2254663645962882</v>
      </c>
      <c r="BS149">
        <v>17.170932280804244</v>
      </c>
      <c r="BT149">
        <v>25.16100384673603</v>
      </c>
      <c r="BU149">
        <v>32.301190145650963</v>
      </c>
      <c r="BV149">
        <v>38.2557357345489</v>
      </c>
      <c r="BW149">
        <v>43.010019909213703</v>
      </c>
      <c r="BX149">
        <v>46.698678475576443</v>
      </c>
      <c r="BY149">
        <v>49.50541167574918</v>
      </c>
    </row>
    <row r="150" spans="1:77" x14ac:dyDescent="0.25">
      <c r="A150" s="15" t="s">
        <v>29</v>
      </c>
      <c r="B150">
        <v>4820.19121084997</v>
      </c>
      <c r="C150">
        <v>9671.9055879065509</v>
      </c>
      <c r="D150">
        <v>11222.0764773595</v>
      </c>
      <c r="E150">
        <v>11624.549723390501</v>
      </c>
      <c r="F150">
        <v>11724.274403814799</v>
      </c>
      <c r="G150">
        <v>11748.709223178401</v>
      </c>
      <c r="H150">
        <v>11754.680055029499</v>
      </c>
      <c r="I150">
        <v>11756.1381056478</v>
      </c>
      <c r="J150">
        <v>11756.4940975188</v>
      </c>
      <c r="K150">
        <v>11756.581011652001</v>
      </c>
      <c r="L150" s="11">
        <v>5</v>
      </c>
      <c r="M150">
        <f t="shared" ref="M150:V150" si="153">(B150*($L$86/100))/365</f>
        <v>0.66030016586985896</v>
      </c>
      <c r="N150">
        <f t="shared" si="153"/>
        <v>1.3249185736858289</v>
      </c>
      <c r="O150">
        <f t="shared" si="153"/>
        <v>1.5372707503232192</v>
      </c>
      <c r="P150">
        <f t="shared" si="153"/>
        <v>1.5924040716973289</v>
      </c>
      <c r="Q150">
        <f t="shared" si="153"/>
        <v>1.6060649868239452</v>
      </c>
      <c r="R150">
        <f t="shared" si="153"/>
        <v>1.6094122223532055</v>
      </c>
      <c r="S150">
        <f t="shared" si="153"/>
        <v>1.6102301445245892</v>
      </c>
      <c r="T150">
        <f t="shared" si="153"/>
        <v>1.6104298774860002</v>
      </c>
      <c r="U150">
        <f t="shared" si="153"/>
        <v>1.6104786434957261</v>
      </c>
      <c r="V150">
        <f t="shared" si="153"/>
        <v>1.6104905495413702</v>
      </c>
      <c r="W150"/>
      <c r="X150">
        <f t="shared" ref="X150:AG150" si="154">M150/10</f>
        <v>6.6030016586985901E-2</v>
      </c>
      <c r="Y150">
        <f t="shared" si="154"/>
        <v>0.13249185736858288</v>
      </c>
      <c r="Z150">
        <f t="shared" si="154"/>
        <v>0.15372707503232191</v>
      </c>
      <c r="AA150">
        <f t="shared" si="154"/>
        <v>0.15924040716973289</v>
      </c>
      <c r="AB150">
        <f t="shared" si="154"/>
        <v>0.16060649868239452</v>
      </c>
      <c r="AC150">
        <f t="shared" si="154"/>
        <v>0.16094122223532054</v>
      </c>
      <c r="AD150">
        <f t="shared" si="154"/>
        <v>0.16102301445245892</v>
      </c>
      <c r="AE150">
        <f t="shared" si="154"/>
        <v>0.16104298774860001</v>
      </c>
      <c r="AF150">
        <f t="shared" si="154"/>
        <v>0.16104786434957261</v>
      </c>
      <c r="AG150">
        <f t="shared" si="154"/>
        <v>0.16104905495413702</v>
      </c>
      <c r="AI150" s="5">
        <f t="shared" si="99"/>
        <v>6.6030016586985898</v>
      </c>
      <c r="AJ150" s="5">
        <f t="shared" si="100"/>
        <v>13.249185736858289</v>
      </c>
      <c r="AK150" s="5">
        <f t="shared" si="101"/>
        <v>15.372707503232192</v>
      </c>
      <c r="AL150" s="5">
        <f t="shared" si="102"/>
        <v>15.924040716973289</v>
      </c>
      <c r="AM150" s="5">
        <f t="shared" si="103"/>
        <v>16.060649868239452</v>
      </c>
      <c r="AN150" s="5">
        <f t="shared" si="104"/>
        <v>16.094122223532054</v>
      </c>
      <c r="AO150" s="5">
        <f t="shared" si="105"/>
        <v>16.102301445245892</v>
      </c>
      <c r="AP150" s="5">
        <f t="shared" si="106"/>
        <v>16.104298774860002</v>
      </c>
      <c r="AQ150" s="5">
        <f t="shared" si="107"/>
        <v>16.104786434957262</v>
      </c>
      <c r="AR150" s="5">
        <f t="shared" si="108"/>
        <v>16.104905495413703</v>
      </c>
      <c r="AS150" s="5"/>
      <c r="AT150" s="5">
        <f t="shared" si="109"/>
        <v>0.66030016586985907</v>
      </c>
      <c r="AU150" s="5">
        <f t="shared" si="110"/>
        <v>1.3249185736858289</v>
      </c>
      <c r="AV150" s="5">
        <f t="shared" si="111"/>
        <v>1.537270750323219</v>
      </c>
      <c r="AW150" s="5">
        <f t="shared" si="112"/>
        <v>1.5924040716973289</v>
      </c>
      <c r="AX150" s="5">
        <f t="shared" si="113"/>
        <v>1.6060649868239452</v>
      </c>
      <c r="AY150" s="5">
        <f t="shared" si="114"/>
        <v>1.6094122223532055</v>
      </c>
      <c r="AZ150" s="5">
        <f t="shared" si="115"/>
        <v>1.6102301445245892</v>
      </c>
      <c r="BA150" s="5">
        <f t="shared" si="116"/>
        <v>1.6104298774860002</v>
      </c>
      <c r="BB150" s="5">
        <f t="shared" si="117"/>
        <v>1.6104786434957261</v>
      </c>
      <c r="BC150" s="5">
        <f t="shared" si="118"/>
        <v>1.6104905495413702</v>
      </c>
      <c r="BE150">
        <v>6.6030016586985898</v>
      </c>
      <c r="BF150">
        <v>13.249185736858289</v>
      </c>
      <c r="BG150">
        <v>15.372707503232192</v>
      </c>
      <c r="BH150">
        <v>15.924040716973289</v>
      </c>
      <c r="BI150">
        <v>16.060649868239452</v>
      </c>
      <c r="BJ150">
        <v>16.094122223532054</v>
      </c>
      <c r="BK150">
        <v>16.102301445245892</v>
      </c>
      <c r="BL150">
        <v>16.104298774860002</v>
      </c>
      <c r="BM150">
        <v>16.104786434957262</v>
      </c>
      <c r="BN150">
        <v>16.104905495413703</v>
      </c>
      <c r="BP150">
        <v>0.66030016586985907</v>
      </c>
      <c r="BQ150">
        <v>1.3249185736858289</v>
      </c>
      <c r="BR150">
        <v>1.537270750323219</v>
      </c>
      <c r="BS150">
        <v>1.5924040716973289</v>
      </c>
      <c r="BT150">
        <v>1.6060649868239452</v>
      </c>
      <c r="BU150">
        <v>1.6094122223532055</v>
      </c>
      <c r="BV150">
        <v>1.6102301445245892</v>
      </c>
      <c r="BW150">
        <v>1.6104298774860002</v>
      </c>
      <c r="BX150">
        <v>1.6104786434957261</v>
      </c>
      <c r="BY150">
        <v>1.6104905495413702</v>
      </c>
    </row>
    <row r="151" spans="1:77" x14ac:dyDescent="0.25">
      <c r="A151" s="4" t="s">
        <v>30</v>
      </c>
      <c r="B151">
        <v>17317.0191458585</v>
      </c>
      <c r="C151">
        <v>23305.4034496612</v>
      </c>
      <c r="D151">
        <v>24123.1954553697</v>
      </c>
      <c r="E151">
        <v>24224.6557473311</v>
      </c>
      <c r="F151">
        <v>24237.100043923601</v>
      </c>
      <c r="G151">
        <v>24238.624225591</v>
      </c>
      <c r="H151">
        <v>24238.810875896299</v>
      </c>
      <c r="I151">
        <v>24238.833732493</v>
      </c>
      <c r="J151">
        <v>24238.836531431101</v>
      </c>
      <c r="K151">
        <v>24238.836874179098</v>
      </c>
      <c r="L151" s="11">
        <v>20</v>
      </c>
      <c r="M151">
        <f t="shared" ref="M151:V151" si="155">(B151*($L$87/100))/365</f>
        <v>9.4887776141690416</v>
      </c>
      <c r="N151">
        <f t="shared" si="155"/>
        <v>12.770084082006139</v>
      </c>
      <c r="O151">
        <f t="shared" si="155"/>
        <v>13.218189290613534</v>
      </c>
      <c r="P151">
        <f t="shared" si="155"/>
        <v>13.273783971140331</v>
      </c>
      <c r="Q151">
        <f t="shared" si="155"/>
        <v>13.280602763793754</v>
      </c>
      <c r="R151">
        <f t="shared" si="155"/>
        <v>13.281437931830686</v>
      </c>
      <c r="S151">
        <f t="shared" si="155"/>
        <v>13.281540205970575</v>
      </c>
      <c r="T151">
        <f t="shared" si="155"/>
        <v>13.28155273013315</v>
      </c>
      <c r="U151">
        <f t="shared" si="155"/>
        <v>13.281554263797863</v>
      </c>
      <c r="V151">
        <f t="shared" si="155"/>
        <v>13.281554451604986</v>
      </c>
      <c r="W151" s="6">
        <v>0.5</v>
      </c>
      <c r="X151">
        <f t="shared" ref="X151:AG151" si="156">M151*$W$151</f>
        <v>4.7443888070845208</v>
      </c>
      <c r="Y151">
        <f t="shared" si="156"/>
        <v>6.3850420410030697</v>
      </c>
      <c r="Z151">
        <f t="shared" si="156"/>
        <v>6.6090946453067669</v>
      </c>
      <c r="AA151">
        <f t="shared" si="156"/>
        <v>6.6368919855701654</v>
      </c>
      <c r="AB151">
        <f t="shared" si="156"/>
        <v>6.6403013818968768</v>
      </c>
      <c r="AC151">
        <f t="shared" si="156"/>
        <v>6.6407189659153429</v>
      </c>
      <c r="AD151">
        <f t="shared" si="156"/>
        <v>6.6407701029852877</v>
      </c>
      <c r="AE151">
        <f t="shared" si="156"/>
        <v>6.640776365066575</v>
      </c>
      <c r="AF151">
        <f t="shared" si="156"/>
        <v>6.6407771318989317</v>
      </c>
      <c r="AG151">
        <f t="shared" si="156"/>
        <v>6.6407772258024931</v>
      </c>
      <c r="AI151" s="5">
        <f t="shared" si="99"/>
        <v>94.887776141690409</v>
      </c>
      <c r="AJ151" s="5">
        <f t="shared" si="100"/>
        <v>127.70084082006139</v>
      </c>
      <c r="AK151" s="5">
        <f t="shared" si="101"/>
        <v>132.18189290613535</v>
      </c>
      <c r="AL151" s="5">
        <f t="shared" si="102"/>
        <v>132.7378397114033</v>
      </c>
      <c r="AM151" s="5">
        <f t="shared" si="103"/>
        <v>132.80602763793755</v>
      </c>
      <c r="AN151" s="5">
        <f t="shared" si="104"/>
        <v>132.81437931830686</v>
      </c>
      <c r="AO151" s="5">
        <f t="shared" si="105"/>
        <v>132.81540205970575</v>
      </c>
      <c r="AP151" s="5">
        <f t="shared" si="106"/>
        <v>132.81552730133149</v>
      </c>
      <c r="AQ151" s="5">
        <f t="shared" si="107"/>
        <v>132.81554263797864</v>
      </c>
      <c r="AR151" s="5">
        <f t="shared" si="108"/>
        <v>132.81554451604987</v>
      </c>
      <c r="AS151" s="5"/>
      <c r="AT151" s="5">
        <f t="shared" si="109"/>
        <v>47.443888070845205</v>
      </c>
      <c r="AU151" s="5">
        <f t="shared" si="110"/>
        <v>63.850420410030694</v>
      </c>
      <c r="AV151" s="5">
        <f t="shared" si="111"/>
        <v>66.090946453067673</v>
      </c>
      <c r="AW151" s="5">
        <f t="shared" si="112"/>
        <v>66.368919855701648</v>
      </c>
      <c r="AX151" s="5">
        <f t="shared" si="113"/>
        <v>66.403013818968773</v>
      </c>
      <c r="AY151" s="5">
        <f t="shared" si="114"/>
        <v>66.407189659153431</v>
      </c>
      <c r="AZ151" s="5">
        <f t="shared" si="115"/>
        <v>66.407701029852873</v>
      </c>
      <c r="BA151" s="5">
        <f t="shared" si="116"/>
        <v>66.407763650665743</v>
      </c>
      <c r="BB151" s="5">
        <f t="shared" si="117"/>
        <v>66.407771318989319</v>
      </c>
      <c r="BC151" s="5">
        <f t="shared" si="118"/>
        <v>66.407772258024934</v>
      </c>
      <c r="BE151">
        <v>94.887776141690409</v>
      </c>
      <c r="BF151">
        <v>127.70084082006139</v>
      </c>
      <c r="BG151">
        <v>132.18189290613535</v>
      </c>
      <c r="BH151">
        <v>132.7378397114033</v>
      </c>
      <c r="BI151">
        <v>132.80602763793755</v>
      </c>
      <c r="BJ151">
        <v>132.81437931830686</v>
      </c>
      <c r="BK151">
        <v>132.81540205970575</v>
      </c>
      <c r="BL151">
        <v>132.81552730133149</v>
      </c>
      <c r="BM151">
        <v>132.81554263797864</v>
      </c>
      <c r="BN151">
        <v>132.81554451604987</v>
      </c>
      <c r="BP151">
        <v>47.443888070845205</v>
      </c>
      <c r="BQ151">
        <v>63.850420410030694</v>
      </c>
      <c r="BR151">
        <v>66.090946453067673</v>
      </c>
      <c r="BS151">
        <v>66.368919855701648</v>
      </c>
      <c r="BT151">
        <v>66.403013818968773</v>
      </c>
      <c r="BU151">
        <v>66.407189659153431</v>
      </c>
      <c r="BV151">
        <v>66.407701029852873</v>
      </c>
      <c r="BW151">
        <v>66.407763650665743</v>
      </c>
      <c r="BX151">
        <v>66.407771318989319</v>
      </c>
      <c r="BY151">
        <v>66.407772258024934</v>
      </c>
    </row>
    <row r="152" spans="1:77" x14ac:dyDescent="0.25">
      <c r="A152" s="15" t="s">
        <v>31</v>
      </c>
      <c r="B152">
        <v>1176.2750610965099</v>
      </c>
      <c r="C152">
        <v>2191.9044010914099</v>
      </c>
      <c r="D152">
        <v>3276.7715586321401</v>
      </c>
      <c r="E152">
        <v>4313.1617070381699</v>
      </c>
      <c r="F152">
        <v>5238.11683289142</v>
      </c>
      <c r="G152">
        <v>6027.7404759558603</v>
      </c>
      <c r="H152">
        <v>6681.6826022375999</v>
      </c>
      <c r="I152">
        <v>7211.8080450520501</v>
      </c>
      <c r="J152">
        <v>7635.0060603885604</v>
      </c>
      <c r="K152">
        <v>7969.0735816283805</v>
      </c>
      <c r="L152" s="11">
        <v>5</v>
      </c>
      <c r="M152">
        <f t="shared" ref="M152:V152" si="157">(B152*($L$88/100))/365</f>
        <v>0.16113357001322054</v>
      </c>
      <c r="N152">
        <f t="shared" si="157"/>
        <v>0.300260876861837</v>
      </c>
      <c r="O152">
        <f t="shared" si="157"/>
        <v>0.44887281625097808</v>
      </c>
      <c r="P152">
        <f t="shared" si="157"/>
        <v>0.59084406945728363</v>
      </c>
      <c r="Q152">
        <f t="shared" si="157"/>
        <v>0.71755025108101644</v>
      </c>
      <c r="R152">
        <f t="shared" si="157"/>
        <v>0.82571787341861103</v>
      </c>
      <c r="S152">
        <f t="shared" si="157"/>
        <v>0.91529898660789044</v>
      </c>
      <c r="T152">
        <f t="shared" si="157"/>
        <v>0.98791891028110279</v>
      </c>
      <c r="U152">
        <f t="shared" si="157"/>
        <v>1.0458912411491179</v>
      </c>
      <c r="V152">
        <f t="shared" si="157"/>
        <v>1.0916539152915592</v>
      </c>
      <c r="W152" s="6" t="s">
        <v>333</v>
      </c>
      <c r="X152">
        <f t="shared" ref="X152:AG152" si="158">M152/10</f>
        <v>1.6113357001322055E-2</v>
      </c>
      <c r="Y152">
        <f t="shared" si="158"/>
        <v>3.00260876861837E-2</v>
      </c>
      <c r="Z152">
        <f t="shared" si="158"/>
        <v>4.4887281625097808E-2</v>
      </c>
      <c r="AA152">
        <f t="shared" si="158"/>
        <v>5.9084406945728363E-2</v>
      </c>
      <c r="AB152">
        <f t="shared" si="158"/>
        <v>7.1755025108101639E-2</v>
      </c>
      <c r="AC152">
        <f t="shared" si="158"/>
        <v>8.2571787341861103E-2</v>
      </c>
      <c r="AD152">
        <f t="shared" si="158"/>
        <v>9.1529898660789047E-2</v>
      </c>
      <c r="AE152">
        <f t="shared" si="158"/>
        <v>9.8791891028110285E-2</v>
      </c>
      <c r="AF152">
        <f t="shared" si="158"/>
        <v>0.10458912411491179</v>
      </c>
      <c r="AG152">
        <f t="shared" si="158"/>
        <v>0.10916539152915591</v>
      </c>
      <c r="AI152" s="5">
        <f t="shared" si="99"/>
        <v>1.6113357001322055</v>
      </c>
      <c r="AJ152" s="5">
        <f t="shared" si="100"/>
        <v>3.0026087686183702</v>
      </c>
      <c r="AK152" s="5">
        <f t="shared" si="101"/>
        <v>4.4887281625097808</v>
      </c>
      <c r="AL152" s="5">
        <f t="shared" si="102"/>
        <v>5.9084406945728363</v>
      </c>
      <c r="AM152" s="5">
        <f t="shared" si="103"/>
        <v>7.1755025108101647</v>
      </c>
      <c r="AN152" s="5">
        <f t="shared" si="104"/>
        <v>8.2571787341861107</v>
      </c>
      <c r="AO152" s="5">
        <f t="shared" si="105"/>
        <v>9.1529898660789044</v>
      </c>
      <c r="AP152" s="5">
        <f t="shared" si="106"/>
        <v>9.8791891028110275</v>
      </c>
      <c r="AQ152" s="5">
        <f t="shared" si="107"/>
        <v>10.458912411491179</v>
      </c>
      <c r="AR152" s="5">
        <f t="shared" si="108"/>
        <v>10.916539152915592</v>
      </c>
      <c r="AS152" s="5"/>
      <c r="AT152" s="5">
        <f t="shared" si="109"/>
        <v>0.16113357001322054</v>
      </c>
      <c r="AU152" s="5">
        <f t="shared" si="110"/>
        <v>0.300260876861837</v>
      </c>
      <c r="AV152" s="5">
        <f t="shared" si="111"/>
        <v>0.44887281625097808</v>
      </c>
      <c r="AW152" s="5">
        <f t="shared" si="112"/>
        <v>0.59084406945728363</v>
      </c>
      <c r="AX152" s="5">
        <f t="shared" si="113"/>
        <v>0.71755025108101633</v>
      </c>
      <c r="AY152" s="5">
        <f t="shared" si="114"/>
        <v>0.82571787341861103</v>
      </c>
      <c r="AZ152" s="5">
        <f t="shared" si="115"/>
        <v>0.91529898660789044</v>
      </c>
      <c r="BA152" s="5">
        <f t="shared" si="116"/>
        <v>0.98791891028110279</v>
      </c>
      <c r="BB152" s="5">
        <f t="shared" si="117"/>
        <v>1.0458912411491179</v>
      </c>
      <c r="BC152" s="5">
        <f t="shared" si="118"/>
        <v>1.0916539152915592</v>
      </c>
      <c r="BE152">
        <v>1.6113357001322055</v>
      </c>
      <c r="BF152">
        <v>3.0026087686183702</v>
      </c>
      <c r="BG152">
        <v>4.4887281625097808</v>
      </c>
      <c r="BH152">
        <v>5.9084406945728363</v>
      </c>
      <c r="BI152">
        <v>7.1755025108101647</v>
      </c>
      <c r="BJ152">
        <v>8.2571787341861107</v>
      </c>
      <c r="BK152">
        <v>9.1529898660789044</v>
      </c>
      <c r="BL152">
        <v>9.8791891028110275</v>
      </c>
      <c r="BM152">
        <v>10.458912411491179</v>
      </c>
      <c r="BN152">
        <v>10.916539152915592</v>
      </c>
      <c r="BP152">
        <v>0.16113357001322054</v>
      </c>
      <c r="BQ152">
        <v>0.300260876861837</v>
      </c>
      <c r="BR152">
        <v>0.44887281625097808</v>
      </c>
      <c r="BS152">
        <v>0.59084406945728363</v>
      </c>
      <c r="BT152">
        <v>0.71755025108101633</v>
      </c>
      <c r="BU152">
        <v>0.82571787341861103</v>
      </c>
      <c r="BV152">
        <v>0.91529898660789044</v>
      </c>
      <c r="BW152">
        <v>0.98791891028110279</v>
      </c>
      <c r="BX152">
        <v>1.0458912411491179</v>
      </c>
      <c r="BY152">
        <v>1.0916539152915592</v>
      </c>
    </row>
    <row r="153" spans="1:77" x14ac:dyDescent="0.25">
      <c r="A153" s="4" t="s">
        <v>32</v>
      </c>
      <c r="B153">
        <v>37.864085409873503</v>
      </c>
      <c r="C153">
        <v>203.24410003527601</v>
      </c>
      <c r="D153">
        <v>480.35075739228199</v>
      </c>
      <c r="E153">
        <v>817.97862675809404</v>
      </c>
      <c r="F153">
        <v>1170.87006251772</v>
      </c>
      <c r="G153">
        <v>1508.6253739209601</v>
      </c>
      <c r="H153">
        <v>1814.3519330343599</v>
      </c>
      <c r="I153">
        <v>2080.8801435355699</v>
      </c>
      <c r="J153">
        <v>2307.1891335935302</v>
      </c>
      <c r="K153">
        <v>2495.7249250558998</v>
      </c>
      <c r="L153"/>
      <c r="M153">
        <f t="shared" ref="M153:V153" si="159">(B153*(M128/100))/365</f>
        <v>3.1121166090306986E-2</v>
      </c>
      <c r="N153">
        <f t="shared" si="159"/>
        <v>0.11136663015631564</v>
      </c>
      <c r="O153">
        <f t="shared" si="159"/>
        <v>0.13160294723076221</v>
      </c>
      <c r="P153">
        <f t="shared" si="159"/>
        <v>0.22410373335838196</v>
      </c>
      <c r="Q153">
        <f t="shared" si="159"/>
        <v>0.32078631849800548</v>
      </c>
      <c r="R153">
        <f t="shared" si="159"/>
        <v>0.41332202025231785</v>
      </c>
      <c r="S153">
        <f t="shared" si="159"/>
        <v>0.49708272137927667</v>
      </c>
      <c r="T153">
        <f t="shared" si="159"/>
        <v>0.57010414891385486</v>
      </c>
      <c r="U153">
        <f t="shared" si="159"/>
        <v>0.63210661194343298</v>
      </c>
      <c r="V153">
        <f t="shared" si="159"/>
        <v>0.6837602534399726</v>
      </c>
      <c r="W153" s="6">
        <v>1</v>
      </c>
      <c r="X153">
        <f t="shared" ref="X153:AG153" si="160">M153*$W$153</f>
        <v>3.1121166090306986E-2</v>
      </c>
      <c r="Y153">
        <f t="shared" si="160"/>
        <v>0.11136663015631564</v>
      </c>
      <c r="Z153">
        <f t="shared" si="160"/>
        <v>0.13160294723076221</v>
      </c>
      <c r="AA153">
        <f t="shared" si="160"/>
        <v>0.22410373335838196</v>
      </c>
      <c r="AB153">
        <f t="shared" si="160"/>
        <v>0.32078631849800548</v>
      </c>
      <c r="AC153">
        <f t="shared" si="160"/>
        <v>0.41332202025231785</v>
      </c>
      <c r="AD153">
        <f t="shared" si="160"/>
        <v>0.49708272137927667</v>
      </c>
      <c r="AE153">
        <f t="shared" si="160"/>
        <v>0.57010414891385486</v>
      </c>
      <c r="AF153">
        <f t="shared" si="160"/>
        <v>0.63210661194343298</v>
      </c>
      <c r="AG153">
        <f t="shared" si="160"/>
        <v>0.6837602534399726</v>
      </c>
      <c r="AI153" s="5">
        <f t="shared" si="99"/>
        <v>0.31121166090306984</v>
      </c>
      <c r="AJ153" s="5">
        <f t="shared" si="100"/>
        <v>1.1136663015631563</v>
      </c>
      <c r="AK153" s="5">
        <f t="shared" si="101"/>
        <v>1.3160294723076222</v>
      </c>
      <c r="AL153" s="5">
        <f t="shared" si="102"/>
        <v>2.2410373335838196</v>
      </c>
      <c r="AM153" s="5">
        <f t="shared" si="103"/>
        <v>3.207863184980055</v>
      </c>
      <c r="AN153" s="5">
        <f t="shared" si="104"/>
        <v>4.1332202025231783</v>
      </c>
      <c r="AO153" s="5">
        <f t="shared" si="105"/>
        <v>4.9708272137927665</v>
      </c>
      <c r="AP153" s="5">
        <f t="shared" si="106"/>
        <v>5.7010414891385484</v>
      </c>
      <c r="AQ153" s="5">
        <f t="shared" si="107"/>
        <v>6.3210661194343301</v>
      </c>
      <c r="AR153" s="5">
        <f t="shared" si="108"/>
        <v>6.8376025343997258</v>
      </c>
      <c r="AS153" s="5"/>
      <c r="AT153" s="5">
        <f t="shared" si="109"/>
        <v>0.31121166090306984</v>
      </c>
      <c r="AU153" s="5">
        <f t="shared" si="110"/>
        <v>1.1136663015631563</v>
      </c>
      <c r="AV153" s="5">
        <f t="shared" si="111"/>
        <v>1.3160294723076222</v>
      </c>
      <c r="AW153" s="5">
        <f t="shared" si="112"/>
        <v>2.2410373335838196</v>
      </c>
      <c r="AX153" s="5">
        <f t="shared" si="113"/>
        <v>3.207863184980055</v>
      </c>
      <c r="AY153" s="5">
        <f t="shared" si="114"/>
        <v>4.1332202025231783</v>
      </c>
      <c r="AZ153" s="5">
        <f t="shared" si="115"/>
        <v>4.9708272137927665</v>
      </c>
      <c r="BA153" s="5">
        <f t="shared" si="116"/>
        <v>5.7010414891385484</v>
      </c>
      <c r="BB153" s="5">
        <f t="shared" si="117"/>
        <v>6.3210661194343301</v>
      </c>
      <c r="BC153" s="5">
        <f t="shared" si="118"/>
        <v>6.8376025343997258</v>
      </c>
      <c r="BE153">
        <v>0.31121166090306984</v>
      </c>
      <c r="BF153">
        <v>1.1136663015631563</v>
      </c>
      <c r="BG153">
        <v>1.3160294723076222</v>
      </c>
      <c r="BH153">
        <v>2.2410373335838196</v>
      </c>
      <c r="BI153">
        <v>3.207863184980055</v>
      </c>
      <c r="BJ153">
        <v>4.1332202025231783</v>
      </c>
      <c r="BK153">
        <v>4.9708272137927665</v>
      </c>
      <c r="BL153">
        <v>5.7010414891385484</v>
      </c>
      <c r="BM153">
        <v>6.3210661194343301</v>
      </c>
      <c r="BN153">
        <v>6.8376025343997258</v>
      </c>
      <c r="BP153">
        <v>0.31121166090306984</v>
      </c>
      <c r="BQ153">
        <v>1.1136663015631563</v>
      </c>
      <c r="BR153">
        <v>1.3160294723076222</v>
      </c>
      <c r="BS153">
        <v>2.2410373335838196</v>
      </c>
      <c r="BT153">
        <v>3.207863184980055</v>
      </c>
      <c r="BU153">
        <v>4.1332202025231783</v>
      </c>
      <c r="BV153">
        <v>4.9708272137927665</v>
      </c>
      <c r="BW153">
        <v>5.7010414891385484</v>
      </c>
      <c r="BX153">
        <v>6.3210661194343301</v>
      </c>
      <c r="BY153">
        <v>6.8376025343997258</v>
      </c>
    </row>
    <row r="154" spans="1:77" x14ac:dyDescent="0.25">
      <c r="A154" s="4" t="s">
        <v>33</v>
      </c>
      <c r="B154">
        <v>6.8228461520944297</v>
      </c>
      <c r="C154">
        <v>15.9157335636966</v>
      </c>
      <c r="D154">
        <v>26.0671915561019</v>
      </c>
      <c r="E154">
        <v>35.666277301254503</v>
      </c>
      <c r="F154">
        <v>43.9479196255839</v>
      </c>
      <c r="G154">
        <v>50.705430791325099</v>
      </c>
      <c r="H154">
        <v>56.024661510851402</v>
      </c>
      <c r="I154">
        <v>60.112290052321001</v>
      </c>
      <c r="J154">
        <v>63.202141783938799</v>
      </c>
      <c r="K154">
        <v>65.511093731334498</v>
      </c>
      <c r="L154"/>
      <c r="M154">
        <f t="shared" ref="M154:V154" si="161">(B154*(M$1/100))/365</f>
        <v>5.6078187551461059E-3</v>
      </c>
      <c r="N154">
        <f t="shared" si="161"/>
        <v>8.7209498979159451E-3</v>
      </c>
      <c r="O154">
        <f t="shared" si="161"/>
        <v>7.1416963167402472E-3</v>
      </c>
      <c r="P154">
        <f t="shared" si="161"/>
        <v>9.771582822261508E-3</v>
      </c>
      <c r="Q154">
        <f t="shared" si="161"/>
        <v>1.2040525924817507E-2</v>
      </c>
      <c r="R154">
        <f t="shared" si="161"/>
        <v>1.3891898846938384E-2</v>
      </c>
      <c r="S154">
        <f t="shared" si="161"/>
        <v>1.5349222331740112E-2</v>
      </c>
      <c r="T154">
        <f t="shared" si="161"/>
        <v>1.6469120562279727E-2</v>
      </c>
      <c r="U154">
        <f t="shared" si="161"/>
        <v>1.7315655283270906E-2</v>
      </c>
      <c r="V154">
        <f t="shared" si="161"/>
        <v>1.7948244857899861E-2</v>
      </c>
      <c r="W154" s="6">
        <v>0.5</v>
      </c>
      <c r="X154">
        <f t="shared" ref="X154:AG154" si="162">M154*$W$154</f>
        <v>2.8039093775730529E-3</v>
      </c>
      <c r="Y154">
        <f t="shared" si="162"/>
        <v>4.3604749489579726E-3</v>
      </c>
      <c r="Z154">
        <f t="shared" si="162"/>
        <v>3.5708481583701236E-3</v>
      </c>
      <c r="AA154">
        <f t="shared" si="162"/>
        <v>4.885791411130754E-3</v>
      </c>
      <c r="AB154">
        <f t="shared" si="162"/>
        <v>6.0202629624087536E-3</v>
      </c>
      <c r="AC154">
        <f t="shared" si="162"/>
        <v>6.9459494234691919E-3</v>
      </c>
      <c r="AD154">
        <f t="shared" si="162"/>
        <v>7.674611165870056E-3</v>
      </c>
      <c r="AE154">
        <f t="shared" si="162"/>
        <v>8.2345602811398633E-3</v>
      </c>
      <c r="AF154">
        <f t="shared" si="162"/>
        <v>8.657827641635453E-3</v>
      </c>
      <c r="AG154">
        <f t="shared" si="162"/>
        <v>8.9741224289499304E-3</v>
      </c>
      <c r="AI154" s="5">
        <f t="shared" si="99"/>
        <v>5.6078187551461059E-2</v>
      </c>
      <c r="AJ154" s="5">
        <f t="shared" si="100"/>
        <v>8.7209498979159444E-2</v>
      </c>
      <c r="AK154" s="5">
        <f t="shared" si="101"/>
        <v>7.1416963167402467E-2</v>
      </c>
      <c r="AL154" s="5">
        <f t="shared" si="102"/>
        <v>9.7715828222615084E-2</v>
      </c>
      <c r="AM154" s="5">
        <f t="shared" si="103"/>
        <v>0.12040525924817508</v>
      </c>
      <c r="AN154" s="5">
        <f t="shared" si="104"/>
        <v>0.13891898846938383</v>
      </c>
      <c r="AO154" s="5">
        <f t="shared" si="105"/>
        <v>0.15349222331740112</v>
      </c>
      <c r="AP154" s="5">
        <f t="shared" si="106"/>
        <v>0.16469120562279727</v>
      </c>
      <c r="AQ154" s="5">
        <f t="shared" si="107"/>
        <v>0.17315655283270906</v>
      </c>
      <c r="AR154" s="5">
        <f t="shared" si="108"/>
        <v>0.17948244857899862</v>
      </c>
      <c r="AS154" s="5"/>
      <c r="AT154" s="5">
        <f t="shared" si="109"/>
        <v>2.8039093775730529E-2</v>
      </c>
      <c r="AU154" s="5">
        <f t="shared" si="110"/>
        <v>4.3604749489579722E-2</v>
      </c>
      <c r="AV154" s="5">
        <f t="shared" si="111"/>
        <v>3.5708481583701233E-2</v>
      </c>
      <c r="AW154" s="5">
        <f t="shared" si="112"/>
        <v>4.8857914111307542E-2</v>
      </c>
      <c r="AX154" s="5">
        <f t="shared" si="113"/>
        <v>6.0202629624087539E-2</v>
      </c>
      <c r="AY154" s="5">
        <f t="shared" si="114"/>
        <v>6.9459494234691915E-2</v>
      </c>
      <c r="AZ154" s="5">
        <f t="shared" si="115"/>
        <v>7.6746111658700558E-2</v>
      </c>
      <c r="BA154" s="5">
        <f t="shared" si="116"/>
        <v>8.2345602811398633E-2</v>
      </c>
      <c r="BB154" s="5">
        <f t="shared" si="117"/>
        <v>8.657827641635453E-2</v>
      </c>
      <c r="BC154" s="5">
        <f t="shared" si="118"/>
        <v>8.9741224289499308E-2</v>
      </c>
      <c r="BE154">
        <v>5.6078187551461059E-2</v>
      </c>
      <c r="BF154">
        <v>8.7209498979159444E-2</v>
      </c>
      <c r="BG154">
        <v>7.1416963167402467E-2</v>
      </c>
      <c r="BH154">
        <v>9.7715828222615084E-2</v>
      </c>
      <c r="BI154">
        <v>0.12040525924817508</v>
      </c>
      <c r="BJ154">
        <v>0.13891898846938383</v>
      </c>
      <c r="BK154">
        <v>0.15349222331740112</v>
      </c>
      <c r="BL154">
        <v>0.16469120562279727</v>
      </c>
      <c r="BM154">
        <v>0.17315655283270906</v>
      </c>
      <c r="BN154">
        <v>0.17948244857899862</v>
      </c>
      <c r="BP154">
        <v>2.8039093775730529E-2</v>
      </c>
      <c r="BQ154">
        <v>4.3604749489579722E-2</v>
      </c>
      <c r="BR154">
        <v>3.5708481583701233E-2</v>
      </c>
      <c r="BS154">
        <v>4.8857914111307542E-2</v>
      </c>
      <c r="BT154">
        <v>6.0202629624087539E-2</v>
      </c>
      <c r="BU154">
        <v>6.9459494234691915E-2</v>
      </c>
      <c r="BV154">
        <v>7.6746111658700558E-2</v>
      </c>
      <c r="BW154">
        <v>8.2345602811398633E-2</v>
      </c>
      <c r="BX154">
        <v>8.657827641635453E-2</v>
      </c>
      <c r="BY154">
        <v>8.9741224289499308E-2</v>
      </c>
    </row>
    <row r="155" spans="1:77" x14ac:dyDescent="0.25">
      <c r="A155" s="4" t="s">
        <v>34</v>
      </c>
      <c r="B155">
        <v>2158.3342115893201</v>
      </c>
      <c r="C155">
        <v>3914.5589295898299</v>
      </c>
      <c r="D155">
        <v>4432.5471343811896</v>
      </c>
      <c r="E155">
        <v>4561.3876348677204</v>
      </c>
      <c r="F155">
        <v>4592.2619634604598</v>
      </c>
      <c r="G155">
        <v>4599.5965772191203</v>
      </c>
      <c r="H155">
        <v>4601.3354535615799</v>
      </c>
      <c r="I155">
        <v>4601.7475035504503</v>
      </c>
      <c r="J155">
        <v>4601.8451331064898</v>
      </c>
      <c r="K155">
        <v>4601.8682644535002</v>
      </c>
      <c r="L155" s="11">
        <v>10</v>
      </c>
      <c r="M155">
        <f t="shared" ref="M155:V155" si="163">(B155*($L$91/100))/365</f>
        <v>0.59132444153132058</v>
      </c>
      <c r="N155">
        <f t="shared" si="163"/>
        <v>1.0724818985177615</v>
      </c>
      <c r="O155">
        <f t="shared" si="163"/>
        <v>1.2143964751729288</v>
      </c>
      <c r="P155">
        <f t="shared" si="163"/>
        <v>1.2496952424295125</v>
      </c>
      <c r="Q155">
        <f t="shared" si="163"/>
        <v>1.2581539625919067</v>
      </c>
      <c r="R155">
        <f t="shared" si="163"/>
        <v>1.2601634458134576</v>
      </c>
      <c r="S155">
        <f t="shared" si="163"/>
        <v>1.260639850290844</v>
      </c>
      <c r="T155">
        <f t="shared" si="163"/>
        <v>1.2607527406987535</v>
      </c>
      <c r="U155">
        <f t="shared" si="163"/>
        <v>1.260779488522326</v>
      </c>
      <c r="V155">
        <f t="shared" si="163"/>
        <v>1.2607858258776714</v>
      </c>
      <c r="W155" s="6">
        <v>0.05</v>
      </c>
      <c r="X155">
        <f t="shared" ref="X155:AG155" si="164">M155*$W$155</f>
        <v>2.9566222076566031E-2</v>
      </c>
      <c r="Y155">
        <f t="shared" si="164"/>
        <v>5.3624094925888079E-2</v>
      </c>
      <c r="Z155">
        <f t="shared" si="164"/>
        <v>6.0719823758646443E-2</v>
      </c>
      <c r="AA155">
        <f t="shared" si="164"/>
        <v>6.2484762121475627E-2</v>
      </c>
      <c r="AB155">
        <f t="shared" si="164"/>
        <v>6.2907698129595332E-2</v>
      </c>
      <c r="AC155">
        <f t="shared" si="164"/>
        <v>6.300817229067289E-2</v>
      </c>
      <c r="AD155">
        <f t="shared" si="164"/>
        <v>6.3031992514542209E-2</v>
      </c>
      <c r="AE155">
        <f t="shared" si="164"/>
        <v>6.3037637034937685E-2</v>
      </c>
      <c r="AF155">
        <f t="shared" si="164"/>
        <v>6.3038974426116307E-2</v>
      </c>
      <c r="AG155">
        <f t="shared" si="164"/>
        <v>6.3039291293883568E-2</v>
      </c>
      <c r="AI155" s="5">
        <f t="shared" si="99"/>
        <v>5.9132444153132058</v>
      </c>
      <c r="AJ155" s="5">
        <f t="shared" si="100"/>
        <v>10.724818985177615</v>
      </c>
      <c r="AK155" s="5">
        <f t="shared" si="101"/>
        <v>12.143964751729289</v>
      </c>
      <c r="AL155" s="5">
        <f t="shared" si="102"/>
        <v>12.496952424295124</v>
      </c>
      <c r="AM155" s="5">
        <f t="shared" si="103"/>
        <v>12.581539625919067</v>
      </c>
      <c r="AN155" s="5">
        <f t="shared" si="104"/>
        <v>12.601634458134576</v>
      </c>
      <c r="AO155" s="5">
        <f t="shared" si="105"/>
        <v>12.606398502908441</v>
      </c>
      <c r="AP155" s="5">
        <f t="shared" si="106"/>
        <v>12.607527406987536</v>
      </c>
      <c r="AQ155" s="5">
        <f t="shared" si="107"/>
        <v>12.60779488522326</v>
      </c>
      <c r="AR155" s="5">
        <f t="shared" si="108"/>
        <v>12.607858258776714</v>
      </c>
      <c r="AS155" s="5"/>
      <c r="AT155" s="5">
        <f t="shared" si="109"/>
        <v>0.29566222076566029</v>
      </c>
      <c r="AU155" s="5">
        <f t="shared" si="110"/>
        <v>0.53624094925888077</v>
      </c>
      <c r="AV155" s="5">
        <f t="shared" si="111"/>
        <v>0.60719823758646441</v>
      </c>
      <c r="AW155" s="5">
        <f t="shared" si="112"/>
        <v>0.62484762121475623</v>
      </c>
      <c r="AX155" s="5">
        <f t="shared" si="113"/>
        <v>0.62907698129595335</v>
      </c>
      <c r="AY155" s="5">
        <f t="shared" si="114"/>
        <v>0.63008172290672892</v>
      </c>
      <c r="AZ155" s="5">
        <f t="shared" si="115"/>
        <v>0.63031992514542212</v>
      </c>
      <c r="BA155" s="5">
        <f t="shared" si="116"/>
        <v>0.63037637034937688</v>
      </c>
      <c r="BB155" s="5">
        <f t="shared" si="117"/>
        <v>0.63038974426116301</v>
      </c>
      <c r="BC155" s="5">
        <f t="shared" si="118"/>
        <v>0.6303929129388357</v>
      </c>
      <c r="BE155">
        <v>5.9132444153132058</v>
      </c>
      <c r="BF155">
        <v>10.724818985177615</v>
      </c>
      <c r="BG155">
        <v>12.143964751729289</v>
      </c>
      <c r="BH155">
        <v>12.496952424295124</v>
      </c>
      <c r="BI155">
        <v>12.581539625919067</v>
      </c>
      <c r="BJ155">
        <v>12.601634458134576</v>
      </c>
      <c r="BK155">
        <v>12.606398502908441</v>
      </c>
      <c r="BL155">
        <v>12.607527406987536</v>
      </c>
      <c r="BM155">
        <v>12.60779488522326</v>
      </c>
      <c r="BN155">
        <v>12.607858258776714</v>
      </c>
      <c r="BP155">
        <v>0.29566222076566029</v>
      </c>
      <c r="BQ155">
        <v>0.53624094925888077</v>
      </c>
      <c r="BR155">
        <v>0.60719823758646441</v>
      </c>
      <c r="BS155">
        <v>0.62484762121475623</v>
      </c>
      <c r="BT155">
        <v>0.62907698129595335</v>
      </c>
      <c r="BU155">
        <v>0.63008172290672892</v>
      </c>
      <c r="BV155">
        <v>0.63031992514542212</v>
      </c>
      <c r="BW155">
        <v>0.63037637034937688</v>
      </c>
      <c r="BX155">
        <v>0.63038974426116301</v>
      </c>
      <c r="BY155">
        <v>0.6303929129388357</v>
      </c>
    </row>
    <row r="156" spans="1:77" x14ac:dyDescent="0.25">
      <c r="A156" s="4" t="s">
        <v>35</v>
      </c>
      <c r="B156">
        <v>1171.1385703644901</v>
      </c>
      <c r="C156">
        <v>6353.0867734548401</v>
      </c>
      <c r="D156">
        <v>14500.009471859399</v>
      </c>
      <c r="E156">
        <v>23562.1321926159</v>
      </c>
      <c r="F156">
        <v>32124.156657001498</v>
      </c>
      <c r="G156">
        <v>39508.968024251299</v>
      </c>
      <c r="H156">
        <v>45532.8375236664</v>
      </c>
      <c r="I156">
        <v>50272.420741002999</v>
      </c>
      <c r="J156">
        <v>53912.417646139998</v>
      </c>
      <c r="K156">
        <v>56661.914467483599</v>
      </c>
      <c r="L156"/>
      <c r="M156">
        <f t="shared" ref="M156:V156" si="165">(B156*(M128/100))/365</f>
        <v>0.96257964687492326</v>
      </c>
      <c r="N156">
        <f t="shared" si="165"/>
        <v>3.4811434375095018</v>
      </c>
      <c r="O156">
        <f t="shared" si="165"/>
        <v>3.972605334756</v>
      </c>
      <c r="P156">
        <f t="shared" si="165"/>
        <v>6.4553786829084654</v>
      </c>
      <c r="Q156">
        <f t="shared" si="165"/>
        <v>8.8011388101373971</v>
      </c>
      <c r="R156">
        <f t="shared" si="165"/>
        <v>10.824374801164739</v>
      </c>
      <c r="S156">
        <f t="shared" si="165"/>
        <v>12.474750006483946</v>
      </c>
      <c r="T156">
        <f t="shared" si="165"/>
        <v>13.773265956439181</v>
      </c>
      <c r="U156">
        <f t="shared" si="165"/>
        <v>14.770525382504109</v>
      </c>
      <c r="V156">
        <f t="shared" si="165"/>
        <v>15.52381218287222</v>
      </c>
      <c r="W156" s="6">
        <v>0.2</v>
      </c>
      <c r="X156">
        <f t="shared" ref="X156:AG156" si="166">M156*$W$156</f>
        <v>0.19251592937498466</v>
      </c>
      <c r="Y156">
        <f t="shared" si="166"/>
        <v>0.69622868750190037</v>
      </c>
      <c r="Z156">
        <f t="shared" si="166"/>
        <v>0.79452106695120006</v>
      </c>
      <c r="AA156">
        <f t="shared" si="166"/>
        <v>1.2910757365816932</v>
      </c>
      <c r="AB156">
        <f t="shared" si="166"/>
        <v>1.7602277620274795</v>
      </c>
      <c r="AC156">
        <f t="shared" si="166"/>
        <v>2.164874960232948</v>
      </c>
      <c r="AD156">
        <f t="shared" si="166"/>
        <v>2.4949500012967896</v>
      </c>
      <c r="AE156">
        <f t="shared" si="166"/>
        <v>2.7546531912878365</v>
      </c>
      <c r="AF156">
        <f t="shared" si="166"/>
        <v>2.9541050765008219</v>
      </c>
      <c r="AG156">
        <f t="shared" si="166"/>
        <v>3.1047624365744442</v>
      </c>
      <c r="AI156" s="5">
        <f t="shared" si="99"/>
        <v>9.6257964687492326</v>
      </c>
      <c r="AJ156" s="5">
        <f t="shared" si="100"/>
        <v>34.811434375095018</v>
      </c>
      <c r="AK156" s="5">
        <f t="shared" si="101"/>
        <v>39.726053347559997</v>
      </c>
      <c r="AL156" s="5">
        <f t="shared" si="102"/>
        <v>64.553786829084657</v>
      </c>
      <c r="AM156" s="5">
        <f t="shared" si="103"/>
        <v>88.011388101373967</v>
      </c>
      <c r="AN156" s="5">
        <f t="shared" si="104"/>
        <v>108.24374801164738</v>
      </c>
      <c r="AO156" s="5">
        <f t="shared" si="105"/>
        <v>124.74750006483946</v>
      </c>
      <c r="AP156" s="5">
        <f t="shared" si="106"/>
        <v>137.73265956439181</v>
      </c>
      <c r="AQ156" s="5">
        <f t="shared" si="107"/>
        <v>147.7052538250411</v>
      </c>
      <c r="AR156" s="5">
        <f t="shared" si="108"/>
        <v>155.2381218287222</v>
      </c>
      <c r="AS156" s="5"/>
      <c r="AT156" s="5">
        <f t="shared" si="109"/>
        <v>1.9251592937498465</v>
      </c>
      <c r="AU156" s="5">
        <f t="shared" si="110"/>
        <v>6.9622868750190037</v>
      </c>
      <c r="AV156" s="5">
        <f t="shared" si="111"/>
        <v>7.9452106695120008</v>
      </c>
      <c r="AW156" s="5">
        <f t="shared" si="112"/>
        <v>12.910757365816931</v>
      </c>
      <c r="AX156" s="5">
        <f t="shared" si="113"/>
        <v>17.602277620274794</v>
      </c>
      <c r="AY156" s="5">
        <f t="shared" si="114"/>
        <v>21.648749602329481</v>
      </c>
      <c r="AZ156" s="5">
        <f t="shared" si="115"/>
        <v>24.949500012967896</v>
      </c>
      <c r="BA156" s="5">
        <f t="shared" si="116"/>
        <v>27.546531912878365</v>
      </c>
      <c r="BB156" s="5">
        <f t="shared" si="117"/>
        <v>29.541050765008219</v>
      </c>
      <c r="BC156" s="5">
        <f t="shared" si="118"/>
        <v>31.04762436574444</v>
      </c>
      <c r="BE156">
        <v>9.6257964687492326</v>
      </c>
      <c r="BF156">
        <v>34.811434375095018</v>
      </c>
      <c r="BG156">
        <v>39.726053347559997</v>
      </c>
      <c r="BH156">
        <v>64.553786829084657</v>
      </c>
      <c r="BI156">
        <v>88.011388101373967</v>
      </c>
      <c r="BJ156">
        <v>108.24374801164738</v>
      </c>
      <c r="BK156">
        <v>124.74750006483946</v>
      </c>
      <c r="BL156">
        <v>137.73265956439181</v>
      </c>
      <c r="BM156">
        <v>147.7052538250411</v>
      </c>
      <c r="BN156">
        <v>155.2381218287222</v>
      </c>
      <c r="BP156">
        <v>1.9251592937498465</v>
      </c>
      <c r="BQ156">
        <v>6.9622868750190037</v>
      </c>
      <c r="BR156">
        <v>7.9452106695120008</v>
      </c>
      <c r="BS156">
        <v>12.910757365816931</v>
      </c>
      <c r="BT156">
        <v>17.602277620274794</v>
      </c>
      <c r="BU156">
        <v>21.648749602329481</v>
      </c>
      <c r="BV156">
        <v>24.949500012967896</v>
      </c>
      <c r="BW156">
        <v>27.546531912878365</v>
      </c>
      <c r="BX156">
        <v>29.541050765008219</v>
      </c>
      <c r="BY156">
        <v>31.04762436574444</v>
      </c>
    </row>
    <row r="157" spans="1:77" x14ac:dyDescent="0.25">
      <c r="A157" s="15" t="s">
        <v>36</v>
      </c>
      <c r="B157">
        <v>1405042.9001579301</v>
      </c>
      <c r="C157">
        <v>1617644.62456958</v>
      </c>
      <c r="D157">
        <v>1628746.25550735</v>
      </c>
      <c r="E157">
        <v>1629300.2736837899</v>
      </c>
      <c r="F157">
        <v>1629327.85985068</v>
      </c>
      <c r="G157">
        <v>1629329.23329305</v>
      </c>
      <c r="H157">
        <v>1629329.3016727399</v>
      </c>
      <c r="I157">
        <v>1629329.30507716</v>
      </c>
      <c r="J157">
        <v>1629329.30524666</v>
      </c>
      <c r="K157">
        <v>1629329.3052550999</v>
      </c>
      <c r="L157" s="11">
        <v>1</v>
      </c>
      <c r="M157">
        <f t="shared" ref="M157:V157" si="167">(B157*($M127/100))/365</f>
        <v>38.494326031724114</v>
      </c>
      <c r="N157">
        <f t="shared" si="167"/>
        <v>44.319030810125483</v>
      </c>
      <c r="O157">
        <f t="shared" si="167"/>
        <v>44.62318508239315</v>
      </c>
      <c r="P157">
        <f t="shared" si="167"/>
        <v>44.638363662569589</v>
      </c>
      <c r="Q157">
        <f t="shared" si="167"/>
        <v>44.639119447963836</v>
      </c>
      <c r="R157">
        <f t="shared" si="167"/>
        <v>44.639157076521919</v>
      </c>
      <c r="S157">
        <f t="shared" si="167"/>
        <v>44.639158949938079</v>
      </c>
      <c r="T157">
        <f t="shared" si="167"/>
        <v>44.639159043209865</v>
      </c>
      <c r="U157">
        <f t="shared" si="167"/>
        <v>44.639159047853703</v>
      </c>
      <c r="V157">
        <f t="shared" si="167"/>
        <v>44.639159048084935</v>
      </c>
      <c r="W157" s="6">
        <v>10</v>
      </c>
      <c r="X157">
        <f t="shared" ref="X157:AG157" si="168">M157*10</f>
        <v>384.94326031724114</v>
      </c>
      <c r="Y157">
        <f t="shared" si="168"/>
        <v>443.1903081012548</v>
      </c>
      <c r="Z157">
        <f t="shared" si="168"/>
        <v>446.2318508239315</v>
      </c>
      <c r="AA157">
        <f t="shared" si="168"/>
        <v>446.38363662569589</v>
      </c>
      <c r="AB157">
        <f t="shared" si="168"/>
        <v>446.39119447963833</v>
      </c>
      <c r="AC157">
        <f t="shared" si="168"/>
        <v>446.39157076521917</v>
      </c>
      <c r="AD157">
        <f t="shared" si="168"/>
        <v>446.39158949938076</v>
      </c>
      <c r="AE157">
        <f t="shared" si="168"/>
        <v>446.39159043209867</v>
      </c>
      <c r="AF157">
        <f t="shared" si="168"/>
        <v>446.39159047853701</v>
      </c>
      <c r="AG157">
        <f t="shared" si="168"/>
        <v>446.39159048084935</v>
      </c>
      <c r="AH157" s="18"/>
      <c r="AI157" s="5">
        <f t="shared" si="99"/>
        <v>384.94326031724114</v>
      </c>
      <c r="AJ157" s="5">
        <f t="shared" si="100"/>
        <v>443.1903081012548</v>
      </c>
      <c r="AK157" s="5">
        <f t="shared" si="101"/>
        <v>446.2318508239315</v>
      </c>
      <c r="AL157" s="5">
        <f t="shared" si="102"/>
        <v>446.38363662569589</v>
      </c>
      <c r="AM157" s="5">
        <f t="shared" si="103"/>
        <v>446.39119447963833</v>
      </c>
      <c r="AN157" s="5">
        <f t="shared" si="104"/>
        <v>446.39157076521917</v>
      </c>
      <c r="AO157" s="5">
        <f t="shared" si="105"/>
        <v>446.39158949938076</v>
      </c>
      <c r="AP157" s="5">
        <f t="shared" si="106"/>
        <v>446.39159043209867</v>
      </c>
      <c r="AQ157" s="5">
        <f t="shared" si="107"/>
        <v>446.39159047853701</v>
      </c>
      <c r="AR157" s="5">
        <f t="shared" si="108"/>
        <v>446.39159048084935</v>
      </c>
      <c r="AS157" s="5"/>
      <c r="AT157" s="5">
        <f t="shared" si="109"/>
        <v>3849.4326031724113</v>
      </c>
      <c r="AU157" s="5">
        <f t="shared" si="110"/>
        <v>4431.9030810125478</v>
      </c>
      <c r="AV157" s="5">
        <f t="shared" si="111"/>
        <v>4462.3185082393147</v>
      </c>
      <c r="AW157" s="5">
        <f t="shared" si="112"/>
        <v>4463.8363662569591</v>
      </c>
      <c r="AX157" s="5">
        <f t="shared" si="113"/>
        <v>4463.9119447963831</v>
      </c>
      <c r="AY157" s="5">
        <f t="shared" si="114"/>
        <v>4463.9157076521915</v>
      </c>
      <c r="AZ157" s="5">
        <f t="shared" si="115"/>
        <v>4463.9158949938073</v>
      </c>
      <c r="BA157" s="5">
        <f t="shared" si="116"/>
        <v>4463.9159043209866</v>
      </c>
      <c r="BB157" s="5">
        <f t="shared" si="117"/>
        <v>4463.91590478537</v>
      </c>
      <c r="BC157" s="5">
        <f t="shared" si="118"/>
        <v>4463.915904808493</v>
      </c>
      <c r="BD157" s="18"/>
      <c r="BE157">
        <v>57.741489047586171</v>
      </c>
      <c r="BF157">
        <v>66.478546215188231</v>
      </c>
      <c r="BG157">
        <v>66.934777623589724</v>
      </c>
      <c r="BH157">
        <v>66.957545493854383</v>
      </c>
      <c r="BI157">
        <v>66.958679171945761</v>
      </c>
      <c r="BJ157">
        <v>66.958735614782881</v>
      </c>
      <c r="BK157">
        <v>66.958738424907125</v>
      </c>
      <c r="BL157">
        <v>66.958738564814794</v>
      </c>
      <c r="BM157">
        <v>66.958738571780557</v>
      </c>
      <c r="BN157">
        <v>66.958738572127402</v>
      </c>
      <c r="BP157">
        <v>577.41489047586174</v>
      </c>
      <c r="BQ157">
        <v>664.78546215188226</v>
      </c>
      <c r="BR157">
        <v>669.3477762358973</v>
      </c>
      <c r="BS157">
        <v>669.57545493854377</v>
      </c>
      <c r="BT157">
        <v>669.58679171945755</v>
      </c>
      <c r="BU157">
        <v>669.58735614782881</v>
      </c>
      <c r="BV157">
        <v>669.58738424907119</v>
      </c>
      <c r="BW157">
        <v>669.58738564814803</v>
      </c>
      <c r="BX157">
        <v>669.58738571780555</v>
      </c>
      <c r="BY157">
        <v>669.58738572127402</v>
      </c>
    </row>
    <row r="158" spans="1:77" x14ac:dyDescent="0.25">
      <c r="A158" s="4" t="s">
        <v>37</v>
      </c>
      <c r="B158">
        <v>1010.22846178596</v>
      </c>
      <c r="C158">
        <v>4735.8240952389897</v>
      </c>
      <c r="D158">
        <v>9231.5440769145498</v>
      </c>
      <c r="E158">
        <v>13022.514215835799</v>
      </c>
      <c r="F158">
        <v>15755.6339160518</v>
      </c>
      <c r="G158">
        <v>17575.572000862001</v>
      </c>
      <c r="H158">
        <v>18735.965768631999</v>
      </c>
      <c r="I158">
        <v>19457.801781760001</v>
      </c>
      <c r="J158">
        <v>19900.4315863962</v>
      </c>
      <c r="K158">
        <v>20169.567511430101</v>
      </c>
      <c r="L158" s="11">
        <v>5</v>
      </c>
      <c r="M158">
        <f t="shared" ref="M158:V158" si="169">(B158*($L$158/100))/365</f>
        <v>0.13838746051862466</v>
      </c>
      <c r="N158">
        <f t="shared" si="169"/>
        <v>0.64874302674506712</v>
      </c>
      <c r="O158">
        <f t="shared" si="169"/>
        <v>1.2645950790293905</v>
      </c>
      <c r="P158">
        <f t="shared" si="169"/>
        <v>1.7839060569638081</v>
      </c>
      <c r="Q158">
        <f t="shared" si="169"/>
        <v>2.1583060158975069</v>
      </c>
      <c r="R158">
        <f t="shared" si="169"/>
        <v>2.4076126028578084</v>
      </c>
      <c r="S158">
        <f t="shared" si="169"/>
        <v>2.5665706532372603</v>
      </c>
      <c r="T158">
        <f t="shared" si="169"/>
        <v>2.6654522988712332</v>
      </c>
      <c r="U158">
        <f t="shared" si="169"/>
        <v>2.726086518684411</v>
      </c>
      <c r="V158">
        <f t="shared" si="169"/>
        <v>2.7629544536205621</v>
      </c>
      <c r="W158" s="6">
        <v>0.2</v>
      </c>
      <c r="X158">
        <f t="shared" ref="X158:AG158" si="170">M158*$W$158</f>
        <v>2.7677492103724933E-2</v>
      </c>
      <c r="Y158">
        <f t="shared" si="170"/>
        <v>0.12974860534901342</v>
      </c>
      <c r="Z158">
        <f t="shared" si="170"/>
        <v>0.25291901580587811</v>
      </c>
      <c r="AA158">
        <f t="shared" si="170"/>
        <v>0.35678121139276164</v>
      </c>
      <c r="AB158">
        <f t="shared" si="170"/>
        <v>0.43166120317950141</v>
      </c>
      <c r="AC158">
        <f t="shared" si="170"/>
        <v>0.4815225205715617</v>
      </c>
      <c r="AD158">
        <f t="shared" si="170"/>
        <v>0.51331413064745213</v>
      </c>
      <c r="AE158">
        <f t="shared" si="170"/>
        <v>0.53309045977424663</v>
      </c>
      <c r="AF158">
        <f t="shared" si="170"/>
        <v>0.54521730373688226</v>
      </c>
      <c r="AG158">
        <f t="shared" si="170"/>
        <v>0.55259089072411249</v>
      </c>
      <c r="AI158" s="5">
        <f t="shared" si="99"/>
        <v>1.3838746051862465</v>
      </c>
      <c r="AJ158" s="5">
        <f t="shared" si="100"/>
        <v>6.4874302674506712</v>
      </c>
      <c r="AK158" s="5">
        <f t="shared" si="101"/>
        <v>12.645950790293906</v>
      </c>
      <c r="AL158" s="5">
        <f t="shared" si="102"/>
        <v>17.839060569638082</v>
      </c>
      <c r="AM158" s="5">
        <f t="shared" si="103"/>
        <v>21.583060158975069</v>
      </c>
      <c r="AN158" s="5">
        <f t="shared" si="104"/>
        <v>24.076126028578084</v>
      </c>
      <c r="AO158" s="5">
        <f t="shared" si="105"/>
        <v>25.665706532372603</v>
      </c>
      <c r="AP158" s="5">
        <f t="shared" si="106"/>
        <v>26.654522988712333</v>
      </c>
      <c r="AQ158" s="5">
        <f t="shared" si="107"/>
        <v>27.260865186844111</v>
      </c>
      <c r="AR158" s="5">
        <f t="shared" si="108"/>
        <v>27.629544536205621</v>
      </c>
      <c r="AS158" s="5"/>
      <c r="AT158" s="5">
        <f t="shared" si="109"/>
        <v>0.27677492103724932</v>
      </c>
      <c r="AU158" s="5">
        <f t="shared" si="110"/>
        <v>1.2974860534901342</v>
      </c>
      <c r="AV158" s="5">
        <f t="shared" si="111"/>
        <v>2.529190158058781</v>
      </c>
      <c r="AW158" s="5">
        <f t="shared" si="112"/>
        <v>3.5678121139276167</v>
      </c>
      <c r="AX158" s="5">
        <f t="shared" si="113"/>
        <v>4.3166120317950138</v>
      </c>
      <c r="AY158" s="5">
        <f t="shared" si="114"/>
        <v>4.8152252057156169</v>
      </c>
      <c r="AZ158" s="5">
        <f t="shared" si="115"/>
        <v>5.1331413064745215</v>
      </c>
      <c r="BA158" s="5">
        <f t="shared" si="116"/>
        <v>5.3309045977424665</v>
      </c>
      <c r="BB158" s="5">
        <f t="shared" si="117"/>
        <v>5.4521730373688229</v>
      </c>
      <c r="BC158" s="5">
        <f t="shared" si="118"/>
        <v>5.5259089072411252</v>
      </c>
      <c r="BE158">
        <v>1.3838746051862465</v>
      </c>
      <c r="BF158">
        <v>6.4874302674506712</v>
      </c>
      <c r="BG158">
        <v>12.645950790293906</v>
      </c>
      <c r="BH158">
        <v>17.839060569638082</v>
      </c>
      <c r="BI158">
        <v>21.583060158975069</v>
      </c>
      <c r="BJ158">
        <v>24.076126028578084</v>
      </c>
      <c r="BK158">
        <v>25.665706532372603</v>
      </c>
      <c r="BL158">
        <v>26.654522988712333</v>
      </c>
      <c r="BM158">
        <v>27.260865186844111</v>
      </c>
      <c r="BN158">
        <v>27.629544536205621</v>
      </c>
      <c r="BP158">
        <v>0.27677492103724932</v>
      </c>
      <c r="BQ158">
        <v>1.2974860534901342</v>
      </c>
      <c r="BR158">
        <v>2.529190158058781</v>
      </c>
      <c r="BS158">
        <v>3.5678121139276167</v>
      </c>
      <c r="BT158">
        <v>4.3166120317950138</v>
      </c>
      <c r="BU158">
        <v>4.8152252057156169</v>
      </c>
      <c r="BV158">
        <v>5.1331413064745215</v>
      </c>
      <c r="BW158">
        <v>5.3309045977424665</v>
      </c>
      <c r="BX158">
        <v>5.4521730373688229</v>
      </c>
      <c r="BY158">
        <v>5.5259089072411252</v>
      </c>
    </row>
    <row r="159" spans="1:77" x14ac:dyDescent="0.25">
      <c r="A159" s="15" t="s">
        <v>38</v>
      </c>
      <c r="B159">
        <v>9992.3761273008404</v>
      </c>
      <c r="C159">
        <v>40966.815834351502</v>
      </c>
      <c r="D159">
        <v>75363.609977611501</v>
      </c>
      <c r="E159">
        <v>103185.52167913799</v>
      </c>
      <c r="F159">
        <v>122795.19097446901</v>
      </c>
      <c r="G159">
        <v>135686.372695681</v>
      </c>
      <c r="H159">
        <v>143844.70268500299</v>
      </c>
      <c r="I159">
        <v>148897.428591281</v>
      </c>
      <c r="J159">
        <v>151987.68617308</v>
      </c>
      <c r="K159">
        <v>153863.75964535901</v>
      </c>
      <c r="L159" s="11">
        <v>8</v>
      </c>
      <c r="M159">
        <f t="shared" ref="M159:V159" si="171">(B159*($L$95/100))/365</f>
        <v>2.1901098361207323</v>
      </c>
      <c r="N159">
        <f t="shared" si="171"/>
        <v>8.9790281280770419</v>
      </c>
      <c r="O159">
        <f t="shared" si="171"/>
        <v>16.518051501942246</v>
      </c>
      <c r="P159">
        <f t="shared" si="171"/>
        <v>22.616004751591888</v>
      </c>
      <c r="Q159">
        <f t="shared" si="171"/>
        <v>26.914014460157592</v>
      </c>
      <c r="R159">
        <f t="shared" si="171"/>
        <v>29.739478946998577</v>
      </c>
      <c r="S159">
        <f t="shared" si="171"/>
        <v>31.527606067945861</v>
      </c>
      <c r="T159">
        <f t="shared" si="171"/>
        <v>32.635052841924605</v>
      </c>
      <c r="U159">
        <f t="shared" si="171"/>
        <v>33.312369572181922</v>
      </c>
      <c r="V159">
        <f t="shared" si="171"/>
        <v>33.723563757886907</v>
      </c>
      <c r="W159"/>
      <c r="X159">
        <f t="shared" ref="X159:AG161" si="172">M159/10</f>
        <v>0.21901098361207322</v>
      </c>
      <c r="Y159">
        <f t="shared" si="172"/>
        <v>0.89790281280770423</v>
      </c>
      <c r="Z159">
        <f t="shared" si="172"/>
        <v>1.6518051501942246</v>
      </c>
      <c r="AA159">
        <f t="shared" si="172"/>
        <v>2.2616004751591889</v>
      </c>
      <c r="AB159">
        <f t="shared" si="172"/>
        <v>2.6914014460157594</v>
      </c>
      <c r="AC159">
        <f t="shared" si="172"/>
        <v>2.9739478946998577</v>
      </c>
      <c r="AD159">
        <f t="shared" si="172"/>
        <v>3.1527606067945859</v>
      </c>
      <c r="AE159">
        <f t="shared" si="172"/>
        <v>3.2635052841924606</v>
      </c>
      <c r="AF159">
        <f t="shared" si="172"/>
        <v>3.3312369572181924</v>
      </c>
      <c r="AG159">
        <f t="shared" si="172"/>
        <v>3.3723563757886907</v>
      </c>
      <c r="AI159" s="5">
        <f t="shared" si="99"/>
        <v>21.901098361207325</v>
      </c>
      <c r="AJ159" s="5">
        <f t="shared" si="100"/>
        <v>89.790281280770415</v>
      </c>
      <c r="AK159" s="5">
        <f t="shared" si="101"/>
        <v>165.18051501942244</v>
      </c>
      <c r="AL159" s="5">
        <f t="shared" si="102"/>
        <v>226.16004751591888</v>
      </c>
      <c r="AM159" s="5">
        <f t="shared" si="103"/>
        <v>269.14014460157591</v>
      </c>
      <c r="AN159" s="5">
        <f t="shared" si="104"/>
        <v>297.39478946998577</v>
      </c>
      <c r="AO159" s="5">
        <f t="shared" si="105"/>
        <v>315.27606067945862</v>
      </c>
      <c r="AP159" s="5">
        <f t="shared" si="106"/>
        <v>326.35052841924607</v>
      </c>
      <c r="AQ159" s="5">
        <f t="shared" si="107"/>
        <v>333.12369572181922</v>
      </c>
      <c r="AR159" s="5">
        <f t="shared" si="108"/>
        <v>337.23563757886905</v>
      </c>
      <c r="AS159" s="5"/>
      <c r="AT159" s="5">
        <f t="shared" si="109"/>
        <v>2.1901098361207323</v>
      </c>
      <c r="AU159" s="5">
        <f t="shared" si="110"/>
        <v>8.9790281280770419</v>
      </c>
      <c r="AV159" s="5">
        <f t="shared" si="111"/>
        <v>16.518051501942246</v>
      </c>
      <c r="AW159" s="5">
        <f t="shared" si="112"/>
        <v>22.616004751591888</v>
      </c>
      <c r="AX159" s="5">
        <f t="shared" si="113"/>
        <v>26.914014460157595</v>
      </c>
      <c r="AY159" s="5">
        <f t="shared" si="114"/>
        <v>29.739478946998577</v>
      </c>
      <c r="AZ159" s="5">
        <f t="shared" si="115"/>
        <v>31.527606067945861</v>
      </c>
      <c r="BA159" s="5">
        <f t="shared" si="116"/>
        <v>32.635052841924605</v>
      </c>
      <c r="BB159" s="5">
        <f t="shared" si="117"/>
        <v>33.312369572181922</v>
      </c>
      <c r="BC159" s="5">
        <f t="shared" si="118"/>
        <v>33.723563757886907</v>
      </c>
      <c r="BE159">
        <v>21.901098361207325</v>
      </c>
      <c r="BF159">
        <v>89.790281280770415</v>
      </c>
      <c r="BG159">
        <v>165.18051501942244</v>
      </c>
      <c r="BH159">
        <v>226.16004751591888</v>
      </c>
      <c r="BI159">
        <v>269.14014460157591</v>
      </c>
      <c r="BJ159">
        <v>297.39478946998577</v>
      </c>
      <c r="BK159">
        <v>315.27606067945862</v>
      </c>
      <c r="BL159">
        <v>326.35052841924607</v>
      </c>
      <c r="BM159">
        <v>333.12369572181922</v>
      </c>
      <c r="BN159">
        <v>337.23563757886905</v>
      </c>
      <c r="BP159">
        <v>2.1901098361207323</v>
      </c>
      <c r="BQ159">
        <v>8.9790281280770419</v>
      </c>
      <c r="BR159">
        <v>16.518051501942246</v>
      </c>
      <c r="BS159">
        <v>22.616004751591888</v>
      </c>
      <c r="BT159">
        <v>26.914014460157595</v>
      </c>
      <c r="BU159">
        <v>29.739478946998577</v>
      </c>
      <c r="BV159">
        <v>31.527606067945861</v>
      </c>
      <c r="BW159">
        <v>32.635052841924605</v>
      </c>
      <c r="BX159">
        <v>33.312369572181922</v>
      </c>
      <c r="BY159">
        <v>33.723563757886907</v>
      </c>
    </row>
    <row r="160" spans="1:77" x14ac:dyDescent="0.25">
      <c r="A160" s="15" t="s">
        <v>39</v>
      </c>
      <c r="B160">
        <v>923281.27442013402</v>
      </c>
      <c r="C160">
        <v>1035129.9149896</v>
      </c>
      <c r="D160">
        <v>1039648.64540009</v>
      </c>
      <c r="E160">
        <v>1039824.4712429499</v>
      </c>
      <c r="F160">
        <v>1039831.30279941</v>
      </c>
      <c r="G160">
        <v>1039831.56821851</v>
      </c>
      <c r="H160">
        <v>1039831.57853053</v>
      </c>
      <c r="I160">
        <v>1039831.5789311701</v>
      </c>
      <c r="J160">
        <v>1039831.57894674</v>
      </c>
      <c r="K160">
        <v>1039831.57894734</v>
      </c>
      <c r="L160" s="11">
        <v>1</v>
      </c>
      <c r="M160">
        <f t="shared" ref="M160:V161" si="173">(B160*($M$63/100))/365</f>
        <v>25.295377381373537</v>
      </c>
      <c r="N160">
        <f t="shared" si="173"/>
        <v>28.359723698345206</v>
      </c>
      <c r="O160">
        <f t="shared" si="173"/>
        <v>28.483524531509318</v>
      </c>
      <c r="P160">
        <f t="shared" si="173"/>
        <v>28.488341677889039</v>
      </c>
      <c r="Q160">
        <f t="shared" si="173"/>
        <v>28.488528843819452</v>
      </c>
      <c r="R160">
        <f t="shared" si="173"/>
        <v>28.48853611557562</v>
      </c>
      <c r="S160">
        <f t="shared" si="173"/>
        <v>28.488536398096713</v>
      </c>
      <c r="T160">
        <f t="shared" si="173"/>
        <v>28.488536409073152</v>
      </c>
      <c r="U160">
        <f t="shared" si="173"/>
        <v>28.488536409499726</v>
      </c>
      <c r="V160">
        <f t="shared" si="173"/>
        <v>28.488536409516168</v>
      </c>
      <c r="W160" s="6">
        <v>10</v>
      </c>
      <c r="X160">
        <f>M160*10</f>
        <v>252.95377381373538</v>
      </c>
      <c r="Y160">
        <f t="shared" ref="Y160:AG160" si="174">N160*10</f>
        <v>283.59723698345204</v>
      </c>
      <c r="Z160">
        <f t="shared" si="174"/>
        <v>284.83524531509318</v>
      </c>
      <c r="AA160">
        <f t="shared" si="174"/>
        <v>284.88341677889036</v>
      </c>
      <c r="AB160">
        <f t="shared" si="174"/>
        <v>284.88528843819449</v>
      </c>
      <c r="AC160">
        <f t="shared" si="174"/>
        <v>284.88536115575619</v>
      </c>
      <c r="AD160">
        <f t="shared" si="174"/>
        <v>284.8853639809671</v>
      </c>
      <c r="AE160">
        <f t="shared" si="174"/>
        <v>284.88536409073151</v>
      </c>
      <c r="AF160">
        <f t="shared" si="174"/>
        <v>284.88536409499727</v>
      </c>
      <c r="AG160">
        <f t="shared" si="174"/>
        <v>284.88536409516166</v>
      </c>
      <c r="AH160" s="18"/>
      <c r="AI160" s="5">
        <f t="shared" si="99"/>
        <v>252.95377381373538</v>
      </c>
      <c r="AJ160" s="5">
        <f t="shared" si="100"/>
        <v>283.59723698345204</v>
      </c>
      <c r="AK160" s="5">
        <f t="shared" si="101"/>
        <v>284.83524531509318</v>
      </c>
      <c r="AL160" s="5">
        <f t="shared" si="102"/>
        <v>284.88341677889036</v>
      </c>
      <c r="AM160" s="5">
        <f t="shared" si="103"/>
        <v>284.88528843819449</v>
      </c>
      <c r="AN160" s="5">
        <f t="shared" si="104"/>
        <v>284.88536115575619</v>
      </c>
      <c r="AO160" s="5">
        <f t="shared" si="105"/>
        <v>284.8853639809671</v>
      </c>
      <c r="AP160" s="5">
        <f t="shared" si="106"/>
        <v>284.88536409073151</v>
      </c>
      <c r="AQ160" s="5">
        <f t="shared" si="107"/>
        <v>284.88536409499727</v>
      </c>
      <c r="AR160" s="5">
        <f t="shared" si="108"/>
        <v>284.88536409516166</v>
      </c>
      <c r="AS160" s="5"/>
      <c r="AT160" s="5">
        <f t="shared" si="109"/>
        <v>2529.5377381373537</v>
      </c>
      <c r="AU160" s="5">
        <f t="shared" si="110"/>
        <v>2835.9723698345206</v>
      </c>
      <c r="AV160" s="5">
        <f t="shared" si="111"/>
        <v>2848.352453150932</v>
      </c>
      <c r="AW160" s="5">
        <f t="shared" si="112"/>
        <v>2848.8341677889039</v>
      </c>
      <c r="AX160" s="5">
        <f t="shared" si="113"/>
        <v>2848.8528843819449</v>
      </c>
      <c r="AY160" s="5">
        <f t="shared" si="114"/>
        <v>2848.8536115575616</v>
      </c>
      <c r="AZ160" s="5">
        <f t="shared" si="115"/>
        <v>2848.8536398096712</v>
      </c>
      <c r="BA160" s="5">
        <f t="shared" si="116"/>
        <v>2848.8536409073149</v>
      </c>
      <c r="BB160" s="5">
        <f t="shared" si="117"/>
        <v>2848.8536409499729</v>
      </c>
      <c r="BC160" s="5">
        <f t="shared" si="118"/>
        <v>2848.8536409516164</v>
      </c>
      <c r="BD160" s="18"/>
      <c r="BE160">
        <v>252.95377381373538</v>
      </c>
      <c r="BF160">
        <v>283.59723698345204</v>
      </c>
      <c r="BG160">
        <v>284.83524531509318</v>
      </c>
      <c r="BH160">
        <v>284.88341677889036</v>
      </c>
      <c r="BI160">
        <v>284.88528843819449</v>
      </c>
      <c r="BJ160">
        <v>284.88536115575619</v>
      </c>
      <c r="BK160">
        <v>284.8853639809671</v>
      </c>
      <c r="BL160">
        <v>284.88536409073151</v>
      </c>
      <c r="BM160">
        <v>284.88536409499727</v>
      </c>
      <c r="BN160">
        <v>284.88536409516166</v>
      </c>
      <c r="BP160">
        <v>2529.5377381373537</v>
      </c>
      <c r="BQ160">
        <v>2835.9723698345206</v>
      </c>
      <c r="BR160">
        <v>2848.352453150932</v>
      </c>
      <c r="BS160">
        <v>2848.8341677889039</v>
      </c>
      <c r="BT160">
        <v>2848.8528843819449</v>
      </c>
      <c r="BU160">
        <v>2848.8536115575616</v>
      </c>
      <c r="BV160">
        <v>2848.8536398096712</v>
      </c>
      <c r="BW160">
        <v>2848.8536409073149</v>
      </c>
      <c r="BX160">
        <v>2848.8536409499729</v>
      </c>
      <c r="BY160">
        <v>2848.8536409516164</v>
      </c>
    </row>
    <row r="161" spans="1:77" x14ac:dyDescent="0.25">
      <c r="A161" s="15" t="s">
        <v>40</v>
      </c>
      <c r="B161">
        <v>2846612.2070100098</v>
      </c>
      <c r="C161">
        <v>3045916.3216537698</v>
      </c>
      <c r="D161">
        <v>3051026.8130290601</v>
      </c>
      <c r="E161">
        <v>3051154.8906361801</v>
      </c>
      <c r="F161">
        <v>3051158.0986469602</v>
      </c>
      <c r="G161">
        <v>3051158.1789981299</v>
      </c>
      <c r="H161">
        <v>3051158.1810106901</v>
      </c>
      <c r="I161">
        <v>3051158.1810611002</v>
      </c>
      <c r="J161">
        <v>3051158.1810623598</v>
      </c>
      <c r="K161">
        <v>3051158.1810623901</v>
      </c>
      <c r="L161" s="11">
        <v>1</v>
      </c>
      <c r="M161">
        <f t="shared" si="173"/>
        <v>77.989375534520818</v>
      </c>
      <c r="N161">
        <f t="shared" si="173"/>
        <v>83.449762237089587</v>
      </c>
      <c r="O161">
        <f t="shared" si="173"/>
        <v>83.589775699426312</v>
      </c>
      <c r="P161">
        <f t="shared" si="173"/>
        <v>83.59328467496384</v>
      </c>
      <c r="Q161">
        <f t="shared" si="173"/>
        <v>83.593372565670137</v>
      </c>
      <c r="R161">
        <f t="shared" si="173"/>
        <v>83.593374767072063</v>
      </c>
      <c r="S161">
        <f t="shared" si="173"/>
        <v>83.593374822210691</v>
      </c>
      <c r="T161">
        <f t="shared" si="173"/>
        <v>83.593374823591788</v>
      </c>
      <c r="U161">
        <f t="shared" si="173"/>
        <v>83.593374823626306</v>
      </c>
      <c r="V161">
        <f t="shared" si="173"/>
        <v>83.59337482362713</v>
      </c>
      <c r="W161" s="6">
        <v>10</v>
      </c>
      <c r="X161">
        <f>M161*10</f>
        <v>779.89375534520821</v>
      </c>
      <c r="Y161">
        <f t="shared" si="172"/>
        <v>8.344976223708958</v>
      </c>
      <c r="Z161">
        <f t="shared" si="172"/>
        <v>8.3589775699426312</v>
      </c>
      <c r="AA161">
        <f t="shared" si="172"/>
        <v>8.3593284674963844</v>
      </c>
      <c r="AB161">
        <f t="shared" si="172"/>
        <v>8.359337256567013</v>
      </c>
      <c r="AC161">
        <f t="shared" si="172"/>
        <v>8.3593374767072071</v>
      </c>
      <c r="AD161">
        <f t="shared" si="172"/>
        <v>8.3593374822210684</v>
      </c>
      <c r="AE161">
        <f t="shared" si="172"/>
        <v>8.3593374823591784</v>
      </c>
      <c r="AF161">
        <f t="shared" si="172"/>
        <v>8.3593374823626299</v>
      </c>
      <c r="AG161">
        <f t="shared" si="172"/>
        <v>8.3593374823627133</v>
      </c>
      <c r="AI161" s="5">
        <f t="shared" si="99"/>
        <v>779.89375534520821</v>
      </c>
      <c r="AJ161" s="5">
        <f t="shared" si="100"/>
        <v>834.4976223708959</v>
      </c>
      <c r="AK161" s="5">
        <f t="shared" si="101"/>
        <v>835.89775699426309</v>
      </c>
      <c r="AL161" s="5">
        <f t="shared" si="102"/>
        <v>835.93284674963843</v>
      </c>
      <c r="AM161" s="5">
        <f t="shared" si="103"/>
        <v>835.93372565670143</v>
      </c>
      <c r="AN161" s="5">
        <f t="shared" si="104"/>
        <v>835.93374767072066</v>
      </c>
      <c r="AO161" s="5">
        <f t="shared" si="105"/>
        <v>835.93374822210694</v>
      </c>
      <c r="AP161" s="5">
        <f t="shared" si="106"/>
        <v>835.93374823591785</v>
      </c>
      <c r="AQ161" s="5">
        <f t="shared" si="107"/>
        <v>835.933748236263</v>
      </c>
      <c r="AR161" s="5">
        <f t="shared" si="108"/>
        <v>835.9337482362713</v>
      </c>
      <c r="AS161" s="5"/>
      <c r="AT161" s="5">
        <f t="shared" si="109"/>
        <v>7798.9375534520823</v>
      </c>
      <c r="AU161" s="5">
        <f t="shared" si="110"/>
        <v>83.449762237089573</v>
      </c>
      <c r="AV161" s="5">
        <f t="shared" si="111"/>
        <v>83.589775699426312</v>
      </c>
      <c r="AW161" s="5">
        <f t="shared" si="112"/>
        <v>83.59328467496384</v>
      </c>
      <c r="AX161" s="5">
        <f t="shared" si="113"/>
        <v>83.593372565670137</v>
      </c>
      <c r="AY161" s="5">
        <f t="shared" si="114"/>
        <v>83.593374767072078</v>
      </c>
      <c r="AZ161" s="5">
        <f t="shared" si="115"/>
        <v>83.593374822210677</v>
      </c>
      <c r="BA161" s="5">
        <f t="shared" si="116"/>
        <v>83.593374823591788</v>
      </c>
      <c r="BB161" s="5">
        <f t="shared" si="117"/>
        <v>83.593374823626306</v>
      </c>
      <c r="BC161" s="5">
        <f t="shared" si="118"/>
        <v>83.59337482362713</v>
      </c>
      <c r="BE161">
        <v>779.89375534520821</v>
      </c>
      <c r="BF161">
        <v>834.4976223708959</v>
      </c>
      <c r="BG161">
        <v>835.89775699426309</v>
      </c>
      <c r="BH161">
        <v>835.93284674963843</v>
      </c>
      <c r="BI161">
        <v>835.93372565670143</v>
      </c>
      <c r="BJ161">
        <v>835.93374767072066</v>
      </c>
      <c r="BK161">
        <v>835.93374822210694</v>
      </c>
      <c r="BL161">
        <v>835.93374823591785</v>
      </c>
      <c r="BM161">
        <v>835.933748236263</v>
      </c>
      <c r="BN161">
        <v>835.9337482362713</v>
      </c>
      <c r="BP161">
        <v>7798.9375534520823</v>
      </c>
      <c r="BQ161">
        <v>83.449762237089573</v>
      </c>
      <c r="BR161">
        <v>83.589775699426312</v>
      </c>
      <c r="BS161">
        <v>83.59328467496384</v>
      </c>
      <c r="BT161">
        <v>83.593372565670137</v>
      </c>
      <c r="BU161">
        <v>83.593374767072078</v>
      </c>
      <c r="BV161">
        <v>83.593374822210677</v>
      </c>
      <c r="BW161">
        <v>83.593374823591788</v>
      </c>
      <c r="BX161">
        <v>83.593374823626306</v>
      </c>
      <c r="BY161">
        <v>83.59337482362713</v>
      </c>
    </row>
    <row r="162" spans="1:77" x14ac:dyDescent="0.25">
      <c r="A162" s="4" t="s">
        <v>41</v>
      </c>
      <c r="B162">
        <v>292.61111455449497</v>
      </c>
      <c r="C162">
        <v>849.75653617973001</v>
      </c>
      <c r="D162">
        <v>1362.7238666079299</v>
      </c>
      <c r="E162">
        <v>1729.4881154068801</v>
      </c>
      <c r="F162">
        <v>1963.876371518</v>
      </c>
      <c r="G162">
        <v>2105.5025376393901</v>
      </c>
      <c r="H162">
        <v>2188.5787984071098</v>
      </c>
      <c r="I162">
        <v>2236.5292818778398</v>
      </c>
      <c r="J162">
        <v>2263.9589857086298</v>
      </c>
      <c r="K162">
        <v>2279.5716017415598</v>
      </c>
      <c r="L162"/>
      <c r="M162">
        <f t="shared" ref="M162:V162" si="175">(B162*(M$1/100))/365</f>
        <v>0.24050228593520132</v>
      </c>
      <c r="N162">
        <f t="shared" si="175"/>
        <v>0.46562001982450962</v>
      </c>
      <c r="O162">
        <f t="shared" si="175"/>
        <v>0.37334900455011777</v>
      </c>
      <c r="P162">
        <f t="shared" si="175"/>
        <v>0.47383236038544663</v>
      </c>
      <c r="Q162">
        <f t="shared" si="175"/>
        <v>0.5380483209638357</v>
      </c>
      <c r="R162">
        <f t="shared" si="175"/>
        <v>0.57685001031216177</v>
      </c>
      <c r="S162">
        <f t="shared" si="175"/>
        <v>0.5996106297005781</v>
      </c>
      <c r="T162">
        <f t="shared" si="175"/>
        <v>0.61274774845968216</v>
      </c>
      <c r="U162">
        <f t="shared" si="175"/>
        <v>0.62026273581058355</v>
      </c>
      <c r="V162">
        <f t="shared" si="175"/>
        <v>0.62454016486070141</v>
      </c>
      <c r="W162" s="6">
        <v>0.5</v>
      </c>
      <c r="X162">
        <f t="shared" ref="X162:AG162" si="176">M162*$W$162</f>
        <v>0.12025114296760066</v>
      </c>
      <c r="Y162">
        <f t="shared" si="176"/>
        <v>0.23281000991225481</v>
      </c>
      <c r="Z162">
        <f t="shared" si="176"/>
        <v>0.18667450227505888</v>
      </c>
      <c r="AA162">
        <f t="shared" si="176"/>
        <v>0.23691618019272331</v>
      </c>
      <c r="AB162">
        <f t="shared" si="176"/>
        <v>0.26902416048191785</v>
      </c>
      <c r="AC162">
        <f t="shared" si="176"/>
        <v>0.28842500515608088</v>
      </c>
      <c r="AD162">
        <f t="shared" si="176"/>
        <v>0.29980531485028905</v>
      </c>
      <c r="AE162">
        <f t="shared" si="176"/>
        <v>0.30637387422984108</v>
      </c>
      <c r="AF162">
        <f t="shared" si="176"/>
        <v>0.31013136790529178</v>
      </c>
      <c r="AG162">
        <f t="shared" si="176"/>
        <v>0.3122700824303507</v>
      </c>
      <c r="AI162" s="5">
        <f t="shared" si="99"/>
        <v>2.4050228593520133</v>
      </c>
      <c r="AJ162" s="5">
        <f t="shared" si="100"/>
        <v>4.656200198245096</v>
      </c>
      <c r="AK162" s="5">
        <f t="shared" si="101"/>
        <v>3.7334900455011777</v>
      </c>
      <c r="AL162" s="5">
        <f t="shared" si="102"/>
        <v>4.7383236038544663</v>
      </c>
      <c r="AM162" s="5">
        <f t="shared" si="103"/>
        <v>5.3804832096383572</v>
      </c>
      <c r="AN162" s="5">
        <f t="shared" si="104"/>
        <v>5.7685001031216174</v>
      </c>
      <c r="AO162" s="5">
        <f t="shared" si="105"/>
        <v>5.996106297005781</v>
      </c>
      <c r="AP162" s="5">
        <f t="shared" si="106"/>
        <v>6.1274774845968221</v>
      </c>
      <c r="AQ162" s="5">
        <f t="shared" si="107"/>
        <v>6.2026273581058353</v>
      </c>
      <c r="AR162" s="5">
        <f t="shared" si="108"/>
        <v>6.2454016486070145</v>
      </c>
      <c r="AS162" s="5"/>
      <c r="AT162" s="5">
        <f t="shared" si="109"/>
        <v>1.2025114296760067</v>
      </c>
      <c r="AU162" s="5">
        <f t="shared" si="110"/>
        <v>2.328100099122548</v>
      </c>
      <c r="AV162" s="5">
        <f t="shared" si="111"/>
        <v>1.8667450227505888</v>
      </c>
      <c r="AW162" s="5">
        <f t="shared" si="112"/>
        <v>2.3691618019272331</v>
      </c>
      <c r="AX162" s="5">
        <f t="shared" si="113"/>
        <v>2.6902416048191786</v>
      </c>
      <c r="AY162" s="5">
        <f t="shared" si="114"/>
        <v>2.8842500515608087</v>
      </c>
      <c r="AZ162" s="5">
        <f t="shared" si="115"/>
        <v>2.9980531485028905</v>
      </c>
      <c r="BA162" s="5">
        <f t="shared" si="116"/>
        <v>3.063738742298411</v>
      </c>
      <c r="BB162" s="5">
        <f t="shared" si="117"/>
        <v>3.1013136790529177</v>
      </c>
      <c r="BC162" s="5">
        <f t="shared" si="118"/>
        <v>3.1227008243035073</v>
      </c>
      <c r="BE162">
        <v>2.4050228593520133</v>
      </c>
      <c r="BF162">
        <v>4.656200198245096</v>
      </c>
      <c r="BG162">
        <v>3.7334900455011777</v>
      </c>
      <c r="BH162">
        <v>4.7383236038544663</v>
      </c>
      <c r="BI162">
        <v>5.3804832096383572</v>
      </c>
      <c r="BJ162">
        <v>5.7685001031216174</v>
      </c>
      <c r="BK162">
        <v>5.996106297005781</v>
      </c>
      <c r="BL162">
        <v>6.1274774845968221</v>
      </c>
      <c r="BM162">
        <v>6.2026273581058353</v>
      </c>
      <c r="BN162">
        <v>6.2454016486070145</v>
      </c>
      <c r="BP162">
        <v>1.2025114296760067</v>
      </c>
      <c r="BQ162">
        <v>2.328100099122548</v>
      </c>
      <c r="BR162">
        <v>1.8667450227505888</v>
      </c>
      <c r="BS162">
        <v>2.3691618019272331</v>
      </c>
      <c r="BT162">
        <v>2.6902416048191786</v>
      </c>
      <c r="BU162">
        <v>2.8842500515608087</v>
      </c>
      <c r="BV162">
        <v>2.9980531485028905</v>
      </c>
      <c r="BW162">
        <v>3.063738742298411</v>
      </c>
      <c r="BX162">
        <v>3.1013136790529177</v>
      </c>
      <c r="BY162">
        <v>3.1227008243035073</v>
      </c>
    </row>
    <row r="163" spans="1:77" x14ac:dyDescent="0.25">
      <c r="A163" s="15" t="s">
        <v>42</v>
      </c>
      <c r="B163">
        <v>1683934.23338946</v>
      </c>
      <c r="C163">
        <v>1689707.3719358</v>
      </c>
      <c r="D163">
        <v>1689713.5570684699</v>
      </c>
      <c r="E163">
        <v>1689713.56368721</v>
      </c>
      <c r="F163">
        <v>1689713.5636942899</v>
      </c>
      <c r="G163">
        <v>1689713.5636942999</v>
      </c>
      <c r="H163">
        <v>1689713.5636942999</v>
      </c>
      <c r="I163">
        <v>1689713.5636942999</v>
      </c>
      <c r="J163">
        <v>1689713.5636942999</v>
      </c>
      <c r="K163">
        <v>1689713.5636942999</v>
      </c>
      <c r="L163" s="11">
        <v>1</v>
      </c>
      <c r="M163">
        <f t="shared" ref="M163:V163" si="177">(B163*($L$99/100))/365</f>
        <v>46.135184476423568</v>
      </c>
      <c r="N163">
        <f t="shared" si="177"/>
        <v>46.293352655775337</v>
      </c>
      <c r="O163">
        <f t="shared" si="177"/>
        <v>46.293522111464931</v>
      </c>
      <c r="P163">
        <f t="shared" si="177"/>
        <v>46.293522292800269</v>
      </c>
      <c r="Q163">
        <f t="shared" si="177"/>
        <v>46.29352229299424</v>
      </c>
      <c r="R163">
        <f t="shared" si="177"/>
        <v>46.293522292994517</v>
      </c>
      <c r="S163">
        <f t="shared" si="177"/>
        <v>46.293522292994517</v>
      </c>
      <c r="T163">
        <f t="shared" si="177"/>
        <v>46.293522292994517</v>
      </c>
      <c r="U163">
        <f t="shared" si="177"/>
        <v>46.293522292994517</v>
      </c>
      <c r="V163">
        <f t="shared" si="177"/>
        <v>46.293522292994517</v>
      </c>
      <c r="W163" s="6">
        <v>10</v>
      </c>
      <c r="X163">
        <f t="shared" ref="X163:AG163" si="178">M163*$W$99</f>
        <v>461.35184476423569</v>
      </c>
      <c r="Y163">
        <f t="shared" si="178"/>
        <v>462.93352655775334</v>
      </c>
      <c r="Z163">
        <f t="shared" si="178"/>
        <v>462.93522111464932</v>
      </c>
      <c r="AA163">
        <f t="shared" si="178"/>
        <v>462.9352229280027</v>
      </c>
      <c r="AB163">
        <f t="shared" si="178"/>
        <v>462.93522292994237</v>
      </c>
      <c r="AC163">
        <f t="shared" si="178"/>
        <v>462.93522292994516</v>
      </c>
      <c r="AD163">
        <f t="shared" si="178"/>
        <v>462.93522292994516</v>
      </c>
      <c r="AE163">
        <f t="shared" si="178"/>
        <v>462.93522292994516</v>
      </c>
      <c r="AF163">
        <f t="shared" si="178"/>
        <v>462.93522292994516</v>
      </c>
      <c r="AG163">
        <f t="shared" si="178"/>
        <v>462.93522292994516</v>
      </c>
      <c r="AH163" s="18"/>
      <c r="AI163" s="5">
        <f t="shared" si="99"/>
        <v>461.35184476423569</v>
      </c>
      <c r="AJ163" s="5">
        <f t="shared" si="100"/>
        <v>462.93352655775334</v>
      </c>
      <c r="AK163" s="5">
        <f t="shared" si="101"/>
        <v>462.93522111464932</v>
      </c>
      <c r="AL163" s="5">
        <f t="shared" si="102"/>
        <v>462.9352229280027</v>
      </c>
      <c r="AM163" s="5">
        <f t="shared" si="103"/>
        <v>462.93522292994237</v>
      </c>
      <c r="AN163" s="5">
        <f t="shared" si="104"/>
        <v>462.93522292994516</v>
      </c>
      <c r="AO163" s="5">
        <f t="shared" si="105"/>
        <v>462.93522292994516</v>
      </c>
      <c r="AP163" s="5">
        <f t="shared" si="106"/>
        <v>462.93522292994516</v>
      </c>
      <c r="AQ163" s="5">
        <f t="shared" si="107"/>
        <v>462.93522292994516</v>
      </c>
      <c r="AR163" s="5">
        <f t="shared" si="108"/>
        <v>462.93522292994516</v>
      </c>
      <c r="AS163" s="5"/>
      <c r="AT163" s="5">
        <f t="shared" si="109"/>
        <v>4613.5184476423565</v>
      </c>
      <c r="AU163" s="5">
        <f t="shared" si="110"/>
        <v>4629.3352655775334</v>
      </c>
      <c r="AV163" s="5">
        <f t="shared" si="111"/>
        <v>4629.3522111464936</v>
      </c>
      <c r="AW163" s="5">
        <f t="shared" si="112"/>
        <v>4629.3522292800271</v>
      </c>
      <c r="AX163" s="5">
        <f t="shared" si="113"/>
        <v>4629.3522292994239</v>
      </c>
      <c r="AY163" s="5">
        <f t="shared" si="114"/>
        <v>4629.3522292994512</v>
      </c>
      <c r="AZ163" s="5">
        <f t="shared" si="115"/>
        <v>4629.3522292994512</v>
      </c>
      <c r="BA163" s="5">
        <f t="shared" si="116"/>
        <v>4629.3522292994512</v>
      </c>
      <c r="BB163" s="5">
        <f t="shared" si="117"/>
        <v>4629.3522292994512</v>
      </c>
      <c r="BC163" s="5">
        <f t="shared" si="118"/>
        <v>4629.3522292994512</v>
      </c>
      <c r="BD163" s="18"/>
      <c r="BE163">
        <v>46.135184476423568</v>
      </c>
      <c r="BF163">
        <v>46.293352655775337</v>
      </c>
      <c r="BG163">
        <v>46.293522111464931</v>
      </c>
      <c r="BH163">
        <v>46.293522292800269</v>
      </c>
      <c r="BI163">
        <v>46.29352229299424</v>
      </c>
      <c r="BJ163">
        <v>46.293522292994517</v>
      </c>
      <c r="BK163">
        <v>46.293522292994517</v>
      </c>
      <c r="BL163">
        <v>46.293522292994517</v>
      </c>
      <c r="BM163">
        <v>46.293522292994517</v>
      </c>
      <c r="BN163">
        <v>46.293522292994517</v>
      </c>
      <c r="BP163">
        <v>461.35184476423569</v>
      </c>
      <c r="BQ163">
        <v>462.93352655775334</v>
      </c>
      <c r="BR163">
        <v>462.93522111464932</v>
      </c>
      <c r="BS163">
        <v>462.9352229280027</v>
      </c>
      <c r="BT163">
        <v>462.93522292994237</v>
      </c>
      <c r="BU163">
        <v>462.93522292994516</v>
      </c>
      <c r="BV163">
        <v>462.93522292994516</v>
      </c>
      <c r="BW163">
        <v>462.93522292994516</v>
      </c>
      <c r="BX163">
        <v>462.93522292994516</v>
      </c>
      <c r="BY163">
        <v>462.93522292994516</v>
      </c>
    </row>
    <row r="164" spans="1:77" x14ac:dyDescent="0.25">
      <c r="A164" s="4" t="s">
        <v>43</v>
      </c>
      <c r="B164">
        <v>2040.4268738713899</v>
      </c>
      <c r="C164">
        <v>7828.9121873004697</v>
      </c>
      <c r="D164">
        <v>13673.9240276193</v>
      </c>
      <c r="E164">
        <v>17998.842298326301</v>
      </c>
      <c r="F164">
        <v>20806.3541126329</v>
      </c>
      <c r="G164">
        <v>22516.183998709999</v>
      </c>
      <c r="H164">
        <v>23523.3551793117</v>
      </c>
      <c r="I164">
        <v>24106.009686622001</v>
      </c>
      <c r="J164">
        <v>24439.7349431935</v>
      </c>
      <c r="K164">
        <v>24629.8213775613</v>
      </c>
      <c r="L164" s="11">
        <v>10</v>
      </c>
      <c r="M164">
        <f t="shared" ref="M164:V164" si="179">(B164*($L$164/100))/365</f>
        <v>0.55902106133462748</v>
      </c>
      <c r="N164">
        <f t="shared" si="179"/>
        <v>2.1449074485754713</v>
      </c>
      <c r="O164">
        <f t="shared" si="179"/>
        <v>3.7462805555121372</v>
      </c>
      <c r="P164">
        <f t="shared" si="179"/>
        <v>4.9311896707743292</v>
      </c>
      <c r="Q164">
        <f t="shared" si="179"/>
        <v>5.7003709897624395</v>
      </c>
      <c r="R164">
        <f t="shared" si="179"/>
        <v>6.1688175338931499</v>
      </c>
      <c r="S164">
        <f t="shared" si="179"/>
        <v>6.4447548436470417</v>
      </c>
      <c r="T164">
        <f t="shared" si="179"/>
        <v>6.6043862155128767</v>
      </c>
      <c r="U164">
        <f t="shared" si="179"/>
        <v>6.6958177926557543</v>
      </c>
      <c r="V164">
        <f t="shared" si="179"/>
        <v>6.7478962678250145</v>
      </c>
      <c r="W164" s="6">
        <v>0.5</v>
      </c>
      <c r="X164">
        <f t="shared" ref="X164:AG164" si="180">M164*$W$164</f>
        <v>0.27951053066731374</v>
      </c>
      <c r="Y164">
        <f t="shared" si="180"/>
        <v>1.0724537242877357</v>
      </c>
      <c r="Z164">
        <f t="shared" si="180"/>
        <v>1.8731402777560686</v>
      </c>
      <c r="AA164">
        <f t="shared" si="180"/>
        <v>2.4655948353871646</v>
      </c>
      <c r="AB164">
        <f t="shared" si="180"/>
        <v>2.8501854948812197</v>
      </c>
      <c r="AC164">
        <f t="shared" si="180"/>
        <v>3.084408766946575</v>
      </c>
      <c r="AD164">
        <f t="shared" si="180"/>
        <v>3.2223774218235208</v>
      </c>
      <c r="AE164">
        <f t="shared" si="180"/>
        <v>3.3021931077564384</v>
      </c>
      <c r="AF164">
        <f t="shared" si="180"/>
        <v>3.3479088963278771</v>
      </c>
      <c r="AG164">
        <f t="shared" si="180"/>
        <v>3.3739481339125073</v>
      </c>
      <c r="AI164" s="5">
        <f t="shared" si="99"/>
        <v>5.590210613346275</v>
      </c>
      <c r="AJ164" s="5">
        <f t="shared" si="100"/>
        <v>21.449074485754714</v>
      </c>
      <c r="AK164" s="5">
        <f t="shared" si="101"/>
        <v>37.462805555121371</v>
      </c>
      <c r="AL164" s="5">
        <f t="shared" si="102"/>
        <v>49.311896707743294</v>
      </c>
      <c r="AM164" s="5">
        <f t="shared" si="103"/>
        <v>57.003709897624397</v>
      </c>
      <c r="AN164" s="5">
        <f t="shared" si="104"/>
        <v>61.688175338931501</v>
      </c>
      <c r="AO164" s="5">
        <f t="shared" si="105"/>
        <v>64.447548436470413</v>
      </c>
      <c r="AP164" s="5">
        <f t="shared" si="106"/>
        <v>66.043862155128764</v>
      </c>
      <c r="AQ164" s="5">
        <f t="shared" si="107"/>
        <v>66.958177926557539</v>
      </c>
      <c r="AR164" s="5">
        <f t="shared" si="108"/>
        <v>67.478962678250141</v>
      </c>
      <c r="AS164" s="5"/>
      <c r="AT164" s="5">
        <f t="shared" si="109"/>
        <v>2.7951053066731375</v>
      </c>
      <c r="AU164" s="5">
        <f t="shared" si="110"/>
        <v>10.724537242877357</v>
      </c>
      <c r="AV164" s="5">
        <f t="shared" si="111"/>
        <v>18.731402777560685</v>
      </c>
      <c r="AW164" s="5">
        <f t="shared" si="112"/>
        <v>24.655948353871647</v>
      </c>
      <c r="AX164" s="5">
        <f t="shared" si="113"/>
        <v>28.501854948812198</v>
      </c>
      <c r="AY164" s="5">
        <f t="shared" si="114"/>
        <v>30.84408766946575</v>
      </c>
      <c r="AZ164" s="5">
        <f t="shared" si="115"/>
        <v>32.223774218235206</v>
      </c>
      <c r="BA164" s="5">
        <f t="shared" si="116"/>
        <v>33.021931077564382</v>
      </c>
      <c r="BB164" s="5">
        <f t="shared" si="117"/>
        <v>33.47908896327877</v>
      </c>
      <c r="BC164" s="5">
        <f t="shared" si="118"/>
        <v>33.739481339125071</v>
      </c>
      <c r="BE164">
        <v>5.590210613346275</v>
      </c>
      <c r="BF164">
        <v>21.449074485754714</v>
      </c>
      <c r="BG164">
        <v>37.462805555121371</v>
      </c>
      <c r="BH164">
        <v>49.311896707743294</v>
      </c>
      <c r="BI164">
        <v>57.003709897624397</v>
      </c>
      <c r="BJ164">
        <v>61.688175338931501</v>
      </c>
      <c r="BK164">
        <v>64.447548436470413</v>
      </c>
      <c r="BL164">
        <v>66.043862155128764</v>
      </c>
      <c r="BM164">
        <v>66.958177926557539</v>
      </c>
      <c r="BN164">
        <v>67.478962678250141</v>
      </c>
      <c r="BP164">
        <v>2.7951053066731375</v>
      </c>
      <c r="BQ164">
        <v>10.724537242877357</v>
      </c>
      <c r="BR164">
        <v>18.731402777560685</v>
      </c>
      <c r="BS164">
        <v>24.655948353871647</v>
      </c>
      <c r="BT164">
        <v>28.501854948812198</v>
      </c>
      <c r="BU164">
        <v>30.84408766946575</v>
      </c>
      <c r="BV164">
        <v>32.223774218235206</v>
      </c>
      <c r="BW164">
        <v>33.021931077564382</v>
      </c>
      <c r="BX164">
        <v>33.47908896327877</v>
      </c>
      <c r="BY164">
        <v>33.739481339125071</v>
      </c>
    </row>
    <row r="165" spans="1:77" x14ac:dyDescent="0.25">
      <c r="A165" s="15" t="s">
        <v>44</v>
      </c>
      <c r="B165">
        <v>593720496.34641802</v>
      </c>
      <c r="C165">
        <v>593743664.74543095</v>
      </c>
      <c r="D165">
        <v>593743665.04679406</v>
      </c>
      <c r="E165">
        <v>593743665.04679799</v>
      </c>
      <c r="F165">
        <v>593743665.04679799</v>
      </c>
      <c r="G165">
        <v>593743665.04679799</v>
      </c>
      <c r="H165">
        <v>593743665.04679799</v>
      </c>
      <c r="I165">
        <v>593743665.04679799</v>
      </c>
      <c r="J165">
        <v>593743665.04679799</v>
      </c>
      <c r="K165">
        <v>593743665.04679799</v>
      </c>
      <c r="L165" s="11">
        <v>1</v>
      </c>
      <c r="M165">
        <f t="shared" ref="M165:V165" si="181">(B165*($M$63/100))/365</f>
        <v>16266.314968395014</v>
      </c>
      <c r="N165">
        <f t="shared" si="181"/>
        <v>16266.949719052902</v>
      </c>
      <c r="O165">
        <f t="shared" si="181"/>
        <v>16266.949727309426</v>
      </c>
      <c r="P165">
        <f t="shared" si="181"/>
        <v>16266.949727309533</v>
      </c>
      <c r="Q165">
        <f t="shared" si="181"/>
        <v>16266.949727309533</v>
      </c>
      <c r="R165">
        <f t="shared" si="181"/>
        <v>16266.949727309533</v>
      </c>
      <c r="S165">
        <f t="shared" si="181"/>
        <v>16266.949727309533</v>
      </c>
      <c r="T165">
        <f t="shared" si="181"/>
        <v>16266.949727309533</v>
      </c>
      <c r="U165">
        <f t="shared" si="181"/>
        <v>16266.949727309533</v>
      </c>
      <c r="V165">
        <f t="shared" si="181"/>
        <v>16266.949727309533</v>
      </c>
      <c r="W165" s="6">
        <v>10</v>
      </c>
      <c r="X165">
        <f>M165*10</f>
        <v>162663.14968395015</v>
      </c>
      <c r="Y165">
        <f t="shared" ref="Y165:AG165" si="182">N165/10</f>
        <v>1626.6949719052902</v>
      </c>
      <c r="Z165">
        <f t="shared" si="182"/>
        <v>1626.6949727309425</v>
      </c>
      <c r="AA165">
        <f t="shared" si="182"/>
        <v>1626.6949727309534</v>
      </c>
      <c r="AB165">
        <f t="shared" si="182"/>
        <v>1626.6949727309534</v>
      </c>
      <c r="AC165">
        <f t="shared" si="182"/>
        <v>1626.6949727309534</v>
      </c>
      <c r="AD165">
        <f t="shared" si="182"/>
        <v>1626.6949727309534</v>
      </c>
      <c r="AE165">
        <f t="shared" si="182"/>
        <v>1626.6949727309534</v>
      </c>
      <c r="AF165">
        <f t="shared" si="182"/>
        <v>1626.6949727309534</v>
      </c>
      <c r="AG165">
        <f t="shared" si="182"/>
        <v>1626.6949727309534</v>
      </c>
      <c r="AH165" s="18"/>
      <c r="AI165" s="5">
        <f t="shared" si="99"/>
        <v>162663.14968395015</v>
      </c>
      <c r="AJ165" s="5">
        <f t="shared" si="100"/>
        <v>162669.49719052901</v>
      </c>
      <c r="AK165" s="5">
        <f t="shared" si="101"/>
        <v>162669.49727309425</v>
      </c>
      <c r="AL165" s="5">
        <f t="shared" si="102"/>
        <v>162669.49727309533</v>
      </c>
      <c r="AM165" s="5">
        <f t="shared" si="103"/>
        <v>162669.49727309533</v>
      </c>
      <c r="AN165" s="5">
        <f t="shared" si="104"/>
        <v>162669.49727309533</v>
      </c>
      <c r="AO165" s="5">
        <f t="shared" si="105"/>
        <v>162669.49727309533</v>
      </c>
      <c r="AP165" s="5">
        <f t="shared" si="106"/>
        <v>162669.49727309533</v>
      </c>
      <c r="AQ165" s="5">
        <f t="shared" si="107"/>
        <v>162669.49727309533</v>
      </c>
      <c r="AR165" s="5">
        <f t="shared" si="108"/>
        <v>162669.49727309533</v>
      </c>
      <c r="AS165" s="5"/>
      <c r="AT165" s="5">
        <f t="shared" si="109"/>
        <v>1626631.4968395014</v>
      </c>
      <c r="AU165" s="5">
        <f t="shared" si="110"/>
        <v>16266.949719052902</v>
      </c>
      <c r="AV165" s="5">
        <f t="shared" si="111"/>
        <v>16266.949727309424</v>
      </c>
      <c r="AW165" s="5">
        <f t="shared" si="112"/>
        <v>16266.949727309533</v>
      </c>
      <c r="AX165" s="5">
        <f t="shared" si="113"/>
        <v>16266.949727309533</v>
      </c>
      <c r="AY165" s="5">
        <f t="shared" si="114"/>
        <v>16266.949727309533</v>
      </c>
      <c r="AZ165" s="5">
        <f t="shared" si="115"/>
        <v>16266.949727309533</v>
      </c>
      <c r="BA165" s="5">
        <f t="shared" si="116"/>
        <v>16266.949727309533</v>
      </c>
      <c r="BB165" s="5">
        <f t="shared" si="117"/>
        <v>16266.949727309533</v>
      </c>
      <c r="BC165" s="5">
        <f t="shared" si="118"/>
        <v>16266.949727309533</v>
      </c>
      <c r="BD165" s="18"/>
      <c r="BE165">
        <v>16266.314968395014</v>
      </c>
      <c r="BF165">
        <v>16266.949719052902</v>
      </c>
      <c r="BG165">
        <v>16266.949727309426</v>
      </c>
      <c r="BH165">
        <v>16266.949727309533</v>
      </c>
      <c r="BI165">
        <v>16266.949727309533</v>
      </c>
      <c r="BJ165">
        <v>16266.949727309533</v>
      </c>
      <c r="BK165">
        <v>16266.949727309533</v>
      </c>
      <c r="BL165">
        <v>16266.949727309533</v>
      </c>
      <c r="BM165">
        <v>16266.949727309533</v>
      </c>
      <c r="BN165">
        <v>16266.949727309533</v>
      </c>
      <c r="BP165">
        <v>162663.14968395015</v>
      </c>
      <c r="BQ165">
        <v>1626.6949719052902</v>
      </c>
      <c r="BR165">
        <v>1626.6949727309425</v>
      </c>
      <c r="BS165">
        <v>1626.6949727309534</v>
      </c>
      <c r="BT165">
        <v>1626.6949727309534</v>
      </c>
      <c r="BU165">
        <v>1626.6949727309534</v>
      </c>
      <c r="BV165">
        <v>1626.6949727309534</v>
      </c>
      <c r="BW165">
        <v>1626.6949727309534</v>
      </c>
      <c r="BX165">
        <v>1626.6949727309534</v>
      </c>
      <c r="BY165">
        <v>1626.6949727309534</v>
      </c>
    </row>
    <row r="166" spans="1:77" x14ac:dyDescent="0.25">
      <c r="A166" s="4" t="s">
        <v>45</v>
      </c>
      <c r="B166">
        <v>20266.8169948715</v>
      </c>
      <c r="C166">
        <v>75297.638210252699</v>
      </c>
      <c r="D166">
        <v>128323.10206794699</v>
      </c>
      <c r="E166">
        <v>165885.23125429</v>
      </c>
      <c r="F166">
        <v>189310.491634098</v>
      </c>
      <c r="G166">
        <v>203056.47653361401</v>
      </c>
      <c r="H166">
        <v>210875.641084551</v>
      </c>
      <c r="I166">
        <v>215250.96527192701</v>
      </c>
      <c r="J166">
        <v>217677.71302639801</v>
      </c>
      <c r="K166">
        <v>219017.25895361599</v>
      </c>
      <c r="L166" s="11">
        <v>5</v>
      </c>
      <c r="M166">
        <f t="shared" ref="M166:V166" si="183">(B166*($L$166/100))/365</f>
        <v>2.776276300667329</v>
      </c>
      <c r="N166">
        <f t="shared" si="183"/>
        <v>10.314744960308589</v>
      </c>
      <c r="O166">
        <f t="shared" si="183"/>
        <v>17.57850713259548</v>
      </c>
      <c r="P166">
        <f t="shared" si="183"/>
        <v>22.724004281409591</v>
      </c>
      <c r="Q166">
        <f t="shared" si="183"/>
        <v>25.932944059465481</v>
      </c>
      <c r="R166">
        <f t="shared" si="183"/>
        <v>27.815955689536171</v>
      </c>
      <c r="S166">
        <f t="shared" si="183"/>
        <v>28.887074121171374</v>
      </c>
      <c r="T166">
        <f t="shared" si="183"/>
        <v>29.486433598894113</v>
      </c>
      <c r="U166">
        <f t="shared" si="183"/>
        <v>29.818864798136715</v>
      </c>
      <c r="V166">
        <f t="shared" si="183"/>
        <v>30.002364240221372</v>
      </c>
      <c r="W166" s="6">
        <v>0.05</v>
      </c>
      <c r="X166">
        <f t="shared" ref="X166:AG166" si="184">M166*$W$166</f>
        <v>0.13881381503336646</v>
      </c>
      <c r="Y166">
        <f t="shared" si="184"/>
        <v>0.51573724801542953</v>
      </c>
      <c r="Z166">
        <f t="shared" si="184"/>
        <v>0.878925356629774</v>
      </c>
      <c r="AA166">
        <f t="shared" si="184"/>
        <v>1.1362002140704797</v>
      </c>
      <c r="AB166">
        <f t="shared" si="184"/>
        <v>1.2966472029732741</v>
      </c>
      <c r="AC166">
        <f t="shared" si="184"/>
        <v>1.3907977844768087</v>
      </c>
      <c r="AD166">
        <f t="shared" si="184"/>
        <v>1.4443537060585687</v>
      </c>
      <c r="AE166">
        <f t="shared" si="184"/>
        <v>1.4743216799447056</v>
      </c>
      <c r="AF166">
        <f t="shared" si="184"/>
        <v>1.4909432399068359</v>
      </c>
      <c r="AG166">
        <f t="shared" si="184"/>
        <v>1.5001182120110688</v>
      </c>
      <c r="AI166" s="5">
        <f t="shared" si="99"/>
        <v>27.762763006673289</v>
      </c>
      <c r="AJ166" s="5">
        <f t="shared" si="100"/>
        <v>103.14744960308589</v>
      </c>
      <c r="AK166" s="5">
        <f t="shared" si="101"/>
        <v>175.78507132595479</v>
      </c>
      <c r="AL166" s="5">
        <f t="shared" si="102"/>
        <v>227.24004281409591</v>
      </c>
      <c r="AM166" s="5">
        <f t="shared" si="103"/>
        <v>259.32944059465478</v>
      </c>
      <c r="AN166" s="5">
        <f t="shared" si="104"/>
        <v>278.15955689536173</v>
      </c>
      <c r="AO166" s="5">
        <f t="shared" si="105"/>
        <v>288.87074121171372</v>
      </c>
      <c r="AP166" s="5">
        <f t="shared" si="106"/>
        <v>294.86433598894115</v>
      </c>
      <c r="AQ166" s="5">
        <f t="shared" si="107"/>
        <v>298.18864798136713</v>
      </c>
      <c r="AR166" s="5">
        <f t="shared" si="108"/>
        <v>300.02364240221374</v>
      </c>
      <c r="AS166" s="5"/>
      <c r="AT166" s="5">
        <f t="shared" si="109"/>
        <v>1.3881381503336645</v>
      </c>
      <c r="AU166" s="5">
        <f t="shared" si="110"/>
        <v>5.1573724801542955</v>
      </c>
      <c r="AV166" s="5">
        <f t="shared" si="111"/>
        <v>8.7892535662977398</v>
      </c>
      <c r="AW166" s="5">
        <f t="shared" si="112"/>
        <v>11.362002140704796</v>
      </c>
      <c r="AX166" s="5">
        <f t="shared" si="113"/>
        <v>12.96647202973274</v>
      </c>
      <c r="AY166" s="5">
        <f t="shared" si="114"/>
        <v>13.907977844768087</v>
      </c>
      <c r="AZ166" s="5">
        <f t="shared" si="115"/>
        <v>14.443537060585687</v>
      </c>
      <c r="BA166" s="5">
        <f t="shared" si="116"/>
        <v>14.743216799447056</v>
      </c>
      <c r="BB166" s="5">
        <f t="shared" si="117"/>
        <v>14.909432399068358</v>
      </c>
      <c r="BC166" s="5">
        <f t="shared" si="118"/>
        <v>15.001182120110688</v>
      </c>
      <c r="BE166">
        <v>27.762763006673289</v>
      </c>
      <c r="BF166">
        <v>103.14744960308589</v>
      </c>
      <c r="BG166">
        <v>175.78507132595479</v>
      </c>
      <c r="BH166">
        <v>227.24004281409591</v>
      </c>
      <c r="BI166">
        <v>259.32944059465478</v>
      </c>
      <c r="BJ166">
        <v>278.15955689536173</v>
      </c>
      <c r="BK166">
        <v>288.87074121171372</v>
      </c>
      <c r="BL166">
        <v>294.86433598894115</v>
      </c>
      <c r="BM166">
        <v>298.18864798136713</v>
      </c>
      <c r="BN166">
        <v>300.02364240221374</v>
      </c>
      <c r="BP166">
        <v>1.3881381503336645</v>
      </c>
      <c r="BQ166">
        <v>5.1573724801542955</v>
      </c>
      <c r="BR166">
        <v>8.7892535662977398</v>
      </c>
      <c r="BS166">
        <v>11.362002140704796</v>
      </c>
      <c r="BT166">
        <v>12.96647202973274</v>
      </c>
      <c r="BU166">
        <v>13.907977844768087</v>
      </c>
      <c r="BV166">
        <v>14.443537060585687</v>
      </c>
      <c r="BW166">
        <v>14.743216799447056</v>
      </c>
      <c r="BX166">
        <v>14.909432399068358</v>
      </c>
      <c r="BY166">
        <v>15.001182120110688</v>
      </c>
    </row>
    <row r="167" spans="1:77" x14ac:dyDescent="0.25">
      <c r="A167" s="15" t="s">
        <v>46</v>
      </c>
      <c r="B167">
        <v>5365.7733613401397</v>
      </c>
      <c r="C167">
        <v>7247.5261634869603</v>
      </c>
      <c r="D167">
        <v>7468.2371577720696</v>
      </c>
      <c r="E167">
        <v>7491.7575760836398</v>
      </c>
      <c r="F167">
        <v>7494.2394828057704</v>
      </c>
      <c r="G167">
        <v>7494.5011057768797</v>
      </c>
      <c r="H167">
        <v>7494.5286809898498</v>
      </c>
      <c r="I167">
        <v>7494.5315873998597</v>
      </c>
      <c r="J167">
        <v>7494.5318937332704</v>
      </c>
      <c r="K167">
        <v>7494.5319260205697</v>
      </c>
      <c r="L167"/>
      <c r="M167">
        <f t="shared" ref="M167:V167" si="185">(B167*(M$1/100))/365</f>
        <v>4.4102246805535392</v>
      </c>
      <c r="N167">
        <f t="shared" si="185"/>
        <v>3.9712472128695673</v>
      </c>
      <c r="O167">
        <f t="shared" si="185"/>
        <v>2.0460923719923478</v>
      </c>
      <c r="P167">
        <f t="shared" si="185"/>
        <v>2.0525363222146962</v>
      </c>
      <c r="Q167">
        <f t="shared" si="185"/>
        <v>2.0532162966591154</v>
      </c>
      <c r="R167">
        <f t="shared" si="185"/>
        <v>2.0532879741854466</v>
      </c>
      <c r="S167">
        <f t="shared" si="185"/>
        <v>2.0532955290383152</v>
      </c>
      <c r="T167">
        <f t="shared" si="185"/>
        <v>2.0532963253150305</v>
      </c>
      <c r="U167">
        <f t="shared" si="185"/>
        <v>2.0532964092419919</v>
      </c>
      <c r="V167">
        <f t="shared" si="185"/>
        <v>2.0532964180878275</v>
      </c>
      <c r="W167"/>
      <c r="X167">
        <f t="shared" ref="X167:AG168" si="186">M167/10</f>
        <v>0.44102246805535394</v>
      </c>
      <c r="Y167">
        <f t="shared" si="186"/>
        <v>0.39712472128695675</v>
      </c>
      <c r="Z167">
        <f t="shared" si="186"/>
        <v>0.20460923719923479</v>
      </c>
      <c r="AA167">
        <f t="shared" si="186"/>
        <v>0.20525363222146961</v>
      </c>
      <c r="AB167">
        <f t="shared" si="186"/>
        <v>0.20532162966591155</v>
      </c>
      <c r="AC167">
        <f t="shared" si="186"/>
        <v>0.20532879741854465</v>
      </c>
      <c r="AD167">
        <f t="shared" si="186"/>
        <v>0.20532955290383154</v>
      </c>
      <c r="AE167">
        <f t="shared" si="186"/>
        <v>0.20532963253150305</v>
      </c>
      <c r="AF167">
        <f t="shared" si="186"/>
        <v>0.2053296409241992</v>
      </c>
      <c r="AG167">
        <f t="shared" si="186"/>
        <v>0.20532964180878274</v>
      </c>
      <c r="AH167" s="18"/>
      <c r="AI167" s="5">
        <f t="shared" si="99"/>
        <v>44.102246805535394</v>
      </c>
      <c r="AJ167" s="5">
        <f t="shared" si="100"/>
        <v>39.712472128695673</v>
      </c>
      <c r="AK167" s="5">
        <f t="shared" si="101"/>
        <v>20.460923719923478</v>
      </c>
      <c r="AL167" s="5">
        <f t="shared" si="102"/>
        <v>20.525363222146961</v>
      </c>
      <c r="AM167" s="5">
        <f t="shared" si="103"/>
        <v>20.532162966591155</v>
      </c>
      <c r="AN167" s="5">
        <f t="shared" si="104"/>
        <v>20.532879741854465</v>
      </c>
      <c r="AO167" s="5">
        <f t="shared" si="105"/>
        <v>20.532955290383153</v>
      </c>
      <c r="AP167" s="5">
        <f t="shared" si="106"/>
        <v>20.532963253150307</v>
      </c>
      <c r="AQ167" s="5">
        <f t="shared" si="107"/>
        <v>20.532964092419917</v>
      </c>
      <c r="AR167" s="5">
        <f t="shared" si="108"/>
        <v>20.532964180878274</v>
      </c>
      <c r="AS167" s="5"/>
      <c r="AT167" s="5">
        <f t="shared" si="109"/>
        <v>4.4102246805535392</v>
      </c>
      <c r="AU167" s="5">
        <f t="shared" si="110"/>
        <v>3.9712472128695673</v>
      </c>
      <c r="AV167" s="5">
        <f t="shared" si="111"/>
        <v>2.0460923719923478</v>
      </c>
      <c r="AW167" s="5">
        <f t="shared" si="112"/>
        <v>2.0525363222146962</v>
      </c>
      <c r="AX167" s="5">
        <f t="shared" si="113"/>
        <v>2.0532162966591154</v>
      </c>
      <c r="AY167" s="5">
        <f t="shared" si="114"/>
        <v>2.0532879741854466</v>
      </c>
      <c r="AZ167" s="5">
        <f t="shared" si="115"/>
        <v>2.0532955290383152</v>
      </c>
      <c r="BA167" s="5">
        <f t="shared" si="116"/>
        <v>2.0532963253150305</v>
      </c>
      <c r="BB167" s="5">
        <f t="shared" si="117"/>
        <v>2.0532964092419919</v>
      </c>
      <c r="BC167" s="5">
        <f t="shared" si="118"/>
        <v>2.0532964180878275</v>
      </c>
      <c r="BD167" s="18"/>
      <c r="BE167">
        <v>4.4102246805535392</v>
      </c>
      <c r="BF167">
        <v>3.9712472128695673</v>
      </c>
      <c r="BG167">
        <v>2.0460923719923478</v>
      </c>
      <c r="BH167">
        <v>2.0525363222146962</v>
      </c>
      <c r="BI167">
        <v>2.0532162966591154</v>
      </c>
      <c r="BJ167">
        <v>2.0532879741854466</v>
      </c>
      <c r="BK167">
        <v>2.0532955290383152</v>
      </c>
      <c r="BL167">
        <v>2.0532963253150305</v>
      </c>
      <c r="BM167">
        <v>2.0532964092419919</v>
      </c>
      <c r="BN167">
        <v>2.0532964180878275</v>
      </c>
      <c r="BP167">
        <v>0.44102246805535394</v>
      </c>
      <c r="BQ167">
        <v>0.39712472128695675</v>
      </c>
      <c r="BR167">
        <v>0.20460923719923479</v>
      </c>
      <c r="BS167">
        <v>0.20525363222146961</v>
      </c>
      <c r="BT167">
        <v>0.20532162966591155</v>
      </c>
      <c r="BU167">
        <v>0.20532879741854465</v>
      </c>
      <c r="BV167">
        <v>0.20532955290383154</v>
      </c>
      <c r="BW167">
        <v>0.20532963253150305</v>
      </c>
      <c r="BX167">
        <v>0.2053296409241992</v>
      </c>
      <c r="BY167">
        <v>0.20532964180878274</v>
      </c>
    </row>
    <row r="168" spans="1:77" x14ac:dyDescent="0.25">
      <c r="A168" s="4" t="s">
        <v>47</v>
      </c>
      <c r="B168">
        <v>848.66734508255297</v>
      </c>
      <c r="C168">
        <v>3646.92117083622</v>
      </c>
      <c r="D168">
        <v>6846.6822966777499</v>
      </c>
      <c r="E168">
        <v>9472.9624511648799</v>
      </c>
      <c r="F168">
        <v>11338.8017925362</v>
      </c>
      <c r="G168">
        <v>12570.9239745302</v>
      </c>
      <c r="H168">
        <v>13352.730844723799</v>
      </c>
      <c r="I168">
        <v>13837.677257817701</v>
      </c>
      <c r="J168">
        <v>14134.543163955999</v>
      </c>
      <c r="K168">
        <v>14314.866792645</v>
      </c>
      <c r="L168" s="11">
        <v>10</v>
      </c>
      <c r="M168">
        <f t="shared" ref="M168:V168" si="187">(B168*($L$168/100))/365</f>
        <v>0.23251160139248028</v>
      </c>
      <c r="N168">
        <f t="shared" si="187"/>
        <v>0.99915648516060829</v>
      </c>
      <c r="O168">
        <f t="shared" si="187"/>
        <v>1.8758033689528082</v>
      </c>
      <c r="P168">
        <f t="shared" si="187"/>
        <v>2.5953321784013372</v>
      </c>
      <c r="Q168">
        <f t="shared" si="187"/>
        <v>3.1065210390510138</v>
      </c>
      <c r="R168">
        <f t="shared" si="187"/>
        <v>3.4440887601452608</v>
      </c>
      <c r="S168">
        <f t="shared" si="187"/>
        <v>3.6582824232120004</v>
      </c>
      <c r="T168">
        <f t="shared" si="187"/>
        <v>3.7911444541966306</v>
      </c>
      <c r="U168">
        <f t="shared" si="187"/>
        <v>3.8724775791660275</v>
      </c>
      <c r="V168">
        <f t="shared" si="187"/>
        <v>3.9218813130534249</v>
      </c>
      <c r="W168"/>
      <c r="X168">
        <f t="shared" si="186"/>
        <v>2.325116013924803E-2</v>
      </c>
      <c r="Y168">
        <f t="shared" si="186"/>
        <v>9.9915648516060829E-2</v>
      </c>
      <c r="Z168">
        <f t="shared" si="186"/>
        <v>0.18758033689528081</v>
      </c>
      <c r="AA168">
        <f t="shared" si="186"/>
        <v>0.25953321784013372</v>
      </c>
      <c r="AB168">
        <f t="shared" si="186"/>
        <v>0.3106521039051014</v>
      </c>
      <c r="AC168">
        <f t="shared" si="186"/>
        <v>0.34440887601452608</v>
      </c>
      <c r="AD168">
        <f t="shared" si="186"/>
        <v>0.36582824232120004</v>
      </c>
      <c r="AE168">
        <f t="shared" si="186"/>
        <v>0.37911444541966305</v>
      </c>
      <c r="AF168">
        <f t="shared" si="186"/>
        <v>0.38724775791660276</v>
      </c>
      <c r="AG168">
        <f t="shared" si="186"/>
        <v>0.39218813130534247</v>
      </c>
      <c r="AI168" s="5">
        <f t="shared" si="99"/>
        <v>2.325116013924803</v>
      </c>
      <c r="AJ168" s="5">
        <f t="shared" si="100"/>
        <v>9.991564851606082</v>
      </c>
      <c r="AK168" s="5">
        <f t="shared" si="101"/>
        <v>18.758033689528084</v>
      </c>
      <c r="AL168" s="5">
        <f t="shared" si="102"/>
        <v>25.953321784013372</v>
      </c>
      <c r="AM168" s="5">
        <f t="shared" si="103"/>
        <v>31.065210390510138</v>
      </c>
      <c r="AN168" s="5">
        <f t="shared" si="104"/>
        <v>34.440887601452609</v>
      </c>
      <c r="AO168" s="5">
        <f t="shared" si="105"/>
        <v>36.582824232120004</v>
      </c>
      <c r="AP168" s="5">
        <f t="shared" si="106"/>
        <v>37.911444541966304</v>
      </c>
      <c r="AQ168" s="5">
        <f t="shared" si="107"/>
        <v>38.724775791660278</v>
      </c>
      <c r="AR168" s="5">
        <f t="shared" si="108"/>
        <v>39.218813130534251</v>
      </c>
      <c r="AS168" s="5"/>
      <c r="AT168" s="5">
        <f t="shared" si="109"/>
        <v>0.23251160139248028</v>
      </c>
      <c r="AU168" s="5">
        <f t="shared" si="110"/>
        <v>0.99915648516060829</v>
      </c>
      <c r="AV168" s="5">
        <f t="shared" si="111"/>
        <v>1.8758033689528082</v>
      </c>
      <c r="AW168" s="5">
        <f t="shared" si="112"/>
        <v>2.5953321784013372</v>
      </c>
      <c r="AX168" s="5">
        <f t="shared" si="113"/>
        <v>3.1065210390510138</v>
      </c>
      <c r="AY168" s="5">
        <f t="shared" si="114"/>
        <v>3.4440887601452608</v>
      </c>
      <c r="AZ168" s="5">
        <f t="shared" si="115"/>
        <v>3.6582824232120004</v>
      </c>
      <c r="BA168" s="5">
        <f t="shared" si="116"/>
        <v>3.7911444541966306</v>
      </c>
      <c r="BB168" s="5">
        <f t="shared" si="117"/>
        <v>3.8724775791660275</v>
      </c>
      <c r="BC168" s="5">
        <f t="shared" si="118"/>
        <v>3.9218813130534249</v>
      </c>
      <c r="BE168">
        <v>2.325116013924803</v>
      </c>
      <c r="BF168">
        <v>9.991564851606082</v>
      </c>
      <c r="BG168">
        <v>18.758033689528084</v>
      </c>
      <c r="BH168">
        <v>25.953321784013372</v>
      </c>
      <c r="BI168">
        <v>31.065210390510138</v>
      </c>
      <c r="BJ168">
        <v>34.440887601452609</v>
      </c>
      <c r="BK168">
        <v>36.582824232120004</v>
      </c>
      <c r="BL168">
        <v>37.911444541966304</v>
      </c>
      <c r="BM168">
        <v>38.724775791660278</v>
      </c>
      <c r="BN168">
        <v>39.218813130534251</v>
      </c>
      <c r="BP168">
        <v>0.23251160139248028</v>
      </c>
      <c r="BQ168">
        <v>0.99915648516060829</v>
      </c>
      <c r="BR168">
        <v>1.8758033689528082</v>
      </c>
      <c r="BS168">
        <v>2.5953321784013372</v>
      </c>
      <c r="BT168">
        <v>3.1065210390510138</v>
      </c>
      <c r="BU168">
        <v>3.4440887601452608</v>
      </c>
      <c r="BV168">
        <v>3.6582824232120004</v>
      </c>
      <c r="BW168">
        <v>3.7911444541966306</v>
      </c>
      <c r="BX168">
        <v>3.8724775791660275</v>
      </c>
      <c r="BY168">
        <v>3.9218813130534249</v>
      </c>
    </row>
    <row r="169" spans="1:77" x14ac:dyDescent="0.25">
      <c r="A169" s="4" t="s">
        <v>48</v>
      </c>
      <c r="B169">
        <v>12406.4748920861</v>
      </c>
      <c r="C169">
        <v>43680.148089164897</v>
      </c>
      <c r="D169">
        <v>90751.986345082507</v>
      </c>
      <c r="E169">
        <v>146677.75631139099</v>
      </c>
      <c r="F169">
        <v>205193.907253671</v>
      </c>
      <c r="G169">
        <v>261846.636040838</v>
      </c>
      <c r="H169">
        <v>313955.59851229697</v>
      </c>
      <c r="I169">
        <v>360210.65144740598</v>
      </c>
      <c r="J169">
        <v>400233.51703627501</v>
      </c>
      <c r="K169">
        <v>434218.15112626302</v>
      </c>
      <c r="L169" s="11">
        <v>2.5</v>
      </c>
      <c r="M169">
        <f t="shared" ref="M169:V169" si="188">(B169*($L$169/100))/365</f>
        <v>0.8497585542524726</v>
      </c>
      <c r="N169">
        <f t="shared" si="188"/>
        <v>2.9917909650112944</v>
      </c>
      <c r="O169">
        <f t="shared" si="188"/>
        <v>6.2158894756905836</v>
      </c>
      <c r="P169">
        <f t="shared" si="188"/>
        <v>10.046421665163766</v>
      </c>
      <c r="Q169">
        <f t="shared" si="188"/>
        <v>14.05437720915555</v>
      </c>
      <c r="R169">
        <f t="shared" si="188"/>
        <v>17.934701098687537</v>
      </c>
      <c r="S169">
        <f t="shared" si="188"/>
        <v>21.503808117280617</v>
      </c>
      <c r="T169">
        <f t="shared" si="188"/>
        <v>24.671962427904518</v>
      </c>
      <c r="U169">
        <f t="shared" si="188"/>
        <v>27.413254591525686</v>
      </c>
      <c r="V169">
        <f t="shared" si="188"/>
        <v>29.740969255223497</v>
      </c>
      <c r="W169" s="6">
        <v>0.05</v>
      </c>
      <c r="X169">
        <f t="shared" ref="X169:AG169" si="189">M169*$W$169</f>
        <v>4.2487927712623635E-2</v>
      </c>
      <c r="Y169">
        <f t="shared" si="189"/>
        <v>0.14958954825056472</v>
      </c>
      <c r="Z169">
        <f t="shared" si="189"/>
        <v>0.31079447378452918</v>
      </c>
      <c r="AA169">
        <f t="shared" si="189"/>
        <v>0.50232108325818836</v>
      </c>
      <c r="AB169">
        <f t="shared" si="189"/>
        <v>0.70271886045777754</v>
      </c>
      <c r="AC169">
        <f t="shared" si="189"/>
        <v>0.89673505493437689</v>
      </c>
      <c r="AD169">
        <f t="shared" si="189"/>
        <v>1.0751904058640309</v>
      </c>
      <c r="AE169">
        <f t="shared" si="189"/>
        <v>1.2335981213952261</v>
      </c>
      <c r="AF169">
        <f t="shared" si="189"/>
        <v>1.3706627295762843</v>
      </c>
      <c r="AG169">
        <f t="shared" si="189"/>
        <v>1.4870484627611749</v>
      </c>
      <c r="AI169" s="5">
        <f t="shared" si="99"/>
        <v>8.4975855425247264</v>
      </c>
      <c r="AJ169" s="5">
        <f t="shared" si="100"/>
        <v>29.917909650112943</v>
      </c>
      <c r="AK169" s="5">
        <f t="shared" si="101"/>
        <v>62.158894756905838</v>
      </c>
      <c r="AL169" s="5">
        <f t="shared" si="102"/>
        <v>100.46421665163766</v>
      </c>
      <c r="AM169" s="5">
        <f t="shared" si="103"/>
        <v>140.5437720915555</v>
      </c>
      <c r="AN169" s="5">
        <f t="shared" si="104"/>
        <v>179.34701098687538</v>
      </c>
      <c r="AO169" s="5">
        <f t="shared" si="105"/>
        <v>215.03808117280616</v>
      </c>
      <c r="AP169" s="5">
        <f t="shared" si="106"/>
        <v>246.71962427904518</v>
      </c>
      <c r="AQ169" s="5">
        <f t="shared" si="107"/>
        <v>274.13254591525686</v>
      </c>
      <c r="AR169" s="5">
        <f t="shared" si="108"/>
        <v>297.40969255223496</v>
      </c>
      <c r="AS169" s="5"/>
      <c r="AT169" s="5">
        <f t="shared" si="109"/>
        <v>0.42487927712623635</v>
      </c>
      <c r="AU169" s="5">
        <f t="shared" si="110"/>
        <v>1.4958954825056472</v>
      </c>
      <c r="AV169" s="5">
        <f t="shared" si="111"/>
        <v>3.1079447378452918</v>
      </c>
      <c r="AW169" s="5">
        <f t="shared" si="112"/>
        <v>5.0232108325818832</v>
      </c>
      <c r="AX169" s="5">
        <f t="shared" si="113"/>
        <v>7.0271886045777752</v>
      </c>
      <c r="AY169" s="5">
        <f t="shared" si="114"/>
        <v>8.9673505493437684</v>
      </c>
      <c r="AZ169" s="5">
        <f t="shared" si="115"/>
        <v>10.75190405864031</v>
      </c>
      <c r="BA169" s="5">
        <f t="shared" si="116"/>
        <v>12.335981213952261</v>
      </c>
      <c r="BB169" s="5">
        <f t="shared" si="117"/>
        <v>13.706627295762843</v>
      </c>
      <c r="BC169" s="5">
        <f t="shared" si="118"/>
        <v>14.870484627611749</v>
      </c>
      <c r="BE169">
        <v>8.4975855425247264</v>
      </c>
      <c r="BF169">
        <v>29.917909650112943</v>
      </c>
      <c r="BG169">
        <v>62.158894756905838</v>
      </c>
      <c r="BH169">
        <v>100.46421665163766</v>
      </c>
      <c r="BI169">
        <v>140.5437720915555</v>
      </c>
      <c r="BJ169">
        <v>179.34701098687538</v>
      </c>
      <c r="BK169">
        <v>215.03808117280616</v>
      </c>
      <c r="BL169">
        <v>246.71962427904518</v>
      </c>
      <c r="BM169">
        <v>274.13254591525686</v>
      </c>
      <c r="BN169">
        <v>297.40969255223496</v>
      </c>
      <c r="BP169">
        <v>0.42487927712623635</v>
      </c>
      <c r="BQ169">
        <v>1.4958954825056472</v>
      </c>
      <c r="BR169">
        <v>3.1079447378452918</v>
      </c>
      <c r="BS169">
        <v>5.0232108325818832</v>
      </c>
      <c r="BT169">
        <v>7.0271886045777752</v>
      </c>
      <c r="BU169">
        <v>8.9673505493437684</v>
      </c>
      <c r="BV169">
        <v>10.75190405864031</v>
      </c>
      <c r="BW169">
        <v>12.335981213952261</v>
      </c>
      <c r="BX169">
        <v>13.706627295762843</v>
      </c>
      <c r="BY169">
        <v>14.870484627611749</v>
      </c>
    </row>
    <row r="170" spans="1:77" x14ac:dyDescent="0.25">
      <c r="A170" s="4" t="s">
        <v>49</v>
      </c>
      <c r="B170">
        <v>88.637641412462003</v>
      </c>
      <c r="C170">
        <v>485.26417995757498</v>
      </c>
      <c r="D170">
        <v>1196.1098215516899</v>
      </c>
      <c r="E170">
        <v>2135.8558265531501</v>
      </c>
      <c r="F170">
        <v>3206.9448173893802</v>
      </c>
      <c r="G170">
        <v>4326.37555368007</v>
      </c>
      <c r="H170">
        <v>5432.5046132494399</v>
      </c>
      <c r="I170">
        <v>6483.9555818932304</v>
      </c>
      <c r="J170">
        <v>7455.8646299087904</v>
      </c>
      <c r="K170">
        <v>8335.7172299716494</v>
      </c>
      <c r="L170"/>
      <c r="M170">
        <f t="shared" ref="M170:V170" si="190">(B170*(M128/100))/365</f>
        <v>7.2852855955448215E-2</v>
      </c>
      <c r="N170">
        <f t="shared" si="190"/>
        <v>0.26589818079867122</v>
      </c>
      <c r="O170">
        <f t="shared" si="190"/>
        <v>0.32770132097306576</v>
      </c>
      <c r="P170">
        <f t="shared" si="190"/>
        <v>0.58516597987757535</v>
      </c>
      <c r="Q170">
        <f t="shared" si="190"/>
        <v>0.87861501846284407</v>
      </c>
      <c r="R170">
        <f t="shared" si="190"/>
        <v>1.1853083708712522</v>
      </c>
      <c r="S170">
        <f t="shared" si="190"/>
        <v>1.4883574282875178</v>
      </c>
      <c r="T170">
        <f t="shared" si="190"/>
        <v>1.7764261868200633</v>
      </c>
      <c r="U170">
        <f t="shared" si="190"/>
        <v>2.0427026383311757</v>
      </c>
      <c r="V170">
        <f t="shared" si="190"/>
        <v>2.2837581451977123</v>
      </c>
      <c r="W170" s="6">
        <v>1</v>
      </c>
      <c r="X170">
        <f t="shared" ref="X170:AG170" si="191">M170*$W$170</f>
        <v>7.2852855955448215E-2</v>
      </c>
      <c r="Y170">
        <f t="shared" si="191"/>
        <v>0.26589818079867122</v>
      </c>
      <c r="Z170">
        <f t="shared" si="191"/>
        <v>0.32770132097306576</v>
      </c>
      <c r="AA170">
        <f t="shared" si="191"/>
        <v>0.58516597987757535</v>
      </c>
      <c r="AB170">
        <f t="shared" si="191"/>
        <v>0.87861501846284407</v>
      </c>
      <c r="AC170">
        <f t="shared" si="191"/>
        <v>1.1853083708712522</v>
      </c>
      <c r="AD170">
        <f t="shared" si="191"/>
        <v>1.4883574282875178</v>
      </c>
      <c r="AE170">
        <f t="shared" si="191"/>
        <v>1.7764261868200633</v>
      </c>
      <c r="AF170">
        <f t="shared" si="191"/>
        <v>2.0427026383311757</v>
      </c>
      <c r="AG170">
        <f t="shared" si="191"/>
        <v>2.2837581451977123</v>
      </c>
      <c r="AI170" s="5">
        <f t="shared" si="99"/>
        <v>0.72852855955448215</v>
      </c>
      <c r="AJ170" s="5">
        <f t="shared" si="100"/>
        <v>2.658981807986712</v>
      </c>
      <c r="AK170" s="5">
        <f t="shared" si="101"/>
        <v>3.2770132097306575</v>
      </c>
      <c r="AL170" s="5">
        <f t="shared" si="102"/>
        <v>5.8516597987757537</v>
      </c>
      <c r="AM170" s="5">
        <f t="shared" si="103"/>
        <v>8.7861501846284398</v>
      </c>
      <c r="AN170" s="5">
        <f t="shared" si="104"/>
        <v>11.853083708712521</v>
      </c>
      <c r="AO170" s="5">
        <f t="shared" si="105"/>
        <v>14.883574282875179</v>
      </c>
      <c r="AP170" s="5">
        <f t="shared" si="106"/>
        <v>17.764261868200634</v>
      </c>
      <c r="AQ170" s="5">
        <f t="shared" si="107"/>
        <v>20.427026383311755</v>
      </c>
      <c r="AR170" s="5">
        <f t="shared" si="108"/>
        <v>22.837581451977123</v>
      </c>
      <c r="AS170" s="5"/>
      <c r="AT170" s="5">
        <f t="shared" si="109"/>
        <v>0.72852855955448215</v>
      </c>
      <c r="AU170" s="5">
        <f t="shared" si="110"/>
        <v>2.658981807986712</v>
      </c>
      <c r="AV170" s="5">
        <f t="shared" si="111"/>
        <v>3.2770132097306575</v>
      </c>
      <c r="AW170" s="5">
        <f t="shared" si="112"/>
        <v>5.8516597987757537</v>
      </c>
      <c r="AX170" s="5">
        <f t="shared" si="113"/>
        <v>8.7861501846284398</v>
      </c>
      <c r="AY170" s="5">
        <f t="shared" si="114"/>
        <v>11.853083708712521</v>
      </c>
      <c r="AZ170" s="5">
        <f t="shared" si="115"/>
        <v>14.883574282875179</v>
      </c>
      <c r="BA170" s="5">
        <f t="shared" si="116"/>
        <v>17.764261868200634</v>
      </c>
      <c r="BB170" s="5">
        <f t="shared" si="117"/>
        <v>20.427026383311755</v>
      </c>
      <c r="BC170" s="5">
        <f t="shared" si="118"/>
        <v>22.837581451977123</v>
      </c>
      <c r="BE170">
        <v>0.72852855955448215</v>
      </c>
      <c r="BF170">
        <v>2.658981807986712</v>
      </c>
      <c r="BG170">
        <v>3.2770132097306575</v>
      </c>
      <c r="BH170">
        <v>5.8516597987757537</v>
      </c>
      <c r="BI170">
        <v>8.7861501846284398</v>
      </c>
      <c r="BJ170">
        <v>11.853083708712521</v>
      </c>
      <c r="BK170">
        <v>14.883574282875179</v>
      </c>
      <c r="BL170">
        <v>17.764261868200634</v>
      </c>
      <c r="BM170">
        <v>20.427026383311755</v>
      </c>
      <c r="BN170">
        <v>22.837581451977123</v>
      </c>
      <c r="BP170">
        <v>0.72852855955448215</v>
      </c>
      <c r="BQ170">
        <v>2.658981807986712</v>
      </c>
      <c r="BR170">
        <v>3.2770132097306575</v>
      </c>
      <c r="BS170">
        <v>5.8516597987757537</v>
      </c>
      <c r="BT170">
        <v>8.7861501846284398</v>
      </c>
      <c r="BU170">
        <v>11.853083708712521</v>
      </c>
      <c r="BV170">
        <v>14.883574282875179</v>
      </c>
      <c r="BW170">
        <v>17.764261868200634</v>
      </c>
      <c r="BX170">
        <v>20.427026383311755</v>
      </c>
      <c r="BY170">
        <v>22.837581451977123</v>
      </c>
    </row>
    <row r="171" spans="1:77" x14ac:dyDescent="0.25">
      <c r="A171" s="4" t="s">
        <v>50</v>
      </c>
      <c r="B171">
        <v>62967.6709126489</v>
      </c>
      <c r="C171">
        <v>146616.143648261</v>
      </c>
      <c r="D171">
        <v>196176.93978118501</v>
      </c>
      <c r="E171">
        <v>219566.60736839601</v>
      </c>
      <c r="F171">
        <v>229746.34928982001</v>
      </c>
      <c r="G171">
        <v>234039.22426235399</v>
      </c>
      <c r="H171">
        <v>235826.68057619399</v>
      </c>
      <c r="I171">
        <v>236567.077051706</v>
      </c>
      <c r="J171">
        <v>236873.10766434899</v>
      </c>
      <c r="K171">
        <v>236999.488978012</v>
      </c>
      <c r="L171" s="11">
        <v>20</v>
      </c>
      <c r="M171">
        <f t="shared" ref="M171:V171" si="192">(B171*($L$171/100))/365</f>
        <v>34.502833376793916</v>
      </c>
      <c r="N171">
        <f t="shared" si="192"/>
        <v>80.337612957951237</v>
      </c>
      <c r="O171">
        <f t="shared" si="192"/>
        <v>107.49421357873152</v>
      </c>
      <c r="P171">
        <f t="shared" si="192"/>
        <v>120.31046979090193</v>
      </c>
      <c r="Q171">
        <f t="shared" si="192"/>
        <v>125.8884105697644</v>
      </c>
      <c r="R171">
        <f t="shared" si="192"/>
        <v>128.24067082868712</v>
      </c>
      <c r="S171">
        <f t="shared" si="192"/>
        <v>129.22009894585975</v>
      </c>
      <c r="T171">
        <f t="shared" si="192"/>
        <v>129.62579564477042</v>
      </c>
      <c r="U171">
        <f t="shared" si="192"/>
        <v>129.7934836516981</v>
      </c>
      <c r="V171">
        <f t="shared" si="192"/>
        <v>129.86273368658192</v>
      </c>
      <c r="W171" s="6">
        <v>1</v>
      </c>
      <c r="X171">
        <f t="shared" ref="X171:AG171" si="193">M171*$W$171</f>
        <v>34.502833376793916</v>
      </c>
      <c r="Y171">
        <f t="shared" si="193"/>
        <v>80.337612957951237</v>
      </c>
      <c r="Z171">
        <f t="shared" si="193"/>
        <v>107.49421357873152</v>
      </c>
      <c r="AA171">
        <f t="shared" si="193"/>
        <v>120.31046979090193</v>
      </c>
      <c r="AB171">
        <f t="shared" si="193"/>
        <v>125.8884105697644</v>
      </c>
      <c r="AC171">
        <f t="shared" si="193"/>
        <v>128.24067082868712</v>
      </c>
      <c r="AD171">
        <f t="shared" si="193"/>
        <v>129.22009894585975</v>
      </c>
      <c r="AE171">
        <f t="shared" si="193"/>
        <v>129.62579564477042</v>
      </c>
      <c r="AF171">
        <f t="shared" si="193"/>
        <v>129.7934836516981</v>
      </c>
      <c r="AG171">
        <f t="shared" si="193"/>
        <v>129.86273368658192</v>
      </c>
      <c r="AI171" s="5">
        <f t="shared" si="99"/>
        <v>345.02833376793916</v>
      </c>
      <c r="AJ171" s="5">
        <f t="shared" si="100"/>
        <v>803.37612957951239</v>
      </c>
      <c r="AK171" s="5">
        <f t="shared" si="101"/>
        <v>1074.9421357873152</v>
      </c>
      <c r="AL171" s="5">
        <f t="shared" si="102"/>
        <v>1203.1046979090193</v>
      </c>
      <c r="AM171" s="5">
        <f t="shared" si="103"/>
        <v>1258.8841056976439</v>
      </c>
      <c r="AN171" s="5">
        <f t="shared" si="104"/>
        <v>1282.4067082868712</v>
      </c>
      <c r="AO171" s="5">
        <f t="shared" si="105"/>
        <v>1292.2009894585974</v>
      </c>
      <c r="AP171" s="5">
        <f t="shared" si="106"/>
        <v>1296.2579564477041</v>
      </c>
      <c r="AQ171" s="5">
        <f t="shared" si="107"/>
        <v>1297.934836516981</v>
      </c>
      <c r="AR171" s="5">
        <f t="shared" si="108"/>
        <v>1298.6273368658192</v>
      </c>
      <c r="AS171" s="5"/>
      <c r="AT171" s="5">
        <f t="shared" si="109"/>
        <v>345.02833376793916</v>
      </c>
      <c r="AU171" s="5">
        <f t="shared" si="110"/>
        <v>803.37612957951239</v>
      </c>
      <c r="AV171" s="5">
        <f t="shared" si="111"/>
        <v>1074.9421357873152</v>
      </c>
      <c r="AW171" s="5">
        <f t="shared" si="112"/>
        <v>1203.1046979090193</v>
      </c>
      <c r="AX171" s="5">
        <f t="shared" si="113"/>
        <v>1258.8841056976439</v>
      </c>
      <c r="AY171" s="5">
        <f t="shared" si="114"/>
        <v>1282.4067082868712</v>
      </c>
      <c r="AZ171" s="5">
        <f t="shared" si="115"/>
        <v>1292.2009894585974</v>
      </c>
      <c r="BA171" s="5">
        <f t="shared" si="116"/>
        <v>1296.2579564477041</v>
      </c>
      <c r="BB171" s="5">
        <f t="shared" si="117"/>
        <v>1297.934836516981</v>
      </c>
      <c r="BC171" s="5">
        <f t="shared" si="118"/>
        <v>1298.6273368658192</v>
      </c>
      <c r="BE171">
        <v>345.02833376793916</v>
      </c>
      <c r="BF171">
        <v>803.37612957951239</v>
      </c>
      <c r="BG171">
        <v>1074.9421357873152</v>
      </c>
      <c r="BH171">
        <v>1203.1046979090193</v>
      </c>
      <c r="BI171">
        <v>1258.8841056976439</v>
      </c>
      <c r="BJ171">
        <v>1282.4067082868712</v>
      </c>
      <c r="BK171">
        <v>1292.2009894585974</v>
      </c>
      <c r="BL171">
        <v>1296.2579564477041</v>
      </c>
      <c r="BM171">
        <v>1297.934836516981</v>
      </c>
      <c r="BN171">
        <v>1298.6273368658192</v>
      </c>
      <c r="BP171">
        <v>345.02833376793916</v>
      </c>
      <c r="BQ171">
        <v>803.37612957951239</v>
      </c>
      <c r="BR171">
        <v>1074.9421357873152</v>
      </c>
      <c r="BS171">
        <v>1203.1046979090193</v>
      </c>
      <c r="BT171">
        <v>1258.8841056976439</v>
      </c>
      <c r="BU171">
        <v>1282.4067082868712</v>
      </c>
      <c r="BV171">
        <v>1292.2009894585974</v>
      </c>
      <c r="BW171">
        <v>1296.2579564477041</v>
      </c>
      <c r="BX171">
        <v>1297.934836516981</v>
      </c>
      <c r="BY171">
        <v>1298.6273368658192</v>
      </c>
    </row>
    <row r="172" spans="1:77" x14ac:dyDescent="0.25">
      <c r="A172" s="4" t="s">
        <v>51</v>
      </c>
      <c r="B172">
        <v>19400.182847872598</v>
      </c>
      <c r="C172">
        <v>47857.0419475706</v>
      </c>
      <c r="D172">
        <v>70998.638704610305</v>
      </c>
      <c r="E172">
        <v>86152.093370381801</v>
      </c>
      <c r="F172">
        <v>95176.206080602104</v>
      </c>
      <c r="G172">
        <v>100307.425297024</v>
      </c>
      <c r="H172">
        <v>103156.83085746699</v>
      </c>
      <c r="I172">
        <v>104719.56738180701</v>
      </c>
      <c r="J172">
        <v>105570.98166355</v>
      </c>
      <c r="K172">
        <v>106033.207016377</v>
      </c>
      <c r="L172" s="11">
        <v>1.5</v>
      </c>
      <c r="M172">
        <f t="shared" ref="M172:V173" si="194">(B172*($L$173/100))/365</f>
        <v>1.0630237176916493</v>
      </c>
      <c r="N172">
        <f t="shared" si="194"/>
        <v>2.6223036683600327</v>
      </c>
      <c r="O172">
        <f t="shared" si="194"/>
        <v>3.890336367375907</v>
      </c>
      <c r="P172">
        <f t="shared" si="194"/>
        <v>4.7206626504318798</v>
      </c>
      <c r="Q172">
        <f t="shared" si="194"/>
        <v>5.2151345797590194</v>
      </c>
      <c r="R172">
        <f t="shared" si="194"/>
        <v>5.496297276549261</v>
      </c>
      <c r="S172">
        <f t="shared" si="194"/>
        <v>5.6524290880803836</v>
      </c>
      <c r="T172">
        <f t="shared" si="194"/>
        <v>5.7380584866743574</v>
      </c>
      <c r="U172">
        <f t="shared" si="194"/>
        <v>5.7847113240301375</v>
      </c>
      <c r="V172">
        <f t="shared" si="194"/>
        <v>5.8100387406233969</v>
      </c>
      <c r="W172" s="6">
        <v>10</v>
      </c>
      <c r="X172">
        <f t="shared" ref="X172:AG172" si="195">M172*10</f>
        <v>10.630237176916493</v>
      </c>
      <c r="Y172">
        <f t="shared" si="195"/>
        <v>26.223036683600327</v>
      </c>
      <c r="Z172">
        <f t="shared" si="195"/>
        <v>38.903363673759074</v>
      </c>
      <c r="AA172">
        <f t="shared" si="195"/>
        <v>47.206626504318798</v>
      </c>
      <c r="AB172">
        <f t="shared" si="195"/>
        <v>52.151345797590196</v>
      </c>
      <c r="AC172">
        <f t="shared" si="195"/>
        <v>54.962972765492609</v>
      </c>
      <c r="AD172">
        <f t="shared" si="195"/>
        <v>56.524290880803832</v>
      </c>
      <c r="AE172">
        <f t="shared" si="195"/>
        <v>57.380584866743575</v>
      </c>
      <c r="AF172">
        <f t="shared" si="195"/>
        <v>57.847113240301375</v>
      </c>
      <c r="AG172">
        <f t="shared" si="195"/>
        <v>58.10038740623397</v>
      </c>
      <c r="AI172" s="5">
        <f t="shared" si="99"/>
        <v>10.630237176916493</v>
      </c>
      <c r="AJ172" s="5">
        <f t="shared" si="100"/>
        <v>26.223036683600327</v>
      </c>
      <c r="AK172" s="5">
        <f t="shared" si="101"/>
        <v>38.903363673759074</v>
      </c>
      <c r="AL172" s="5">
        <f t="shared" si="102"/>
        <v>47.206626504318798</v>
      </c>
      <c r="AM172" s="5">
        <f t="shared" si="103"/>
        <v>52.151345797590196</v>
      </c>
      <c r="AN172" s="5">
        <f t="shared" si="104"/>
        <v>54.962972765492609</v>
      </c>
      <c r="AO172" s="5">
        <f t="shared" si="105"/>
        <v>56.524290880803832</v>
      </c>
      <c r="AP172" s="5">
        <f t="shared" si="106"/>
        <v>57.380584866743575</v>
      </c>
      <c r="AQ172" s="5">
        <f t="shared" si="107"/>
        <v>57.847113240301375</v>
      </c>
      <c r="AR172" s="5">
        <f t="shared" si="108"/>
        <v>58.10038740623397</v>
      </c>
      <c r="AS172" s="5"/>
      <c r="AT172" s="5">
        <f t="shared" si="109"/>
        <v>106.30237176916494</v>
      </c>
      <c r="AU172" s="5">
        <f t="shared" si="110"/>
        <v>262.23036683600327</v>
      </c>
      <c r="AV172" s="5">
        <f t="shared" si="111"/>
        <v>389.03363673759077</v>
      </c>
      <c r="AW172" s="5">
        <f t="shared" si="112"/>
        <v>472.06626504318797</v>
      </c>
      <c r="AX172" s="5">
        <f t="shared" si="113"/>
        <v>521.51345797590193</v>
      </c>
      <c r="AY172" s="5">
        <f t="shared" si="114"/>
        <v>549.62972765492611</v>
      </c>
      <c r="AZ172" s="5">
        <f t="shared" si="115"/>
        <v>565.24290880803835</v>
      </c>
      <c r="BA172" s="5">
        <f t="shared" si="116"/>
        <v>573.80584866743573</v>
      </c>
      <c r="BB172" s="5">
        <f t="shared" si="117"/>
        <v>578.47113240301371</v>
      </c>
      <c r="BC172" s="5">
        <f t="shared" si="118"/>
        <v>581.00387406233972</v>
      </c>
      <c r="BE172">
        <v>10.630237176916493</v>
      </c>
      <c r="BF172">
        <v>26.223036683600327</v>
      </c>
      <c r="BG172">
        <v>38.903363673759074</v>
      </c>
      <c r="BH172">
        <v>47.206626504318798</v>
      </c>
      <c r="BI172">
        <v>52.151345797590196</v>
      </c>
      <c r="BJ172">
        <v>54.962972765492609</v>
      </c>
      <c r="BK172">
        <v>56.524290880803832</v>
      </c>
      <c r="BL172">
        <v>57.380584866743575</v>
      </c>
      <c r="BM172">
        <v>57.847113240301375</v>
      </c>
      <c r="BN172">
        <v>58.10038740623397</v>
      </c>
      <c r="BP172">
        <v>106.30237176916494</v>
      </c>
      <c r="BQ172">
        <v>262.23036683600327</v>
      </c>
      <c r="BR172">
        <v>389.03363673759077</v>
      </c>
      <c r="BS172">
        <v>472.06626504318797</v>
      </c>
      <c r="BT172">
        <v>521.51345797590193</v>
      </c>
      <c r="BU172">
        <v>549.62972765492611</v>
      </c>
      <c r="BV172">
        <v>565.24290880803835</v>
      </c>
      <c r="BW172">
        <v>573.80584866743573</v>
      </c>
      <c r="BX172">
        <v>578.47113240301371</v>
      </c>
      <c r="BY172">
        <v>581.00387406233972</v>
      </c>
    </row>
    <row r="173" spans="1:77" x14ac:dyDescent="0.25">
      <c r="A173" s="4" t="s">
        <v>52</v>
      </c>
      <c r="B173">
        <v>97118.966806838202</v>
      </c>
      <c r="C173">
        <v>216087.490237074</v>
      </c>
      <c r="D173">
        <v>302022.38119936897</v>
      </c>
      <c r="E173">
        <v>352741.02904570999</v>
      </c>
      <c r="F173">
        <v>380224.81513911497</v>
      </c>
      <c r="G173">
        <v>394540.68276330602</v>
      </c>
      <c r="H173">
        <v>401856.74301673798</v>
      </c>
      <c r="I173">
        <v>405560.66907746199</v>
      </c>
      <c r="J173">
        <v>407427.148206577</v>
      </c>
      <c r="K173">
        <v>408365.51693437801</v>
      </c>
      <c r="L173" s="11">
        <v>2</v>
      </c>
      <c r="M173">
        <f t="shared" si="194"/>
        <v>5.3215872222925045</v>
      </c>
      <c r="N173">
        <f t="shared" si="194"/>
        <v>11.84041042394926</v>
      </c>
      <c r="O173">
        <f t="shared" si="194"/>
        <v>16.549171572568163</v>
      </c>
      <c r="P173">
        <f t="shared" si="194"/>
        <v>19.328275564148495</v>
      </c>
      <c r="Q173">
        <f t="shared" si="194"/>
        <v>20.834236445978902</v>
      </c>
      <c r="R173">
        <f t="shared" si="194"/>
        <v>21.618667548674303</v>
      </c>
      <c r="S173">
        <f t="shared" si="194"/>
        <v>22.019547562560984</v>
      </c>
      <c r="T173">
        <f t="shared" si="194"/>
        <v>22.222502415203397</v>
      </c>
      <c r="U173">
        <f t="shared" si="194"/>
        <v>22.324775244196001</v>
      </c>
      <c r="V173">
        <f t="shared" si="194"/>
        <v>22.37619270873304</v>
      </c>
      <c r="W173" s="6">
        <v>10</v>
      </c>
      <c r="X173">
        <f t="shared" ref="X173:AG173" si="196">M173*$W$109</f>
        <v>53.215872222925043</v>
      </c>
      <c r="Y173">
        <f t="shared" si="196"/>
        <v>118.4041042394926</v>
      </c>
      <c r="Z173">
        <f t="shared" si="196"/>
        <v>165.49171572568162</v>
      </c>
      <c r="AA173">
        <f t="shared" si="196"/>
        <v>193.28275564148495</v>
      </c>
      <c r="AB173">
        <f t="shared" si="196"/>
        <v>208.34236445978902</v>
      </c>
      <c r="AC173">
        <f t="shared" si="196"/>
        <v>216.18667548674301</v>
      </c>
      <c r="AD173">
        <f t="shared" si="196"/>
        <v>220.19547562560984</v>
      </c>
      <c r="AE173">
        <f t="shared" si="196"/>
        <v>222.22502415203397</v>
      </c>
      <c r="AF173">
        <f t="shared" si="196"/>
        <v>223.24775244196002</v>
      </c>
      <c r="AG173">
        <f t="shared" si="196"/>
        <v>223.76192708733041</v>
      </c>
      <c r="AH173" s="18"/>
      <c r="AI173" s="5">
        <f t="shared" si="99"/>
        <v>53.215872222925043</v>
      </c>
      <c r="AJ173" s="5">
        <f t="shared" si="100"/>
        <v>118.4041042394926</v>
      </c>
      <c r="AK173" s="5">
        <f t="shared" si="101"/>
        <v>165.49171572568162</v>
      </c>
      <c r="AL173" s="5">
        <f t="shared" si="102"/>
        <v>193.28275564148495</v>
      </c>
      <c r="AM173" s="5">
        <f t="shared" si="103"/>
        <v>208.34236445978902</v>
      </c>
      <c r="AN173" s="5">
        <f t="shared" si="104"/>
        <v>216.18667548674301</v>
      </c>
      <c r="AO173" s="5">
        <f t="shared" si="105"/>
        <v>220.19547562560984</v>
      </c>
      <c r="AP173" s="5">
        <f t="shared" si="106"/>
        <v>222.22502415203397</v>
      </c>
      <c r="AQ173" s="5">
        <f t="shared" si="107"/>
        <v>223.24775244196002</v>
      </c>
      <c r="AR173" s="5">
        <f t="shared" si="108"/>
        <v>223.76192708733041</v>
      </c>
      <c r="AS173" s="5"/>
      <c r="AT173" s="5">
        <f t="shared" si="109"/>
        <v>532.15872222925043</v>
      </c>
      <c r="AU173" s="5">
        <f t="shared" si="110"/>
        <v>1184.0410423949261</v>
      </c>
      <c r="AV173" s="5">
        <f t="shared" si="111"/>
        <v>1654.9171572568162</v>
      </c>
      <c r="AW173" s="5">
        <f t="shared" si="112"/>
        <v>1932.8275564148496</v>
      </c>
      <c r="AX173" s="5">
        <f t="shared" si="113"/>
        <v>2083.4236445978904</v>
      </c>
      <c r="AY173" s="5">
        <f t="shared" si="114"/>
        <v>2161.8667548674302</v>
      </c>
      <c r="AZ173" s="5">
        <f t="shared" si="115"/>
        <v>2201.9547562560983</v>
      </c>
      <c r="BA173" s="5">
        <f t="shared" si="116"/>
        <v>2222.2502415203398</v>
      </c>
      <c r="BB173" s="5">
        <f t="shared" si="117"/>
        <v>2232.4775244196003</v>
      </c>
      <c r="BC173" s="5">
        <f t="shared" si="118"/>
        <v>2237.6192708733042</v>
      </c>
      <c r="BD173" s="18"/>
      <c r="BE173">
        <v>10.643174444585009</v>
      </c>
      <c r="BF173">
        <v>23.68082084789852</v>
      </c>
      <c r="BG173">
        <v>33.098343145136326</v>
      </c>
      <c r="BH173">
        <v>38.656551128296989</v>
      </c>
      <c r="BI173">
        <v>41.668472891957805</v>
      </c>
      <c r="BJ173">
        <v>43.237335097348605</v>
      </c>
      <c r="BK173">
        <v>44.039095125121968</v>
      </c>
      <c r="BL173">
        <v>44.445004830406795</v>
      </c>
      <c r="BM173">
        <v>44.649550488392002</v>
      </c>
      <c r="BN173">
        <v>44.75238541746608</v>
      </c>
      <c r="BP173">
        <v>106.43174444585009</v>
      </c>
      <c r="BQ173">
        <v>236.80820847898519</v>
      </c>
      <c r="BR173">
        <v>330.98343145136323</v>
      </c>
      <c r="BS173">
        <v>386.56551128296991</v>
      </c>
      <c r="BT173">
        <v>416.68472891957805</v>
      </c>
      <c r="BU173">
        <v>432.37335097348603</v>
      </c>
      <c r="BV173">
        <v>440.39095125121969</v>
      </c>
      <c r="BW173">
        <v>444.45004830406793</v>
      </c>
      <c r="BX173">
        <v>446.49550488392003</v>
      </c>
      <c r="BY173">
        <v>447.52385417466081</v>
      </c>
    </row>
    <row r="174" spans="1:77" x14ac:dyDescent="0.25">
      <c r="A174" s="4" t="s">
        <v>53</v>
      </c>
      <c r="B174">
        <v>15505.607336429301</v>
      </c>
      <c r="C174">
        <v>29023.595266329001</v>
      </c>
      <c r="D174">
        <v>40423.020306731203</v>
      </c>
      <c r="E174">
        <v>48814.0073793435</v>
      </c>
      <c r="F174">
        <v>54572.212755207802</v>
      </c>
      <c r="G174">
        <v>58371.880887629202</v>
      </c>
      <c r="H174">
        <v>60822.476664833703</v>
      </c>
      <c r="I174">
        <v>62381.493799892298</v>
      </c>
      <c r="J174">
        <v>63365.086778471697</v>
      </c>
      <c r="K174">
        <v>63982.481083165098</v>
      </c>
      <c r="L174" s="11">
        <v>1</v>
      </c>
      <c r="M174">
        <f t="shared" ref="M174:V174" si="197">(B174*($L$174/100))/365</f>
        <v>0.42481115990217266</v>
      </c>
      <c r="N174">
        <f t="shared" si="197"/>
        <v>0.79516699359805476</v>
      </c>
      <c r="O174">
        <f t="shared" si="197"/>
        <v>1.1074800084035947</v>
      </c>
      <c r="P174">
        <f t="shared" si="197"/>
        <v>1.3373700651874931</v>
      </c>
      <c r="Q174">
        <f t="shared" si="197"/>
        <v>1.4951291165810359</v>
      </c>
      <c r="R174">
        <f t="shared" si="197"/>
        <v>1.5992296133597044</v>
      </c>
      <c r="S174">
        <f t="shared" si="197"/>
        <v>1.6663692236940741</v>
      </c>
      <c r="T174">
        <f t="shared" si="197"/>
        <v>1.7090820219148577</v>
      </c>
      <c r="U174">
        <f t="shared" si="197"/>
        <v>1.7360297747526492</v>
      </c>
      <c r="V174">
        <f t="shared" si="197"/>
        <v>1.7529446872100027</v>
      </c>
      <c r="W174"/>
      <c r="X174">
        <f t="shared" ref="X174:AG174" si="198">M174/10</f>
        <v>4.2481115990217269E-2</v>
      </c>
      <c r="Y174">
        <f t="shared" si="198"/>
        <v>7.9516699359805473E-2</v>
      </c>
      <c r="Z174">
        <f t="shared" si="198"/>
        <v>0.11074800084035948</v>
      </c>
      <c r="AA174">
        <f t="shared" si="198"/>
        <v>0.13373700651874931</v>
      </c>
      <c r="AB174">
        <f t="shared" si="198"/>
        <v>0.1495129116581036</v>
      </c>
      <c r="AC174">
        <f t="shared" si="198"/>
        <v>0.15992296133597045</v>
      </c>
      <c r="AD174">
        <f t="shared" si="198"/>
        <v>0.16663692236940741</v>
      </c>
      <c r="AE174">
        <f t="shared" si="198"/>
        <v>0.17090820219148578</v>
      </c>
      <c r="AF174">
        <f t="shared" si="198"/>
        <v>0.17360297747526493</v>
      </c>
      <c r="AG174">
        <f t="shared" si="198"/>
        <v>0.17529446872100027</v>
      </c>
      <c r="AI174" s="5">
        <f t="shared" si="99"/>
        <v>4.2481115990217262</v>
      </c>
      <c r="AJ174" s="5">
        <f t="shared" si="100"/>
        <v>7.9516699359805472</v>
      </c>
      <c r="AK174" s="5">
        <f t="shared" si="101"/>
        <v>11.074800084035948</v>
      </c>
      <c r="AL174" s="5">
        <f t="shared" si="102"/>
        <v>13.37370065187493</v>
      </c>
      <c r="AM174" s="5">
        <f t="shared" si="103"/>
        <v>14.951291165810359</v>
      </c>
      <c r="AN174" s="5">
        <f t="shared" si="104"/>
        <v>15.992296133597044</v>
      </c>
      <c r="AO174" s="5">
        <f t="shared" si="105"/>
        <v>16.66369223694074</v>
      </c>
      <c r="AP174" s="5">
        <f t="shared" si="106"/>
        <v>17.090820219148576</v>
      </c>
      <c r="AQ174" s="5">
        <f t="shared" si="107"/>
        <v>17.360297747526491</v>
      </c>
      <c r="AR174" s="5">
        <f t="shared" si="108"/>
        <v>17.529446872100028</v>
      </c>
      <c r="AS174" s="5"/>
      <c r="AT174" s="5">
        <f t="shared" si="109"/>
        <v>0.42481115990217266</v>
      </c>
      <c r="AU174" s="5">
        <f t="shared" si="110"/>
        <v>0.79516699359805476</v>
      </c>
      <c r="AV174" s="5">
        <f t="shared" si="111"/>
        <v>1.1074800084035947</v>
      </c>
      <c r="AW174" s="5">
        <f t="shared" si="112"/>
        <v>1.3373700651874931</v>
      </c>
      <c r="AX174" s="5">
        <f t="shared" si="113"/>
        <v>1.4951291165810359</v>
      </c>
      <c r="AY174" s="5">
        <f t="shared" si="114"/>
        <v>1.5992296133597046</v>
      </c>
      <c r="AZ174" s="5">
        <f t="shared" si="115"/>
        <v>1.6663692236940741</v>
      </c>
      <c r="BA174" s="5">
        <f t="shared" si="116"/>
        <v>1.7090820219148579</v>
      </c>
      <c r="BB174" s="5">
        <f t="shared" si="117"/>
        <v>1.7360297747526494</v>
      </c>
      <c r="BC174" s="5">
        <f t="shared" si="118"/>
        <v>1.7529446872100027</v>
      </c>
      <c r="BE174">
        <v>4.2481115990217262</v>
      </c>
      <c r="BF174">
        <v>7.9516699359805472</v>
      </c>
      <c r="BG174">
        <v>11.074800084035948</v>
      </c>
      <c r="BH174">
        <v>13.37370065187493</v>
      </c>
      <c r="BI174">
        <v>14.951291165810359</v>
      </c>
      <c r="BJ174">
        <v>15.992296133597044</v>
      </c>
      <c r="BK174">
        <v>16.66369223694074</v>
      </c>
      <c r="BL174">
        <v>17.090820219148576</v>
      </c>
      <c r="BM174">
        <v>17.360297747526491</v>
      </c>
      <c r="BN174">
        <v>17.529446872100028</v>
      </c>
      <c r="BP174">
        <v>0.42481115990217266</v>
      </c>
      <c r="BQ174">
        <v>0.79516699359805476</v>
      </c>
      <c r="BR174">
        <v>1.1074800084035947</v>
      </c>
      <c r="BS174">
        <v>1.3373700651874931</v>
      </c>
      <c r="BT174">
        <v>1.4951291165810359</v>
      </c>
      <c r="BU174">
        <v>1.5992296133597046</v>
      </c>
      <c r="BV174">
        <v>1.6663692236940741</v>
      </c>
      <c r="BW174">
        <v>1.7090820219148579</v>
      </c>
      <c r="BX174">
        <v>1.7360297747526494</v>
      </c>
      <c r="BY174">
        <v>1.7529446872100027</v>
      </c>
    </row>
    <row r="175" spans="1:77" x14ac:dyDescent="0.25">
      <c r="A175" s="4" t="s">
        <v>54</v>
      </c>
      <c r="B175">
        <v>8626.0458867698799</v>
      </c>
      <c r="C175">
        <v>31224.223194037</v>
      </c>
      <c r="D175">
        <v>51801.679261118901</v>
      </c>
      <c r="E175">
        <v>65550.950443385504</v>
      </c>
      <c r="F175">
        <v>73657.967758645696</v>
      </c>
      <c r="G175">
        <v>78168.966191863903</v>
      </c>
      <c r="H175">
        <v>80608.300161523599</v>
      </c>
      <c r="I175">
        <v>81908.350770004006</v>
      </c>
      <c r="J175">
        <v>82596.040767459606</v>
      </c>
      <c r="K175">
        <v>82958.393142586094</v>
      </c>
      <c r="L175" s="11">
        <v>10</v>
      </c>
      <c r="M175">
        <f t="shared" ref="M175:V175" si="199">(B175*($L$175/100))/365</f>
        <v>2.3633002429506522</v>
      </c>
      <c r="N175">
        <f t="shared" si="199"/>
        <v>8.5545816969964399</v>
      </c>
      <c r="O175">
        <f t="shared" si="199"/>
        <v>14.192240893457235</v>
      </c>
      <c r="P175">
        <f t="shared" si="199"/>
        <v>17.959164505037126</v>
      </c>
      <c r="Q175">
        <f t="shared" si="199"/>
        <v>20.180265139354987</v>
      </c>
      <c r="R175">
        <f t="shared" si="199"/>
        <v>21.416155121058605</v>
      </c>
      <c r="S175">
        <f t="shared" si="199"/>
        <v>22.084465797677698</v>
      </c>
      <c r="T175">
        <f t="shared" si="199"/>
        <v>22.440644046576441</v>
      </c>
      <c r="U175">
        <f t="shared" si="199"/>
        <v>22.629052265057428</v>
      </c>
      <c r="V175">
        <f t="shared" si="199"/>
        <v>22.728326888379755</v>
      </c>
      <c r="W175" s="6">
        <v>0.05</v>
      </c>
      <c r="X175">
        <f t="shared" ref="X175:AG175" si="200">M175*$W$175</f>
        <v>0.11816501214753261</v>
      </c>
      <c r="Y175">
        <f t="shared" si="200"/>
        <v>0.42772908484982203</v>
      </c>
      <c r="Z175">
        <f t="shared" si="200"/>
        <v>0.70961204467286176</v>
      </c>
      <c r="AA175">
        <f t="shared" si="200"/>
        <v>0.89795822525185631</v>
      </c>
      <c r="AB175">
        <f t="shared" si="200"/>
        <v>1.0090132569677495</v>
      </c>
      <c r="AC175">
        <f t="shared" si="200"/>
        <v>1.0708077560529303</v>
      </c>
      <c r="AD175">
        <f t="shared" si="200"/>
        <v>1.1042232898838849</v>
      </c>
      <c r="AE175">
        <f t="shared" si="200"/>
        <v>1.1220322023288221</v>
      </c>
      <c r="AF175">
        <f t="shared" si="200"/>
        <v>1.1314526132528715</v>
      </c>
      <c r="AG175">
        <f t="shared" si="200"/>
        <v>1.1364163444189879</v>
      </c>
      <c r="AH175" s="19"/>
      <c r="AI175" s="5">
        <f t="shared" si="99"/>
        <v>23.633002429506522</v>
      </c>
      <c r="AJ175" s="5">
        <f t="shared" si="100"/>
        <v>85.545816969964392</v>
      </c>
      <c r="AK175" s="5">
        <f t="shared" si="101"/>
        <v>141.92240893457236</v>
      </c>
      <c r="AL175" s="5">
        <f t="shared" si="102"/>
        <v>179.59164505037126</v>
      </c>
      <c r="AM175" s="5">
        <f t="shared" si="103"/>
        <v>201.80265139354987</v>
      </c>
      <c r="AN175" s="5">
        <f t="shared" si="104"/>
        <v>214.16155121058605</v>
      </c>
      <c r="AO175" s="5">
        <f t="shared" si="105"/>
        <v>220.84465797677697</v>
      </c>
      <c r="AP175" s="5">
        <f t="shared" si="106"/>
        <v>224.4064404657644</v>
      </c>
      <c r="AQ175" s="5">
        <f t="shared" si="107"/>
        <v>226.29052265057427</v>
      </c>
      <c r="AR175" s="5">
        <f t="shared" si="108"/>
        <v>227.28326888379755</v>
      </c>
      <c r="AS175" s="5"/>
      <c r="AT175" s="5">
        <f t="shared" si="109"/>
        <v>1.1816501214753261</v>
      </c>
      <c r="AU175" s="5">
        <f t="shared" si="110"/>
        <v>4.2772908484982199</v>
      </c>
      <c r="AV175" s="5">
        <f t="shared" si="111"/>
        <v>7.0961204467286176</v>
      </c>
      <c r="AW175" s="5">
        <f t="shared" si="112"/>
        <v>8.9795822525185631</v>
      </c>
      <c r="AX175" s="5">
        <f t="shared" si="113"/>
        <v>10.090132569677495</v>
      </c>
      <c r="AY175" s="5">
        <f t="shared" si="114"/>
        <v>10.708077560529304</v>
      </c>
      <c r="AZ175" s="5">
        <f t="shared" si="115"/>
        <v>11.042232898838849</v>
      </c>
      <c r="BA175" s="5">
        <f t="shared" si="116"/>
        <v>11.220322023288221</v>
      </c>
      <c r="BB175" s="5">
        <f t="shared" si="117"/>
        <v>11.314526132528716</v>
      </c>
      <c r="BC175" s="5">
        <f t="shared" si="118"/>
        <v>11.364163444189879</v>
      </c>
      <c r="BD175" s="19"/>
      <c r="BE175">
        <v>23.633002429506522</v>
      </c>
      <c r="BF175">
        <v>85.545816969964392</v>
      </c>
      <c r="BG175">
        <v>141.92240893457236</v>
      </c>
      <c r="BH175">
        <v>179.59164505037126</v>
      </c>
      <c r="BI175">
        <v>201.80265139354987</v>
      </c>
      <c r="BJ175">
        <v>214.16155121058605</v>
      </c>
      <c r="BK175">
        <v>220.84465797677697</v>
      </c>
      <c r="BL175">
        <v>224.4064404657644</v>
      </c>
      <c r="BM175">
        <v>226.29052265057427</v>
      </c>
      <c r="BN175">
        <v>227.28326888379755</v>
      </c>
      <c r="BP175">
        <v>1.1816501214753261</v>
      </c>
      <c r="BQ175">
        <v>4.2772908484982199</v>
      </c>
      <c r="BR175">
        <v>7.0961204467286176</v>
      </c>
      <c r="BS175">
        <v>8.9795822525185631</v>
      </c>
      <c r="BT175">
        <v>10.090132569677495</v>
      </c>
      <c r="BU175">
        <v>10.708077560529304</v>
      </c>
      <c r="BV175">
        <v>11.042232898838849</v>
      </c>
      <c r="BW175">
        <v>11.220322023288221</v>
      </c>
      <c r="BX175">
        <v>11.314526132528716</v>
      </c>
      <c r="BY175">
        <v>11.364163444189879</v>
      </c>
    </row>
    <row r="176" spans="1:77" x14ac:dyDescent="0.25">
      <c r="A176" s="15" t="s">
        <v>55</v>
      </c>
      <c r="B176">
        <v>2634209.2636789</v>
      </c>
      <c r="C176">
        <v>2641422.1007014001</v>
      </c>
      <c r="D176">
        <v>2641428.6839587302</v>
      </c>
      <c r="E176">
        <v>2641428.6899618902</v>
      </c>
      <c r="F176">
        <v>2641428.6899673599</v>
      </c>
      <c r="G176">
        <v>2641428.6899673701</v>
      </c>
      <c r="H176">
        <v>2641428.6899673701</v>
      </c>
      <c r="I176">
        <v>2641428.6899673701</v>
      </c>
      <c r="J176">
        <v>2641428.6899673701</v>
      </c>
      <c r="K176">
        <v>2641428.6899673701</v>
      </c>
      <c r="L176" s="11">
        <v>1</v>
      </c>
      <c r="M176">
        <f t="shared" ref="M176:V176" si="201">(B176*($M$63/100))/365</f>
        <v>72.170116813120543</v>
      </c>
      <c r="N176">
        <f t="shared" si="201"/>
        <v>72.36772878633974</v>
      </c>
      <c r="O176">
        <f t="shared" si="201"/>
        <v>72.367909149554251</v>
      </c>
      <c r="P176">
        <f t="shared" si="201"/>
        <v>72.367909314024388</v>
      </c>
      <c r="Q176">
        <f t="shared" si="201"/>
        <v>72.367909314174241</v>
      </c>
      <c r="R176">
        <f t="shared" si="201"/>
        <v>72.367909314174526</v>
      </c>
      <c r="S176">
        <f t="shared" si="201"/>
        <v>72.367909314174526</v>
      </c>
      <c r="T176">
        <f t="shared" si="201"/>
        <v>72.367909314174526</v>
      </c>
      <c r="U176">
        <f t="shared" si="201"/>
        <v>72.367909314174526</v>
      </c>
      <c r="V176">
        <f t="shared" si="201"/>
        <v>72.367909314174526</v>
      </c>
      <c r="W176" s="6">
        <v>10</v>
      </c>
      <c r="X176">
        <f t="shared" ref="X176:AG176" si="202">M176*10</f>
        <v>721.70116813120546</v>
      </c>
      <c r="Y176">
        <f t="shared" si="202"/>
        <v>723.6772878633974</v>
      </c>
      <c r="Z176">
        <f t="shared" si="202"/>
        <v>723.67909149554248</v>
      </c>
      <c r="AA176">
        <f t="shared" si="202"/>
        <v>723.67909314024382</v>
      </c>
      <c r="AB176">
        <f t="shared" si="202"/>
        <v>723.67909314174244</v>
      </c>
      <c r="AC176">
        <f t="shared" si="202"/>
        <v>723.67909314174528</v>
      </c>
      <c r="AD176">
        <f t="shared" si="202"/>
        <v>723.67909314174528</v>
      </c>
      <c r="AE176">
        <f t="shared" si="202"/>
        <v>723.67909314174528</v>
      </c>
      <c r="AF176">
        <f t="shared" si="202"/>
        <v>723.67909314174528</v>
      </c>
      <c r="AG176">
        <f t="shared" si="202"/>
        <v>723.67909314174528</v>
      </c>
      <c r="AH176" s="18"/>
      <c r="AI176" s="5">
        <f t="shared" si="99"/>
        <v>721.70116813120546</v>
      </c>
      <c r="AJ176" s="5">
        <f t="shared" si="100"/>
        <v>723.6772878633974</v>
      </c>
      <c r="AK176" s="5">
        <f t="shared" si="101"/>
        <v>723.67909149554248</v>
      </c>
      <c r="AL176" s="5">
        <f t="shared" si="102"/>
        <v>723.67909314024382</v>
      </c>
      <c r="AM176" s="5">
        <f t="shared" si="103"/>
        <v>723.67909314174244</v>
      </c>
      <c r="AN176" s="5">
        <f t="shared" si="104"/>
        <v>723.67909314174528</v>
      </c>
      <c r="AO176" s="5">
        <f t="shared" si="105"/>
        <v>723.67909314174528</v>
      </c>
      <c r="AP176" s="5">
        <f t="shared" si="106"/>
        <v>723.67909314174528</v>
      </c>
      <c r="AQ176" s="5">
        <f t="shared" si="107"/>
        <v>723.67909314174528</v>
      </c>
      <c r="AR176" s="5">
        <f t="shared" si="108"/>
        <v>723.67909314174528</v>
      </c>
      <c r="AS176" s="5"/>
      <c r="AT176" s="5">
        <f t="shared" si="109"/>
        <v>7217.0116813120549</v>
      </c>
      <c r="AU176" s="5">
        <f t="shared" si="110"/>
        <v>7236.772878633974</v>
      </c>
      <c r="AV176" s="5">
        <f t="shared" si="111"/>
        <v>7236.7909149554253</v>
      </c>
      <c r="AW176" s="5">
        <f t="shared" si="112"/>
        <v>7236.7909314024382</v>
      </c>
      <c r="AX176" s="5">
        <f t="shared" si="113"/>
        <v>7236.7909314174249</v>
      </c>
      <c r="AY176" s="5">
        <f t="shared" si="114"/>
        <v>7236.7909314174531</v>
      </c>
      <c r="AZ176" s="5">
        <f t="shared" si="115"/>
        <v>7236.7909314174531</v>
      </c>
      <c r="BA176" s="5">
        <f t="shared" si="116"/>
        <v>7236.7909314174531</v>
      </c>
      <c r="BB176" s="5">
        <f t="shared" si="117"/>
        <v>7236.7909314174531</v>
      </c>
      <c r="BC176" s="5">
        <f t="shared" si="118"/>
        <v>7236.7909314174531</v>
      </c>
      <c r="BD176" s="18"/>
      <c r="BE176">
        <v>108.25517521968081</v>
      </c>
      <c r="BF176">
        <v>108.55159317950961</v>
      </c>
      <c r="BG176">
        <v>108.55186372433138</v>
      </c>
      <c r="BH176">
        <v>108.55186397103658</v>
      </c>
      <c r="BI176">
        <v>108.55186397126135</v>
      </c>
      <c r="BJ176">
        <v>108.55186397126178</v>
      </c>
      <c r="BK176">
        <v>108.55186397126178</v>
      </c>
      <c r="BL176">
        <v>108.55186397126178</v>
      </c>
      <c r="BM176">
        <v>108.55186397126178</v>
      </c>
      <c r="BN176">
        <v>108.55186397126178</v>
      </c>
      <c r="BP176">
        <v>1082.5517521968081</v>
      </c>
      <c r="BQ176">
        <v>1085.5159317950961</v>
      </c>
      <c r="BR176">
        <v>1085.5186372433136</v>
      </c>
      <c r="BS176">
        <v>1085.5186397103657</v>
      </c>
      <c r="BT176">
        <v>1085.5186397126135</v>
      </c>
      <c r="BU176">
        <v>1085.5186397126179</v>
      </c>
      <c r="BV176">
        <v>1085.5186397126179</v>
      </c>
      <c r="BW176">
        <v>1085.5186397126179</v>
      </c>
      <c r="BX176">
        <v>1085.5186397126179</v>
      </c>
      <c r="BY176">
        <v>1085.5186397126179</v>
      </c>
    </row>
    <row r="177" spans="1:77" x14ac:dyDescent="0.25">
      <c r="A177" s="4" t="s">
        <v>56</v>
      </c>
      <c r="B177">
        <v>898.53097267463602</v>
      </c>
      <c r="C177">
        <v>4740.1635132982401</v>
      </c>
      <c r="D177">
        <v>10785.2170833128</v>
      </c>
      <c r="E177">
        <v>17611.2073924627</v>
      </c>
      <c r="F177">
        <v>24197.162152263802</v>
      </c>
      <c r="G177">
        <v>30013.222426079399</v>
      </c>
      <c r="H177">
        <v>34875.923680057604</v>
      </c>
      <c r="I177">
        <v>38798.550398200299</v>
      </c>
      <c r="J177">
        <v>41886.836662318899</v>
      </c>
      <c r="K177">
        <v>44277.435640514101</v>
      </c>
      <c r="L177" s="11">
        <v>5</v>
      </c>
      <c r="M177">
        <f t="shared" ref="M177:V177" si="203">(B177*($L$113/100))/365</f>
        <v>0.12308643461296385</v>
      </c>
      <c r="N177">
        <f t="shared" si="203"/>
        <v>0.64933746757510147</v>
      </c>
      <c r="O177">
        <f t="shared" si="203"/>
        <v>1.4774269977140821</v>
      </c>
      <c r="P177">
        <f t="shared" si="203"/>
        <v>2.412494163351055</v>
      </c>
      <c r="Q177">
        <f t="shared" si="203"/>
        <v>3.3146797468854525</v>
      </c>
      <c r="R177">
        <f t="shared" si="203"/>
        <v>4.1114003323396435</v>
      </c>
      <c r="S177">
        <f t="shared" si="203"/>
        <v>4.7775237917887132</v>
      </c>
      <c r="T177">
        <f t="shared" si="203"/>
        <v>5.3148699175616851</v>
      </c>
      <c r="U177">
        <f t="shared" si="203"/>
        <v>5.7379228304546439</v>
      </c>
      <c r="V177">
        <f t="shared" si="203"/>
        <v>6.065402142536179</v>
      </c>
      <c r="W177" s="6">
        <v>0.3</v>
      </c>
      <c r="X177">
        <f t="shared" ref="X177:AG177" si="204">M177*$W$177</f>
        <v>3.6925930383889152E-2</v>
      </c>
      <c r="Y177">
        <f t="shared" si="204"/>
        <v>0.19480124027253043</v>
      </c>
      <c r="Z177">
        <f t="shared" si="204"/>
        <v>0.44322809931422463</v>
      </c>
      <c r="AA177">
        <f t="shared" si="204"/>
        <v>0.72374824900531654</v>
      </c>
      <c r="AB177">
        <f t="shared" si="204"/>
        <v>0.99440392406563571</v>
      </c>
      <c r="AC177">
        <f t="shared" si="204"/>
        <v>1.2334200997018929</v>
      </c>
      <c r="AD177">
        <f t="shared" si="204"/>
        <v>1.4332571375366139</v>
      </c>
      <c r="AE177">
        <f t="shared" si="204"/>
        <v>1.5944609752685055</v>
      </c>
      <c r="AF177">
        <f t="shared" si="204"/>
        <v>1.7213768491363932</v>
      </c>
      <c r="AG177">
        <f t="shared" si="204"/>
        <v>1.8196206427608537</v>
      </c>
      <c r="AI177" s="5">
        <f t="shared" si="99"/>
        <v>1.2308643461296385</v>
      </c>
      <c r="AJ177" s="5">
        <f t="shared" si="100"/>
        <v>6.4933746757510145</v>
      </c>
      <c r="AK177" s="5">
        <f t="shared" si="101"/>
        <v>14.774269977140822</v>
      </c>
      <c r="AL177" s="5">
        <f t="shared" si="102"/>
        <v>24.124941633510552</v>
      </c>
      <c r="AM177" s="5">
        <f t="shared" si="103"/>
        <v>33.146797468854523</v>
      </c>
      <c r="AN177" s="5">
        <f t="shared" si="104"/>
        <v>41.114003323396432</v>
      </c>
      <c r="AO177" s="5">
        <f t="shared" si="105"/>
        <v>47.775237917887132</v>
      </c>
      <c r="AP177" s="5">
        <f t="shared" si="106"/>
        <v>53.148699175616855</v>
      </c>
      <c r="AQ177" s="5">
        <f t="shared" si="107"/>
        <v>57.379228304546437</v>
      </c>
      <c r="AR177" s="5">
        <f t="shared" si="108"/>
        <v>60.65402142536179</v>
      </c>
      <c r="AS177" s="5"/>
      <c r="AT177" s="5">
        <f t="shared" si="109"/>
        <v>0.36925930383889149</v>
      </c>
      <c r="AU177" s="5">
        <f t="shared" si="110"/>
        <v>1.9480124027253043</v>
      </c>
      <c r="AV177" s="5">
        <f t="shared" si="111"/>
        <v>4.4322809931422462</v>
      </c>
      <c r="AW177" s="5">
        <f t="shared" si="112"/>
        <v>7.2374824900531651</v>
      </c>
      <c r="AX177" s="5">
        <f t="shared" si="113"/>
        <v>9.9440392406563571</v>
      </c>
      <c r="AY177" s="5">
        <f t="shared" si="114"/>
        <v>12.334200997018929</v>
      </c>
      <c r="AZ177" s="5">
        <f t="shared" si="115"/>
        <v>14.33257137536614</v>
      </c>
      <c r="BA177" s="5">
        <f t="shared" si="116"/>
        <v>15.944609752685055</v>
      </c>
      <c r="BB177" s="5">
        <f t="shared" si="117"/>
        <v>17.213768491363933</v>
      </c>
      <c r="BC177" s="5">
        <f t="shared" si="118"/>
        <v>18.196206427608537</v>
      </c>
      <c r="BE177">
        <v>1.2308643461296385</v>
      </c>
      <c r="BF177">
        <v>6.4933746757510145</v>
      </c>
      <c r="BG177">
        <v>14.774269977140822</v>
      </c>
      <c r="BH177">
        <v>24.124941633510552</v>
      </c>
      <c r="BI177">
        <v>33.146797468854523</v>
      </c>
      <c r="BJ177">
        <v>41.114003323396432</v>
      </c>
      <c r="BK177">
        <v>47.775237917887132</v>
      </c>
      <c r="BL177">
        <v>53.148699175616855</v>
      </c>
      <c r="BM177">
        <v>57.379228304546437</v>
      </c>
      <c r="BN177">
        <v>60.65402142536179</v>
      </c>
      <c r="BP177">
        <v>0.36925930383889149</v>
      </c>
      <c r="BQ177">
        <v>1.9480124027253043</v>
      </c>
      <c r="BR177">
        <v>4.4322809931422462</v>
      </c>
      <c r="BS177">
        <v>7.2374824900531651</v>
      </c>
      <c r="BT177">
        <v>9.9440392406563571</v>
      </c>
      <c r="BU177">
        <v>12.334200997018929</v>
      </c>
      <c r="BV177">
        <v>14.33257137536614</v>
      </c>
      <c r="BW177">
        <v>15.944609752685055</v>
      </c>
      <c r="BX177">
        <v>17.213768491363933</v>
      </c>
      <c r="BY177">
        <v>18.196206427608537</v>
      </c>
    </row>
    <row r="178" spans="1:77" x14ac:dyDescent="0.25">
      <c r="A178" s="15" t="s">
        <v>57</v>
      </c>
      <c r="B178">
        <v>216386.64683242</v>
      </c>
      <c r="C178">
        <v>330512.95076568599</v>
      </c>
      <c r="D178">
        <v>360475.29975597397</v>
      </c>
      <c r="E178">
        <v>367397.29936266597</v>
      </c>
      <c r="F178">
        <v>368953.72026880301</v>
      </c>
      <c r="G178">
        <v>369301.59942935902</v>
      </c>
      <c r="H178">
        <v>369379.25138847699</v>
      </c>
      <c r="I178">
        <v>369396.57935774903</v>
      </c>
      <c r="J178">
        <v>369400.445823755</v>
      </c>
      <c r="K178">
        <v>369401.308552592</v>
      </c>
      <c r="L178"/>
      <c r="M178">
        <f t="shared" ref="M178:V178" si="205">(B178*(M$1/100))/365</f>
        <v>177.8520384924</v>
      </c>
      <c r="N178">
        <f t="shared" si="205"/>
        <v>181.10298672092387</v>
      </c>
      <c r="O178">
        <f t="shared" si="205"/>
        <v>98.760356097527122</v>
      </c>
      <c r="P178">
        <f t="shared" si="205"/>
        <v>100.65679434593589</v>
      </c>
      <c r="Q178">
        <f t="shared" si="205"/>
        <v>101.08321103254877</v>
      </c>
      <c r="R178">
        <f t="shared" si="205"/>
        <v>101.17852039160522</v>
      </c>
      <c r="S178">
        <f t="shared" si="205"/>
        <v>101.1997949009526</v>
      </c>
      <c r="T178">
        <f t="shared" si="205"/>
        <v>101.20454228979426</v>
      </c>
      <c r="U178">
        <f t="shared" si="205"/>
        <v>101.20560159554931</v>
      </c>
      <c r="V178">
        <f t="shared" si="205"/>
        <v>101.20583795961426</v>
      </c>
      <c r="W178"/>
      <c r="X178">
        <f t="shared" ref="X178:AG178" si="206">M178/10</f>
        <v>17.785203849239998</v>
      </c>
      <c r="Y178">
        <f t="shared" si="206"/>
        <v>18.110298672092387</v>
      </c>
      <c r="Z178">
        <f t="shared" si="206"/>
        <v>9.8760356097527122</v>
      </c>
      <c r="AA178">
        <f t="shared" si="206"/>
        <v>10.065679434593589</v>
      </c>
      <c r="AB178">
        <f t="shared" si="206"/>
        <v>10.108321103254877</v>
      </c>
      <c r="AC178">
        <f t="shared" si="206"/>
        <v>10.117852039160521</v>
      </c>
      <c r="AD178">
        <f t="shared" si="206"/>
        <v>10.119979490095259</v>
      </c>
      <c r="AE178">
        <f t="shared" si="206"/>
        <v>10.120454228979426</v>
      </c>
      <c r="AF178">
        <f t="shared" si="206"/>
        <v>10.12056015955493</v>
      </c>
      <c r="AG178">
        <f t="shared" si="206"/>
        <v>10.120583795961426</v>
      </c>
      <c r="AH178" s="18"/>
      <c r="AI178" s="5">
        <f t="shared" si="99"/>
        <v>1778.5203849239999</v>
      </c>
      <c r="AJ178" s="5">
        <f t="shared" si="100"/>
        <v>1811.0298672092385</v>
      </c>
      <c r="AK178" s="5">
        <f t="shared" si="101"/>
        <v>987.60356097527119</v>
      </c>
      <c r="AL178" s="5">
        <f t="shared" si="102"/>
        <v>1006.567943459359</v>
      </c>
      <c r="AM178" s="5">
        <f t="shared" si="103"/>
        <v>1010.8321103254877</v>
      </c>
      <c r="AN178" s="5">
        <f t="shared" si="104"/>
        <v>1011.7852039160522</v>
      </c>
      <c r="AO178" s="5">
        <f t="shared" si="105"/>
        <v>1011.997949009526</v>
      </c>
      <c r="AP178" s="5">
        <f t="shared" si="106"/>
        <v>1012.0454228979427</v>
      </c>
      <c r="AQ178" s="5">
        <f t="shared" si="107"/>
        <v>1012.0560159554931</v>
      </c>
      <c r="AR178" s="5">
        <f t="shared" si="108"/>
        <v>1012.0583795961426</v>
      </c>
      <c r="AS178" s="5"/>
      <c r="AT178" s="5">
        <f t="shared" si="109"/>
        <v>177.85203849239997</v>
      </c>
      <c r="AU178" s="5">
        <f t="shared" si="110"/>
        <v>181.10298672092387</v>
      </c>
      <c r="AV178" s="5">
        <f t="shared" si="111"/>
        <v>98.760356097527122</v>
      </c>
      <c r="AW178" s="5">
        <f t="shared" si="112"/>
        <v>100.65679434593589</v>
      </c>
      <c r="AX178" s="5">
        <f t="shared" si="113"/>
        <v>101.08321103254877</v>
      </c>
      <c r="AY178" s="5">
        <f t="shared" si="114"/>
        <v>101.17852039160522</v>
      </c>
      <c r="AZ178" s="5">
        <f t="shared" si="115"/>
        <v>101.1997949009526</v>
      </c>
      <c r="BA178" s="5">
        <f t="shared" si="116"/>
        <v>101.20454228979426</v>
      </c>
      <c r="BB178" s="5">
        <f t="shared" si="117"/>
        <v>101.2056015955493</v>
      </c>
      <c r="BC178" s="5">
        <f t="shared" si="118"/>
        <v>101.20583795961426</v>
      </c>
      <c r="BD178" s="18"/>
      <c r="BE178">
        <v>177.8520384924</v>
      </c>
      <c r="BF178">
        <v>181.10298672092387</v>
      </c>
      <c r="BG178">
        <v>98.760356097527122</v>
      </c>
      <c r="BH178">
        <v>100.65679434593589</v>
      </c>
      <c r="BI178">
        <v>101.08321103254877</v>
      </c>
      <c r="BJ178">
        <v>101.17852039160522</v>
      </c>
      <c r="BK178">
        <v>101.1997949009526</v>
      </c>
      <c r="BL178">
        <v>101.20454228979426</v>
      </c>
      <c r="BM178">
        <v>101.20560159554931</v>
      </c>
      <c r="BN178">
        <v>101.20583795961426</v>
      </c>
      <c r="BP178">
        <v>17.785203849239998</v>
      </c>
      <c r="BQ178">
        <v>18.110298672092387</v>
      </c>
      <c r="BR178">
        <v>9.8760356097527122</v>
      </c>
      <c r="BS178">
        <v>10.065679434593589</v>
      </c>
      <c r="BT178">
        <v>10.108321103254877</v>
      </c>
      <c r="BU178">
        <v>10.117852039160521</v>
      </c>
      <c r="BV178">
        <v>10.119979490095259</v>
      </c>
      <c r="BW178">
        <v>10.120454228979426</v>
      </c>
      <c r="BX178">
        <v>10.12056015955493</v>
      </c>
      <c r="BY178">
        <v>10.120583795961426</v>
      </c>
    </row>
    <row r="179" spans="1:77" x14ac:dyDescent="0.25">
      <c r="A179" s="4" t="s">
        <v>58</v>
      </c>
      <c r="B179">
        <v>156566994.05971</v>
      </c>
      <c r="C179">
        <v>156995696.603136</v>
      </c>
      <c r="D179">
        <v>156996087.88594899</v>
      </c>
      <c r="E179">
        <v>156996088.242753</v>
      </c>
      <c r="F179">
        <v>156996088.24307799</v>
      </c>
      <c r="G179">
        <v>156996088.24307901</v>
      </c>
      <c r="H179">
        <v>156996088.24307901</v>
      </c>
      <c r="I179">
        <v>156996088.24307901</v>
      </c>
      <c r="J179">
        <v>156996088.24307901</v>
      </c>
      <c r="K179">
        <v>156996088.24307901</v>
      </c>
      <c r="L179" s="11">
        <v>1</v>
      </c>
      <c r="M179">
        <f t="shared" ref="M179:V179" si="207">(B179*($L$115/100))/365</f>
        <v>4289.5066865673971</v>
      </c>
      <c r="N179">
        <f t="shared" si="207"/>
        <v>4301.251961729753</v>
      </c>
      <c r="O179">
        <f t="shared" si="207"/>
        <v>4301.262681806822</v>
      </c>
      <c r="P179">
        <f t="shared" si="207"/>
        <v>4301.2626915822748</v>
      </c>
      <c r="Q179">
        <f t="shared" si="207"/>
        <v>4301.2626915911778</v>
      </c>
      <c r="R179">
        <f t="shared" si="207"/>
        <v>4301.2626915912051</v>
      </c>
      <c r="S179">
        <f t="shared" si="207"/>
        <v>4301.2626915912051</v>
      </c>
      <c r="T179">
        <f t="shared" si="207"/>
        <v>4301.2626915912051</v>
      </c>
      <c r="U179">
        <f t="shared" si="207"/>
        <v>4301.2626915912051</v>
      </c>
      <c r="V179">
        <f t="shared" si="207"/>
        <v>4301.2626915912051</v>
      </c>
      <c r="W179" s="6">
        <v>1.25</v>
      </c>
      <c r="X179">
        <f t="shared" ref="X179:AG179" si="208">M179*$W$179</f>
        <v>5361.8833582092466</v>
      </c>
      <c r="Y179">
        <f t="shared" si="208"/>
        <v>5376.5649521621908</v>
      </c>
      <c r="Z179">
        <f t="shared" si="208"/>
        <v>5376.578352258528</v>
      </c>
      <c r="AA179">
        <f t="shared" si="208"/>
        <v>5376.5783644778439</v>
      </c>
      <c r="AB179">
        <f t="shared" si="208"/>
        <v>5376.5783644889725</v>
      </c>
      <c r="AC179">
        <f t="shared" si="208"/>
        <v>5376.5783644890062</v>
      </c>
      <c r="AD179">
        <f t="shared" si="208"/>
        <v>5376.5783644890062</v>
      </c>
      <c r="AE179">
        <f t="shared" si="208"/>
        <v>5376.5783644890062</v>
      </c>
      <c r="AF179">
        <f t="shared" si="208"/>
        <v>5376.5783644890062</v>
      </c>
      <c r="AG179">
        <f t="shared" si="208"/>
        <v>5376.5783644890062</v>
      </c>
      <c r="AH179" s="18"/>
      <c r="AI179" s="5">
        <f t="shared" si="99"/>
        <v>42895.066865673973</v>
      </c>
      <c r="AJ179" s="5">
        <f t="shared" si="100"/>
        <v>43012.519617297527</v>
      </c>
      <c r="AK179" s="5">
        <f t="shared" si="101"/>
        <v>43012.626818068224</v>
      </c>
      <c r="AL179" s="5">
        <f t="shared" si="102"/>
        <v>43012.626915822751</v>
      </c>
      <c r="AM179" s="5">
        <f t="shared" si="103"/>
        <v>43012.62691591178</v>
      </c>
      <c r="AN179" s="5">
        <f t="shared" si="104"/>
        <v>43012.626915912049</v>
      </c>
      <c r="AO179" s="5">
        <f t="shared" si="105"/>
        <v>43012.626915912049</v>
      </c>
      <c r="AP179" s="5">
        <f t="shared" si="106"/>
        <v>43012.626915912049</v>
      </c>
      <c r="AQ179" s="5">
        <f t="shared" si="107"/>
        <v>43012.626915912049</v>
      </c>
      <c r="AR179" s="5">
        <f t="shared" si="108"/>
        <v>43012.626915912049</v>
      </c>
      <c r="AS179" s="5"/>
      <c r="AT179" s="5">
        <f t="shared" si="109"/>
        <v>53618.833582092469</v>
      </c>
      <c r="AU179" s="5">
        <f t="shared" si="110"/>
        <v>53765.649521621905</v>
      </c>
      <c r="AV179" s="5">
        <f t="shared" si="111"/>
        <v>53765.783522585276</v>
      </c>
      <c r="AW179" s="5">
        <f t="shared" si="112"/>
        <v>53765.783644778436</v>
      </c>
      <c r="AX179" s="5">
        <f t="shared" si="113"/>
        <v>53765.783644889729</v>
      </c>
      <c r="AY179" s="5">
        <f t="shared" si="114"/>
        <v>53765.783644890063</v>
      </c>
      <c r="AZ179" s="5">
        <f t="shared" si="115"/>
        <v>53765.783644890063</v>
      </c>
      <c r="BA179" s="5">
        <f t="shared" si="116"/>
        <v>53765.783644890063</v>
      </c>
      <c r="BB179" s="5">
        <f t="shared" si="117"/>
        <v>53765.783644890063</v>
      </c>
      <c r="BC179" s="5">
        <f t="shared" si="118"/>
        <v>53765.783644890063</v>
      </c>
      <c r="BD179" s="18"/>
      <c r="BE179">
        <v>4289.5066865673971</v>
      </c>
      <c r="BF179">
        <v>4301.251961729753</v>
      </c>
      <c r="BG179">
        <v>4301.262681806822</v>
      </c>
      <c r="BH179">
        <v>4301.2626915822748</v>
      </c>
      <c r="BI179">
        <v>4301.2626915911778</v>
      </c>
      <c r="BJ179">
        <v>4301.2626915912051</v>
      </c>
      <c r="BK179">
        <v>4301.2626915912051</v>
      </c>
      <c r="BL179">
        <v>4301.2626915912051</v>
      </c>
      <c r="BM179">
        <v>4301.2626915912051</v>
      </c>
      <c r="BN179">
        <v>4301.2626915912051</v>
      </c>
      <c r="BP179">
        <v>5361.8833582092466</v>
      </c>
      <c r="BQ179">
        <v>5376.5649521621908</v>
      </c>
      <c r="BR179">
        <v>5376.578352258528</v>
      </c>
      <c r="BS179">
        <v>5376.5783644778439</v>
      </c>
      <c r="BT179">
        <v>5376.5783644889725</v>
      </c>
      <c r="BU179">
        <v>5376.5783644890062</v>
      </c>
      <c r="BV179">
        <v>5376.5783644890062</v>
      </c>
      <c r="BW179">
        <v>5376.5783644890062</v>
      </c>
      <c r="BX179">
        <v>5376.5783644890062</v>
      </c>
      <c r="BY179">
        <v>5376.5783644890062</v>
      </c>
    </row>
    <row r="180" spans="1:77" x14ac:dyDescent="0.25">
      <c r="A180" s="15" t="s">
        <v>59</v>
      </c>
      <c r="B180">
        <v>4519.8424263449597</v>
      </c>
      <c r="C180">
        <v>25248.486490962699</v>
      </c>
      <c r="D180">
        <v>55378.503731220699</v>
      </c>
      <c r="E180">
        <v>85763.0212247296</v>
      </c>
      <c r="F180">
        <v>111739.241960086</v>
      </c>
      <c r="G180">
        <v>132063.851184197</v>
      </c>
      <c r="H180">
        <v>147160.81813901299</v>
      </c>
      <c r="I180">
        <v>158020.128050967</v>
      </c>
      <c r="J180">
        <v>165672.76479473099</v>
      </c>
      <c r="K180">
        <v>170994.13373377</v>
      </c>
      <c r="L180"/>
      <c r="M180">
        <f t="shared" ref="M180:V180" si="209">(B180*(M$1/100))/365</f>
        <v>3.714938980557501</v>
      </c>
      <c r="N180">
        <f t="shared" si="209"/>
        <v>13.834787118335726</v>
      </c>
      <c r="O180">
        <f t="shared" si="209"/>
        <v>15.172192803074164</v>
      </c>
      <c r="P180">
        <f t="shared" si="209"/>
        <v>23.496718143761534</v>
      </c>
      <c r="Q180">
        <f t="shared" si="209"/>
        <v>30.613490947968767</v>
      </c>
      <c r="R180">
        <f t="shared" si="209"/>
        <v>36.181877036766302</v>
      </c>
      <c r="S180">
        <f t="shared" si="209"/>
        <v>40.318032366852876</v>
      </c>
      <c r="T180">
        <f t="shared" si="209"/>
        <v>43.293185767388223</v>
      </c>
      <c r="U180">
        <f t="shared" si="209"/>
        <v>45.389798573898908</v>
      </c>
      <c r="V180">
        <f t="shared" si="209"/>
        <v>46.847707872265751</v>
      </c>
      <c r="W180"/>
      <c r="X180">
        <f t="shared" ref="X180:AG180" si="210">M180/10</f>
        <v>0.37149389805575012</v>
      </c>
      <c r="Y180">
        <f t="shared" si="210"/>
        <v>1.3834787118335725</v>
      </c>
      <c r="Z180">
        <f t="shared" si="210"/>
        <v>1.5172192803074165</v>
      </c>
      <c r="AA180">
        <f t="shared" si="210"/>
        <v>2.3496718143761535</v>
      </c>
      <c r="AB180">
        <f t="shared" si="210"/>
        <v>3.0613490947968769</v>
      </c>
      <c r="AC180">
        <f t="shared" si="210"/>
        <v>3.6181877036766301</v>
      </c>
      <c r="AD180">
        <f t="shared" si="210"/>
        <v>4.0318032366852874</v>
      </c>
      <c r="AE180">
        <f t="shared" si="210"/>
        <v>4.3293185767388227</v>
      </c>
      <c r="AF180">
        <f t="shared" si="210"/>
        <v>4.538979857389891</v>
      </c>
      <c r="AG180">
        <f t="shared" si="210"/>
        <v>4.6847707872265749</v>
      </c>
      <c r="AI180" s="5">
        <f t="shared" si="99"/>
        <v>37.149389805575012</v>
      </c>
      <c r="AJ180" s="5">
        <f t="shared" si="100"/>
        <v>138.34787118335726</v>
      </c>
      <c r="AK180" s="5">
        <f t="shared" si="101"/>
        <v>151.72192803074165</v>
      </c>
      <c r="AL180" s="5">
        <f t="shared" si="102"/>
        <v>234.96718143761535</v>
      </c>
      <c r="AM180" s="5">
        <f t="shared" si="103"/>
        <v>306.13490947968768</v>
      </c>
      <c r="AN180" s="5">
        <f t="shared" si="104"/>
        <v>361.81877036766303</v>
      </c>
      <c r="AO180" s="5">
        <f t="shared" si="105"/>
        <v>403.18032366852879</v>
      </c>
      <c r="AP180" s="5">
        <f t="shared" si="106"/>
        <v>432.93185767388223</v>
      </c>
      <c r="AQ180" s="5">
        <f t="shared" si="107"/>
        <v>453.89798573898906</v>
      </c>
      <c r="AR180" s="5">
        <f t="shared" si="108"/>
        <v>468.4770787226575</v>
      </c>
      <c r="AS180" s="5"/>
      <c r="AT180" s="5">
        <f t="shared" si="109"/>
        <v>3.714938980557501</v>
      </c>
      <c r="AU180" s="5">
        <f t="shared" si="110"/>
        <v>13.834787118335726</v>
      </c>
      <c r="AV180" s="5">
        <f t="shared" si="111"/>
        <v>15.172192803074164</v>
      </c>
      <c r="AW180" s="5">
        <f t="shared" si="112"/>
        <v>23.496718143761534</v>
      </c>
      <c r="AX180" s="5">
        <f t="shared" si="113"/>
        <v>30.613490947968771</v>
      </c>
      <c r="AY180" s="5">
        <f t="shared" si="114"/>
        <v>36.181877036766302</v>
      </c>
      <c r="AZ180" s="5">
        <f t="shared" si="115"/>
        <v>40.318032366852876</v>
      </c>
      <c r="BA180" s="5">
        <f t="shared" si="116"/>
        <v>43.293185767388223</v>
      </c>
      <c r="BB180" s="5">
        <f t="shared" si="117"/>
        <v>45.389798573898908</v>
      </c>
      <c r="BC180" s="5">
        <f t="shared" si="118"/>
        <v>46.847707872265751</v>
      </c>
      <c r="BE180">
        <v>37.149389805575012</v>
      </c>
      <c r="BF180">
        <v>138.34787118335726</v>
      </c>
      <c r="BG180">
        <v>151.72192803074165</v>
      </c>
      <c r="BH180">
        <v>234.96718143761535</v>
      </c>
      <c r="BI180">
        <v>306.13490947968768</v>
      </c>
      <c r="BJ180">
        <v>361.81877036766303</v>
      </c>
      <c r="BK180">
        <v>403.18032366852879</v>
      </c>
      <c r="BL180">
        <v>432.93185767388223</v>
      </c>
      <c r="BM180">
        <v>453.89798573898906</v>
      </c>
      <c r="BN180">
        <v>468.4770787226575</v>
      </c>
      <c r="BP180">
        <v>3.714938980557501</v>
      </c>
      <c r="BQ180">
        <v>13.834787118335726</v>
      </c>
      <c r="BR180">
        <v>15.172192803074164</v>
      </c>
      <c r="BS180">
        <v>23.496718143761534</v>
      </c>
      <c r="BT180">
        <v>30.613490947968771</v>
      </c>
      <c r="BU180">
        <v>36.181877036766302</v>
      </c>
      <c r="BV180">
        <v>40.318032366852876</v>
      </c>
      <c r="BW180">
        <v>43.293185767388223</v>
      </c>
      <c r="BX180">
        <v>45.389798573898908</v>
      </c>
      <c r="BY180">
        <v>46.847707872265751</v>
      </c>
    </row>
    <row r="181" spans="1:77" x14ac:dyDescent="0.25">
      <c r="A181" s="4" t="s">
        <v>60</v>
      </c>
      <c r="B181">
        <v>220.80111943928901</v>
      </c>
      <c r="C181">
        <v>1430.8338976887901</v>
      </c>
      <c r="D181">
        <v>4035.5450179274499</v>
      </c>
      <c r="E181">
        <v>8108.0722601354</v>
      </c>
      <c r="F181">
        <v>13542.2505232481</v>
      </c>
      <c r="G181">
        <v>20141.282694313799</v>
      </c>
      <c r="H181">
        <v>27671.603257784001</v>
      </c>
      <c r="I181">
        <v>35895.228389256299</v>
      </c>
      <c r="J181">
        <v>44588.360869866097</v>
      </c>
      <c r="K181">
        <v>53551.174034706899</v>
      </c>
      <c r="L181"/>
      <c r="M181">
        <f t="shared" ref="M181:V181" si="211">(B181*(M128/100))/365</f>
        <v>0.18148037214188137</v>
      </c>
      <c r="N181">
        <f t="shared" si="211"/>
        <v>0.78401857407604936</v>
      </c>
      <c r="O181">
        <f t="shared" si="211"/>
        <v>1.1056287720349178</v>
      </c>
      <c r="P181">
        <f t="shared" si="211"/>
        <v>2.2213896603110683</v>
      </c>
      <c r="Q181">
        <f t="shared" si="211"/>
        <v>3.7102056228076989</v>
      </c>
      <c r="R181">
        <f t="shared" si="211"/>
        <v>5.5181596422777535</v>
      </c>
      <c r="S181">
        <f t="shared" si="211"/>
        <v>7.5812611665161658</v>
      </c>
      <c r="T181">
        <f t="shared" si="211"/>
        <v>9.8343091477414522</v>
      </c>
      <c r="U181">
        <f t="shared" si="211"/>
        <v>12.215989279415369</v>
      </c>
      <c r="V181">
        <f t="shared" si="211"/>
        <v>14.671554530056685</v>
      </c>
      <c r="W181" s="6">
        <v>2</v>
      </c>
      <c r="X181">
        <f t="shared" ref="X181:AG181" si="212">M181*$W$181</f>
        <v>0.36296074428376274</v>
      </c>
      <c r="Y181">
        <f t="shared" si="212"/>
        <v>1.5680371481520987</v>
      </c>
      <c r="Z181">
        <f t="shared" si="212"/>
        <v>2.2112575440698357</v>
      </c>
      <c r="AA181">
        <f t="shared" si="212"/>
        <v>4.4427793206221367</v>
      </c>
      <c r="AB181">
        <f t="shared" si="212"/>
        <v>7.4204112456153979</v>
      </c>
      <c r="AC181">
        <f t="shared" si="212"/>
        <v>11.036319284555507</v>
      </c>
      <c r="AD181">
        <f t="shared" si="212"/>
        <v>15.162522333032332</v>
      </c>
      <c r="AE181">
        <f t="shared" si="212"/>
        <v>19.668618295482904</v>
      </c>
      <c r="AF181">
        <f t="shared" si="212"/>
        <v>24.431978558830739</v>
      </c>
      <c r="AG181">
        <f t="shared" si="212"/>
        <v>29.34310906011337</v>
      </c>
      <c r="AI181" s="5">
        <f t="shared" si="99"/>
        <v>1.8148037214188137</v>
      </c>
      <c r="AJ181" s="5">
        <f t="shared" si="100"/>
        <v>7.8401857407604938</v>
      </c>
      <c r="AK181" s="5">
        <f t="shared" si="101"/>
        <v>11.056287720349179</v>
      </c>
      <c r="AL181" s="5">
        <f t="shared" si="102"/>
        <v>22.213896603110683</v>
      </c>
      <c r="AM181" s="5">
        <f t="shared" si="103"/>
        <v>37.102056228076989</v>
      </c>
      <c r="AN181" s="5">
        <f t="shared" si="104"/>
        <v>55.181596422777531</v>
      </c>
      <c r="AO181" s="5">
        <f t="shared" si="105"/>
        <v>75.812611665161654</v>
      </c>
      <c r="AP181" s="5">
        <f t="shared" si="106"/>
        <v>98.343091477414518</v>
      </c>
      <c r="AQ181" s="5">
        <f t="shared" si="107"/>
        <v>122.15989279415369</v>
      </c>
      <c r="AR181" s="5">
        <f t="shared" si="108"/>
        <v>146.71554530056684</v>
      </c>
      <c r="AS181" s="5"/>
      <c r="AT181" s="5">
        <f t="shared" si="109"/>
        <v>3.6296074428376275</v>
      </c>
      <c r="AU181" s="5">
        <f t="shared" si="110"/>
        <v>15.680371481520988</v>
      </c>
      <c r="AV181" s="5">
        <f t="shared" si="111"/>
        <v>22.112575440698357</v>
      </c>
      <c r="AW181" s="5">
        <f t="shared" si="112"/>
        <v>44.427793206221367</v>
      </c>
      <c r="AX181" s="5">
        <f t="shared" si="113"/>
        <v>74.204112456153979</v>
      </c>
      <c r="AY181" s="5">
        <f t="shared" si="114"/>
        <v>110.36319284555506</v>
      </c>
      <c r="AZ181" s="5">
        <f t="shared" si="115"/>
        <v>151.62522333032331</v>
      </c>
      <c r="BA181" s="5">
        <f t="shared" si="116"/>
        <v>196.68618295482904</v>
      </c>
      <c r="BB181" s="5">
        <f t="shared" si="117"/>
        <v>244.31978558830738</v>
      </c>
      <c r="BC181" s="5">
        <f t="shared" si="118"/>
        <v>293.43109060113369</v>
      </c>
      <c r="BE181">
        <v>1.8148037214188137</v>
      </c>
      <c r="BF181">
        <v>7.8401857407604938</v>
      </c>
      <c r="BG181">
        <v>11.056287720349179</v>
      </c>
      <c r="BH181">
        <v>22.213896603110683</v>
      </c>
      <c r="BI181">
        <v>37.102056228076989</v>
      </c>
      <c r="BJ181">
        <v>55.181596422777531</v>
      </c>
      <c r="BK181">
        <v>75.812611665161654</v>
      </c>
      <c r="BL181">
        <v>98.343091477414518</v>
      </c>
      <c r="BM181">
        <v>122.15989279415369</v>
      </c>
      <c r="BN181">
        <v>146.71554530056684</v>
      </c>
      <c r="BP181">
        <v>3.6296074428376275</v>
      </c>
      <c r="BQ181">
        <v>15.680371481520988</v>
      </c>
      <c r="BR181">
        <v>22.112575440698357</v>
      </c>
      <c r="BS181">
        <v>44.427793206221367</v>
      </c>
      <c r="BT181">
        <v>74.204112456153979</v>
      </c>
      <c r="BU181">
        <v>110.36319284555506</v>
      </c>
      <c r="BV181">
        <v>151.62522333032331</v>
      </c>
      <c r="BW181">
        <v>196.68618295482904</v>
      </c>
      <c r="BX181">
        <v>244.31978558830738</v>
      </c>
      <c r="BY181">
        <v>293.43109060113369</v>
      </c>
    </row>
    <row r="182" spans="1:77" x14ac:dyDescent="0.25">
      <c r="A182" s="4" t="s">
        <v>61</v>
      </c>
      <c r="B182">
        <v>6757.95173532033</v>
      </c>
      <c r="C182">
        <v>17939.750373434599</v>
      </c>
      <c r="D182">
        <v>24508.528992723201</v>
      </c>
      <c r="E182">
        <v>27487.105880127401</v>
      </c>
      <c r="F182">
        <v>28725.6712447307</v>
      </c>
      <c r="G182">
        <v>29224.407357794302</v>
      </c>
      <c r="H182">
        <v>29422.762747819099</v>
      </c>
      <c r="I182">
        <v>29501.2708574711</v>
      </c>
      <c r="J182">
        <v>29532.284903157401</v>
      </c>
      <c r="K182">
        <v>29544.5275873715</v>
      </c>
      <c r="L182" s="11">
        <v>10</v>
      </c>
      <c r="M182">
        <f t="shared" ref="M182:V182" si="213">(B182*($L$182/100))/365</f>
        <v>1.8514936261151589</v>
      </c>
      <c r="N182">
        <f t="shared" si="213"/>
        <v>4.9150001023108487</v>
      </c>
      <c r="O182">
        <f t="shared" si="213"/>
        <v>6.7146654774584107</v>
      </c>
      <c r="P182">
        <f t="shared" si="213"/>
        <v>7.5307139397609317</v>
      </c>
      <c r="Q182">
        <f t="shared" si="213"/>
        <v>7.8700469163645757</v>
      </c>
      <c r="R182">
        <f t="shared" si="213"/>
        <v>8.0066869473409046</v>
      </c>
      <c r="S182">
        <f t="shared" si="213"/>
        <v>8.0610308898134519</v>
      </c>
      <c r="T182">
        <f t="shared" si="213"/>
        <v>8.0825399609509869</v>
      </c>
      <c r="U182">
        <f t="shared" si="213"/>
        <v>8.0910369597691503</v>
      </c>
      <c r="V182">
        <f t="shared" si="213"/>
        <v>8.0943911198278098</v>
      </c>
      <c r="W182" s="6">
        <v>0.05</v>
      </c>
      <c r="X182">
        <f t="shared" ref="X182:AG182" si="214">M182*$W$182</f>
        <v>9.2574681305757953E-2</v>
      </c>
      <c r="Y182">
        <f t="shared" si="214"/>
        <v>0.24575000511554246</v>
      </c>
      <c r="Z182">
        <f t="shared" si="214"/>
        <v>0.33573327387292057</v>
      </c>
      <c r="AA182">
        <f t="shared" si="214"/>
        <v>0.37653569698804662</v>
      </c>
      <c r="AB182">
        <f t="shared" si="214"/>
        <v>0.39350234581822879</v>
      </c>
      <c r="AC182">
        <f t="shared" si="214"/>
        <v>0.40033434736704526</v>
      </c>
      <c r="AD182">
        <f t="shared" si="214"/>
        <v>0.4030515444906726</v>
      </c>
      <c r="AE182">
        <f t="shared" si="214"/>
        <v>0.40412699804754937</v>
      </c>
      <c r="AF182">
        <f t="shared" si="214"/>
        <v>0.40455184798845756</v>
      </c>
      <c r="AG182">
        <f t="shared" si="214"/>
        <v>0.40471955599139053</v>
      </c>
      <c r="AI182" s="5">
        <f t="shared" si="99"/>
        <v>18.51493626115159</v>
      </c>
      <c r="AJ182" s="5">
        <f t="shared" si="100"/>
        <v>49.150001023108487</v>
      </c>
      <c r="AK182" s="5">
        <f t="shared" si="101"/>
        <v>67.146654774584107</v>
      </c>
      <c r="AL182" s="5">
        <f t="shared" si="102"/>
        <v>75.307139397609319</v>
      </c>
      <c r="AM182" s="5">
        <f t="shared" si="103"/>
        <v>78.700469163645749</v>
      </c>
      <c r="AN182" s="5">
        <f t="shared" si="104"/>
        <v>80.066869473409042</v>
      </c>
      <c r="AO182" s="5">
        <f t="shared" si="105"/>
        <v>80.610308898134519</v>
      </c>
      <c r="AP182" s="5">
        <f t="shared" si="106"/>
        <v>80.825399609509873</v>
      </c>
      <c r="AQ182" s="5">
        <f t="shared" si="107"/>
        <v>80.910369597691499</v>
      </c>
      <c r="AR182" s="5">
        <f t="shared" si="108"/>
        <v>80.943911198278101</v>
      </c>
      <c r="AS182" s="5"/>
      <c r="AT182" s="5">
        <f t="shared" si="109"/>
        <v>0.92574681305757955</v>
      </c>
      <c r="AU182" s="5">
        <f t="shared" si="110"/>
        <v>2.4575000511554244</v>
      </c>
      <c r="AV182" s="5">
        <f t="shared" si="111"/>
        <v>3.3573327387292058</v>
      </c>
      <c r="AW182" s="5">
        <f t="shared" si="112"/>
        <v>3.7653569698804663</v>
      </c>
      <c r="AX182" s="5">
        <f t="shared" si="113"/>
        <v>3.9350234581822878</v>
      </c>
      <c r="AY182" s="5">
        <f t="shared" si="114"/>
        <v>4.0033434736704523</v>
      </c>
      <c r="AZ182" s="5">
        <f t="shared" si="115"/>
        <v>4.030515444906726</v>
      </c>
      <c r="BA182" s="5">
        <f t="shared" si="116"/>
        <v>4.0412699804754935</v>
      </c>
      <c r="BB182" s="5">
        <f t="shared" si="117"/>
        <v>4.045518479884576</v>
      </c>
      <c r="BC182" s="5">
        <f t="shared" si="118"/>
        <v>4.0471955599139058</v>
      </c>
      <c r="BE182">
        <v>18.51493626115159</v>
      </c>
      <c r="BF182">
        <v>49.150001023108487</v>
      </c>
      <c r="BG182">
        <v>67.146654774584107</v>
      </c>
      <c r="BH182">
        <v>75.307139397609319</v>
      </c>
      <c r="BI182">
        <v>78.700469163645749</v>
      </c>
      <c r="BJ182">
        <v>80.066869473409042</v>
      </c>
      <c r="BK182">
        <v>80.610308898134519</v>
      </c>
      <c r="BL182">
        <v>80.825399609509873</v>
      </c>
      <c r="BM182">
        <v>80.910369597691499</v>
      </c>
      <c r="BN182">
        <v>80.943911198278101</v>
      </c>
      <c r="BP182">
        <v>0.92574681305757955</v>
      </c>
      <c r="BQ182">
        <v>2.4575000511554244</v>
      </c>
      <c r="BR182">
        <v>3.3573327387292058</v>
      </c>
      <c r="BS182">
        <v>3.7653569698804663</v>
      </c>
      <c r="BT182">
        <v>3.9350234581822878</v>
      </c>
      <c r="BU182">
        <v>4.0033434736704523</v>
      </c>
      <c r="BV182">
        <v>4.030515444906726</v>
      </c>
      <c r="BW182">
        <v>4.0412699804754935</v>
      </c>
      <c r="BX182">
        <v>4.045518479884576</v>
      </c>
      <c r="BY182">
        <v>4.0471955599139058</v>
      </c>
    </row>
    <row r="183" spans="1:77" x14ac:dyDescent="0.25">
      <c r="A183" s="4" t="s">
        <v>62</v>
      </c>
      <c r="B183">
        <v>538.05729742165795</v>
      </c>
      <c r="C183">
        <v>3309.1794788228899</v>
      </c>
      <c r="D183">
        <v>8923.1268325139208</v>
      </c>
      <c r="E183">
        <v>17207.425728166301</v>
      </c>
      <c r="F183">
        <v>27663.265511045902</v>
      </c>
      <c r="G183">
        <v>39694.554313706198</v>
      </c>
      <c r="H183">
        <v>52723.803181051502</v>
      </c>
      <c r="I183">
        <v>66245.807331790798</v>
      </c>
      <c r="J183">
        <v>79846.932793252301</v>
      </c>
      <c r="K183">
        <v>93205.982649984406</v>
      </c>
      <c r="L183" s="11">
        <v>10</v>
      </c>
      <c r="M183">
        <f t="shared" ref="M183:V184" si="215">(B183*($L$119/100))/365</f>
        <v>0.14741295819771449</v>
      </c>
      <c r="N183">
        <f t="shared" si="215"/>
        <v>0.90662451474599726</v>
      </c>
      <c r="O183">
        <f t="shared" si="215"/>
        <v>2.4446922828805264</v>
      </c>
      <c r="P183">
        <f t="shared" si="215"/>
        <v>4.714363213196247</v>
      </c>
      <c r="Q183">
        <f t="shared" si="215"/>
        <v>7.5789768523413432</v>
      </c>
      <c r="R183">
        <f t="shared" si="215"/>
        <v>10.875220359919506</v>
      </c>
      <c r="S183">
        <f t="shared" si="215"/>
        <v>14.444877583849728</v>
      </c>
      <c r="T183">
        <f t="shared" si="215"/>
        <v>18.149536255285152</v>
      </c>
      <c r="U183">
        <f t="shared" si="215"/>
        <v>21.875871998151318</v>
      </c>
      <c r="V183">
        <f t="shared" si="215"/>
        <v>25.535885657529978</v>
      </c>
      <c r="W183" s="6">
        <v>0.5</v>
      </c>
      <c r="X183">
        <f t="shared" ref="X183:AG183" si="216">M183*$W$183</f>
        <v>7.3706479098857247E-2</v>
      </c>
      <c r="Y183">
        <f t="shared" si="216"/>
        <v>0.45331225737299863</v>
      </c>
      <c r="Z183">
        <f t="shared" si="216"/>
        <v>1.2223461414402632</v>
      </c>
      <c r="AA183">
        <f t="shared" si="216"/>
        <v>2.3571816065981235</v>
      </c>
      <c r="AB183">
        <f t="shared" si="216"/>
        <v>3.7894884261706716</v>
      </c>
      <c r="AC183">
        <f t="shared" si="216"/>
        <v>5.4376101799597532</v>
      </c>
      <c r="AD183">
        <f t="shared" si="216"/>
        <v>7.2224387919248638</v>
      </c>
      <c r="AE183">
        <f t="shared" si="216"/>
        <v>9.0747681276425762</v>
      </c>
      <c r="AF183">
        <f t="shared" si="216"/>
        <v>10.937935999075659</v>
      </c>
      <c r="AG183">
        <f t="shared" si="216"/>
        <v>12.767942828764989</v>
      </c>
      <c r="AI183" s="5">
        <f t="shared" si="99"/>
        <v>1.4741295819771449</v>
      </c>
      <c r="AJ183" s="5">
        <f t="shared" si="100"/>
        <v>9.0662451474599735</v>
      </c>
      <c r="AK183" s="5">
        <f t="shared" si="101"/>
        <v>24.446922828805263</v>
      </c>
      <c r="AL183" s="5">
        <f t="shared" si="102"/>
        <v>47.14363213196247</v>
      </c>
      <c r="AM183" s="5">
        <f t="shared" si="103"/>
        <v>75.789768523413429</v>
      </c>
      <c r="AN183" s="5">
        <f t="shared" si="104"/>
        <v>108.75220359919507</v>
      </c>
      <c r="AO183" s="5">
        <f t="shared" si="105"/>
        <v>144.44877583849728</v>
      </c>
      <c r="AP183" s="5">
        <f t="shared" si="106"/>
        <v>181.49536255285153</v>
      </c>
      <c r="AQ183" s="5">
        <f t="shared" si="107"/>
        <v>218.7587199815132</v>
      </c>
      <c r="AR183" s="5">
        <f t="shared" si="108"/>
        <v>255.35885657529977</v>
      </c>
      <c r="AS183" s="5"/>
      <c r="AT183" s="5">
        <f t="shared" si="109"/>
        <v>0.73706479098857247</v>
      </c>
      <c r="AU183" s="5">
        <f t="shared" si="110"/>
        <v>4.5331225737299867</v>
      </c>
      <c r="AV183" s="5">
        <f t="shared" si="111"/>
        <v>12.223461414402632</v>
      </c>
      <c r="AW183" s="5">
        <f t="shared" si="112"/>
        <v>23.571816065981235</v>
      </c>
      <c r="AX183" s="5">
        <f t="shared" si="113"/>
        <v>37.894884261706714</v>
      </c>
      <c r="AY183" s="5">
        <f t="shared" si="114"/>
        <v>54.376101799597535</v>
      </c>
      <c r="AZ183" s="5">
        <f t="shared" si="115"/>
        <v>72.224387919248642</v>
      </c>
      <c r="BA183" s="5">
        <f t="shared" si="116"/>
        <v>90.747681276425766</v>
      </c>
      <c r="BB183" s="5">
        <f t="shared" si="117"/>
        <v>109.3793599907566</v>
      </c>
      <c r="BC183" s="5">
        <f t="shared" si="118"/>
        <v>127.67942828764988</v>
      </c>
      <c r="BE183">
        <v>1.4741295819771449</v>
      </c>
      <c r="BF183">
        <v>9.0662451474599735</v>
      </c>
      <c r="BG183">
        <v>24.446922828805263</v>
      </c>
      <c r="BH183">
        <v>47.14363213196247</v>
      </c>
      <c r="BI183">
        <v>75.789768523413429</v>
      </c>
      <c r="BJ183">
        <v>108.75220359919507</v>
      </c>
      <c r="BK183">
        <v>144.44877583849728</v>
      </c>
      <c r="BL183">
        <v>181.49536255285153</v>
      </c>
      <c r="BM183">
        <v>218.7587199815132</v>
      </c>
      <c r="BN183">
        <v>255.35885657529977</v>
      </c>
      <c r="BP183">
        <v>0.73706479098857247</v>
      </c>
      <c r="BQ183">
        <v>4.5331225737299867</v>
      </c>
      <c r="BR183">
        <v>12.223461414402632</v>
      </c>
      <c r="BS183">
        <v>23.571816065981235</v>
      </c>
      <c r="BT183">
        <v>37.894884261706714</v>
      </c>
      <c r="BU183">
        <v>54.376101799597535</v>
      </c>
      <c r="BV183">
        <v>72.224387919248642</v>
      </c>
      <c r="BW183">
        <v>90.747681276425766</v>
      </c>
      <c r="BX183">
        <v>109.3793599907566</v>
      </c>
      <c r="BY183">
        <v>127.67942828764988</v>
      </c>
    </row>
    <row r="184" spans="1:77" x14ac:dyDescent="0.25">
      <c r="A184" s="15" t="s">
        <v>63</v>
      </c>
      <c r="B184">
        <v>795.45945372142205</v>
      </c>
      <c r="C184">
        <v>2828.87655088887</v>
      </c>
      <c r="D184">
        <v>4736.0910308448001</v>
      </c>
      <c r="E184">
        <v>6070.2440466015296</v>
      </c>
      <c r="F184">
        <v>6897.0103935530096</v>
      </c>
      <c r="G184">
        <v>7380.5428215457096</v>
      </c>
      <c r="H184">
        <v>7655.1003570959001</v>
      </c>
      <c r="I184">
        <v>7808.5840740630701</v>
      </c>
      <c r="J184">
        <v>7893.6679500363498</v>
      </c>
      <c r="K184">
        <v>7940.6200248245004</v>
      </c>
      <c r="L184" s="11">
        <v>10</v>
      </c>
      <c r="M184">
        <f t="shared" si="215"/>
        <v>0.21793409690997867</v>
      </c>
      <c r="N184">
        <f t="shared" si="215"/>
        <v>0.77503467147640281</v>
      </c>
      <c r="O184">
        <f t="shared" si="215"/>
        <v>1.297559186532822</v>
      </c>
      <c r="P184">
        <f t="shared" si="215"/>
        <v>1.6630805607127479</v>
      </c>
      <c r="Q184">
        <f t="shared" si="215"/>
        <v>1.8895918886446601</v>
      </c>
      <c r="R184">
        <f t="shared" si="215"/>
        <v>2.0220665264508795</v>
      </c>
      <c r="S184">
        <f t="shared" si="215"/>
        <v>2.0972877690673699</v>
      </c>
      <c r="T184">
        <f t="shared" si="215"/>
        <v>2.1393381024830331</v>
      </c>
      <c r="U184">
        <f t="shared" si="215"/>
        <v>2.1626487534346164</v>
      </c>
      <c r="V184">
        <f t="shared" si="215"/>
        <v>2.1755123355683565</v>
      </c>
      <c r="W184"/>
      <c r="X184">
        <f t="shared" ref="X184:AG185" si="217">M184/10</f>
        <v>2.1793409690997866E-2</v>
      </c>
      <c r="Y184">
        <f t="shared" si="217"/>
        <v>7.7503467147640281E-2</v>
      </c>
      <c r="Z184">
        <f t="shared" si="217"/>
        <v>0.1297559186532822</v>
      </c>
      <c r="AA184">
        <f t="shared" si="217"/>
        <v>0.1663080560712748</v>
      </c>
      <c r="AB184">
        <f t="shared" si="217"/>
        <v>0.188959188864466</v>
      </c>
      <c r="AC184">
        <f t="shared" si="217"/>
        <v>0.20220665264508794</v>
      </c>
      <c r="AD184">
        <f t="shared" si="217"/>
        <v>0.209728776906737</v>
      </c>
      <c r="AE184">
        <f t="shared" si="217"/>
        <v>0.21393381024830332</v>
      </c>
      <c r="AF184">
        <f t="shared" si="217"/>
        <v>0.21626487534346164</v>
      </c>
      <c r="AG184">
        <f t="shared" si="217"/>
        <v>0.21755123355683564</v>
      </c>
      <c r="AI184" s="5">
        <f t="shared" si="99"/>
        <v>2.1793409690997869</v>
      </c>
      <c r="AJ184" s="5">
        <f t="shared" si="100"/>
        <v>7.7503467147640279</v>
      </c>
      <c r="AK184" s="5">
        <f t="shared" si="101"/>
        <v>12.975591865328219</v>
      </c>
      <c r="AL184" s="5">
        <f t="shared" si="102"/>
        <v>16.630805607127478</v>
      </c>
      <c r="AM184" s="5">
        <f t="shared" si="103"/>
        <v>18.895918886446601</v>
      </c>
      <c r="AN184" s="5">
        <f t="shared" si="104"/>
        <v>20.220665264508796</v>
      </c>
      <c r="AO184" s="5">
        <f t="shared" si="105"/>
        <v>20.972877690673698</v>
      </c>
      <c r="AP184" s="5">
        <f t="shared" si="106"/>
        <v>21.393381024830333</v>
      </c>
      <c r="AQ184" s="5">
        <f t="shared" si="107"/>
        <v>21.626487534346165</v>
      </c>
      <c r="AR184" s="5">
        <f t="shared" si="108"/>
        <v>21.755123355683565</v>
      </c>
      <c r="AS184" s="5"/>
      <c r="AT184" s="5">
        <f t="shared" si="109"/>
        <v>0.21793409690997867</v>
      </c>
      <c r="AU184" s="5">
        <f t="shared" si="110"/>
        <v>0.77503467147640281</v>
      </c>
      <c r="AV184" s="5">
        <f t="shared" si="111"/>
        <v>1.297559186532822</v>
      </c>
      <c r="AW184" s="5">
        <f t="shared" si="112"/>
        <v>1.6630805607127481</v>
      </c>
      <c r="AX184" s="5">
        <f t="shared" si="113"/>
        <v>1.8895918886446599</v>
      </c>
      <c r="AY184" s="5">
        <f t="shared" si="114"/>
        <v>2.0220665264508795</v>
      </c>
      <c r="AZ184" s="5">
        <f t="shared" si="115"/>
        <v>2.0972877690673699</v>
      </c>
      <c r="BA184" s="5">
        <f t="shared" si="116"/>
        <v>2.1393381024830331</v>
      </c>
      <c r="BB184" s="5">
        <f t="shared" si="117"/>
        <v>2.1626487534346164</v>
      </c>
      <c r="BC184" s="5">
        <f t="shared" si="118"/>
        <v>2.1755123355683565</v>
      </c>
      <c r="BE184">
        <v>2.1793409690997869</v>
      </c>
      <c r="BF184">
        <v>7.7503467147640279</v>
      </c>
      <c r="BG184">
        <v>12.975591865328219</v>
      </c>
      <c r="BH184">
        <v>16.630805607127478</v>
      </c>
      <c r="BI184">
        <v>18.895918886446601</v>
      </c>
      <c r="BJ184">
        <v>20.220665264508796</v>
      </c>
      <c r="BK184">
        <v>20.972877690673698</v>
      </c>
      <c r="BL184">
        <v>21.393381024830333</v>
      </c>
      <c r="BM184">
        <v>21.626487534346165</v>
      </c>
      <c r="BN184">
        <v>21.755123355683565</v>
      </c>
      <c r="BP184">
        <v>0.21793409690997867</v>
      </c>
      <c r="BQ184">
        <v>0.77503467147640281</v>
      </c>
      <c r="BR184">
        <v>1.297559186532822</v>
      </c>
      <c r="BS184">
        <v>1.6630805607127481</v>
      </c>
      <c r="BT184">
        <v>1.8895918886446599</v>
      </c>
      <c r="BU184">
        <v>2.0220665264508795</v>
      </c>
      <c r="BV184">
        <v>2.0972877690673699</v>
      </c>
      <c r="BW184">
        <v>2.1393381024830331</v>
      </c>
      <c r="BX184">
        <v>2.1626487534346164</v>
      </c>
      <c r="BY184">
        <v>2.1755123355683565</v>
      </c>
    </row>
    <row r="185" spans="1:77" x14ac:dyDescent="0.25">
      <c r="A185" s="15" t="s">
        <v>64</v>
      </c>
      <c r="B185">
        <v>22480.883238831299</v>
      </c>
      <c r="C185">
        <v>87258.760310178201</v>
      </c>
      <c r="D185">
        <v>151373.545730713</v>
      </c>
      <c r="E185">
        <v>197364.76378915901</v>
      </c>
      <c r="F185">
        <v>226229.279301551</v>
      </c>
      <c r="G185">
        <v>243223.60061692199</v>
      </c>
      <c r="H185">
        <v>252907.826328847</v>
      </c>
      <c r="I185">
        <v>258332.02629485301</v>
      </c>
      <c r="J185">
        <v>261342.116566362</v>
      </c>
      <c r="K185">
        <v>263004.14304252103</v>
      </c>
      <c r="L185" s="11">
        <v>20</v>
      </c>
      <c r="M185">
        <f t="shared" ref="M185:V185" si="218">(B185*($L$121/100))/365</f>
        <v>12.318292185660985</v>
      </c>
      <c r="N185">
        <f t="shared" si="218"/>
        <v>47.81301934804285</v>
      </c>
      <c r="O185">
        <f t="shared" si="218"/>
        <v>82.944408619568776</v>
      </c>
      <c r="P185">
        <f t="shared" si="218"/>
        <v>108.14507604885426</v>
      </c>
      <c r="Q185">
        <f t="shared" si="218"/>
        <v>123.96124893235671</v>
      </c>
      <c r="R185">
        <f t="shared" si="218"/>
        <v>133.27320581749152</v>
      </c>
      <c r="S185">
        <f t="shared" si="218"/>
        <v>138.57963086512166</v>
      </c>
      <c r="T185">
        <f t="shared" si="218"/>
        <v>141.55179523005646</v>
      </c>
      <c r="U185">
        <f t="shared" si="218"/>
        <v>143.20115976239015</v>
      </c>
      <c r="V185">
        <f t="shared" si="218"/>
        <v>144.11185920138138</v>
      </c>
      <c r="W185"/>
      <c r="X185">
        <f t="shared" si="217"/>
        <v>1.2318292185660984</v>
      </c>
      <c r="Y185">
        <f t="shared" si="217"/>
        <v>4.7813019348042847</v>
      </c>
      <c r="Z185">
        <f t="shared" si="217"/>
        <v>8.2944408619568772</v>
      </c>
      <c r="AA185">
        <f t="shared" si="217"/>
        <v>10.814507604885426</v>
      </c>
      <c r="AB185">
        <f t="shared" si="217"/>
        <v>12.396124893235671</v>
      </c>
      <c r="AC185">
        <f t="shared" si="217"/>
        <v>13.327320581749152</v>
      </c>
      <c r="AD185">
        <f t="shared" si="217"/>
        <v>13.857963086512166</v>
      </c>
      <c r="AE185">
        <f t="shared" si="217"/>
        <v>14.155179523005646</v>
      </c>
      <c r="AF185">
        <f t="shared" si="217"/>
        <v>14.320115976239014</v>
      </c>
      <c r="AG185">
        <f t="shared" si="217"/>
        <v>14.411185920138138</v>
      </c>
      <c r="AI185" s="5">
        <f t="shared" si="99"/>
        <v>123.18292185660985</v>
      </c>
      <c r="AJ185" s="5">
        <f t="shared" si="100"/>
        <v>478.13019348042849</v>
      </c>
      <c r="AK185" s="5">
        <f t="shared" si="101"/>
        <v>829.44408619568776</v>
      </c>
      <c r="AL185" s="5">
        <f t="shared" si="102"/>
        <v>1081.4507604885425</v>
      </c>
      <c r="AM185" s="5">
        <f t="shared" si="103"/>
        <v>1239.6124893235672</v>
      </c>
      <c r="AN185" s="5">
        <f t="shared" si="104"/>
        <v>1332.7320581749152</v>
      </c>
      <c r="AO185" s="5">
        <f t="shared" si="105"/>
        <v>1385.7963086512166</v>
      </c>
      <c r="AP185" s="5">
        <f t="shared" si="106"/>
        <v>1415.5179523005645</v>
      </c>
      <c r="AQ185" s="5">
        <f t="shared" si="107"/>
        <v>1432.0115976239015</v>
      </c>
      <c r="AR185" s="5">
        <f t="shared" si="108"/>
        <v>1441.1185920138137</v>
      </c>
      <c r="AS185" s="5"/>
      <c r="AT185" s="5">
        <f t="shared" si="109"/>
        <v>12.318292185660983</v>
      </c>
      <c r="AU185" s="5">
        <f t="shared" si="110"/>
        <v>47.813019348042843</v>
      </c>
      <c r="AV185" s="5">
        <f t="shared" si="111"/>
        <v>82.944408619568776</v>
      </c>
      <c r="AW185" s="5">
        <f t="shared" si="112"/>
        <v>108.14507604885426</v>
      </c>
      <c r="AX185" s="5">
        <f t="shared" si="113"/>
        <v>123.96124893235671</v>
      </c>
      <c r="AY185" s="5">
        <f t="shared" si="114"/>
        <v>133.27320581749152</v>
      </c>
      <c r="AZ185" s="5">
        <f t="shared" si="115"/>
        <v>138.57963086512166</v>
      </c>
      <c r="BA185" s="5">
        <f t="shared" si="116"/>
        <v>141.55179523005646</v>
      </c>
      <c r="BB185" s="5">
        <f t="shared" si="117"/>
        <v>143.20115976239015</v>
      </c>
      <c r="BC185" s="5">
        <f t="shared" si="118"/>
        <v>144.11185920138138</v>
      </c>
      <c r="BE185">
        <v>123.18292185660985</v>
      </c>
      <c r="BF185">
        <v>478.13019348042849</v>
      </c>
      <c r="BG185">
        <v>829.44408619568776</v>
      </c>
      <c r="BH185">
        <v>1081.4507604885425</v>
      </c>
      <c r="BI185">
        <v>1239.6124893235672</v>
      </c>
      <c r="BJ185">
        <v>1332.7320581749152</v>
      </c>
      <c r="BK185">
        <v>1385.7963086512166</v>
      </c>
      <c r="BL185">
        <v>1415.5179523005645</v>
      </c>
      <c r="BM185">
        <v>1432.0115976239015</v>
      </c>
      <c r="BN185">
        <v>1441.1185920138137</v>
      </c>
      <c r="BP185">
        <v>12.318292185660983</v>
      </c>
      <c r="BQ185">
        <v>47.813019348042843</v>
      </c>
      <c r="BR185">
        <v>82.944408619568776</v>
      </c>
      <c r="BS185">
        <v>108.14507604885426</v>
      </c>
      <c r="BT185">
        <v>123.96124893235671</v>
      </c>
      <c r="BU185">
        <v>133.27320581749152</v>
      </c>
      <c r="BV185">
        <v>138.57963086512166</v>
      </c>
      <c r="BW185">
        <v>141.55179523005646</v>
      </c>
      <c r="BX185">
        <v>143.20115976239015</v>
      </c>
      <c r="BY185">
        <v>144.11185920138138</v>
      </c>
    </row>
    <row r="186" spans="1:77" x14ac:dyDescent="0.25">
      <c r="A186" s="4" t="s">
        <v>65</v>
      </c>
      <c r="B186">
        <v>395.47473629006703</v>
      </c>
      <c r="C186">
        <v>2094.3236888731499</v>
      </c>
      <c r="D186">
        <v>4781.4183684439104</v>
      </c>
      <c r="E186">
        <v>7830.9597755895302</v>
      </c>
      <c r="F186">
        <v>10787.468240972599</v>
      </c>
      <c r="G186">
        <v>13410.369081398199</v>
      </c>
      <c r="H186">
        <v>15612.9322270211</v>
      </c>
      <c r="I186">
        <v>17397.109934644199</v>
      </c>
      <c r="J186">
        <v>18807.4057025722</v>
      </c>
      <c r="K186">
        <v>19903.2809848172</v>
      </c>
      <c r="L186" s="11">
        <v>5</v>
      </c>
      <c r="M186">
        <f t="shared" ref="M186:V186" si="219">(B186*($L$122/100))/365</f>
        <v>5.4174621409598223E-2</v>
      </c>
      <c r="N186">
        <f t="shared" si="219"/>
        <v>0.28689365601002054</v>
      </c>
      <c r="O186">
        <f t="shared" si="219"/>
        <v>0.65498881759505623</v>
      </c>
      <c r="P186">
        <f t="shared" si="219"/>
        <v>1.0727342158341824</v>
      </c>
      <c r="Q186">
        <f t="shared" si="219"/>
        <v>1.4777353754756988</v>
      </c>
      <c r="R186">
        <f t="shared" si="219"/>
        <v>1.837036860465507</v>
      </c>
      <c r="S186">
        <f t="shared" si="219"/>
        <v>2.1387578393179592</v>
      </c>
      <c r="T186">
        <f t="shared" si="219"/>
        <v>2.3831657444718082</v>
      </c>
      <c r="U186">
        <f t="shared" si="219"/>
        <v>2.5763569455578357</v>
      </c>
      <c r="V186">
        <f t="shared" si="219"/>
        <v>2.726476847235233</v>
      </c>
      <c r="W186" s="6">
        <v>0.5</v>
      </c>
      <c r="X186">
        <f t="shared" ref="X186:AG186" si="220">M186*$W$186</f>
        <v>2.7087310704799111E-2</v>
      </c>
      <c r="Y186">
        <f t="shared" si="220"/>
        <v>0.14344682800501027</v>
      </c>
      <c r="Z186">
        <f t="shared" si="220"/>
        <v>0.32749440879752811</v>
      </c>
      <c r="AA186">
        <f t="shared" si="220"/>
        <v>0.53636710791709119</v>
      </c>
      <c r="AB186">
        <f t="shared" si="220"/>
        <v>0.73886768773784939</v>
      </c>
      <c r="AC186">
        <f t="shared" si="220"/>
        <v>0.91851843023275348</v>
      </c>
      <c r="AD186">
        <f t="shared" si="220"/>
        <v>1.0693789196589796</v>
      </c>
      <c r="AE186">
        <f t="shared" si="220"/>
        <v>1.1915828722359041</v>
      </c>
      <c r="AF186">
        <f t="shared" si="220"/>
        <v>1.2881784727789178</v>
      </c>
      <c r="AG186">
        <f t="shared" si="220"/>
        <v>1.3632384236176165</v>
      </c>
      <c r="AI186" s="5">
        <f t="shared" si="99"/>
        <v>0.54174621409598223</v>
      </c>
      <c r="AJ186" s="5">
        <f t="shared" si="100"/>
        <v>2.8689365601002055</v>
      </c>
      <c r="AK186" s="5">
        <f t="shared" si="101"/>
        <v>6.5498881759505618</v>
      </c>
      <c r="AL186" s="5">
        <f t="shared" si="102"/>
        <v>10.727342158341823</v>
      </c>
      <c r="AM186" s="5">
        <f t="shared" si="103"/>
        <v>14.777353754756987</v>
      </c>
      <c r="AN186" s="5">
        <f t="shared" si="104"/>
        <v>18.37036860465507</v>
      </c>
      <c r="AO186" s="5">
        <f t="shared" si="105"/>
        <v>21.387578393179592</v>
      </c>
      <c r="AP186" s="5">
        <f t="shared" si="106"/>
        <v>23.831657444718083</v>
      </c>
      <c r="AQ186" s="5">
        <f t="shared" si="107"/>
        <v>25.763569455578356</v>
      </c>
      <c r="AR186" s="5">
        <f t="shared" si="108"/>
        <v>27.26476847235233</v>
      </c>
      <c r="AS186" s="5"/>
      <c r="AT186" s="5">
        <f t="shared" si="109"/>
        <v>0.27087310704799111</v>
      </c>
      <c r="AU186" s="5">
        <f t="shared" si="110"/>
        <v>1.4344682800501027</v>
      </c>
      <c r="AV186" s="5">
        <f t="shared" si="111"/>
        <v>3.2749440879752809</v>
      </c>
      <c r="AW186" s="5">
        <f t="shared" si="112"/>
        <v>5.3636710791709117</v>
      </c>
      <c r="AX186" s="5">
        <f t="shared" si="113"/>
        <v>7.3886768773784937</v>
      </c>
      <c r="AY186" s="5">
        <f t="shared" si="114"/>
        <v>9.185184302327535</v>
      </c>
      <c r="AZ186" s="5">
        <f t="shared" si="115"/>
        <v>10.693789196589796</v>
      </c>
      <c r="BA186" s="5">
        <f t="shared" si="116"/>
        <v>11.915828722359041</v>
      </c>
      <c r="BB186" s="5">
        <f t="shared" si="117"/>
        <v>12.881784727789178</v>
      </c>
      <c r="BC186" s="5">
        <f t="shared" si="118"/>
        <v>13.632384236176165</v>
      </c>
      <c r="BE186">
        <v>0.54174621409598223</v>
      </c>
      <c r="BF186">
        <v>2.8689365601002055</v>
      </c>
      <c r="BG186">
        <v>6.5498881759505618</v>
      </c>
      <c r="BH186">
        <v>10.727342158341823</v>
      </c>
      <c r="BI186">
        <v>14.777353754756987</v>
      </c>
      <c r="BJ186">
        <v>18.37036860465507</v>
      </c>
      <c r="BK186">
        <v>21.387578393179592</v>
      </c>
      <c r="BL186">
        <v>23.831657444718083</v>
      </c>
      <c r="BM186">
        <v>25.763569455578356</v>
      </c>
      <c r="BN186">
        <v>27.26476847235233</v>
      </c>
      <c r="BP186">
        <v>0.27087310704799111</v>
      </c>
      <c r="BQ186">
        <v>1.4344682800501027</v>
      </c>
      <c r="BR186">
        <v>3.2749440879752809</v>
      </c>
      <c r="BS186">
        <v>5.3636710791709117</v>
      </c>
      <c r="BT186">
        <v>7.3886768773784937</v>
      </c>
      <c r="BU186">
        <v>9.185184302327535</v>
      </c>
      <c r="BV186">
        <v>10.693789196589796</v>
      </c>
      <c r="BW186">
        <v>11.915828722359041</v>
      </c>
      <c r="BX186">
        <v>12.881784727789178</v>
      </c>
      <c r="BY186">
        <v>13.632384236176165</v>
      </c>
    </row>
    <row r="187" spans="1:77" x14ac:dyDescent="0.25">
      <c r="A187" s="15" t="s">
        <v>66</v>
      </c>
      <c r="B187">
        <v>196.02406093989299</v>
      </c>
      <c r="C187">
        <v>897.79177458818799</v>
      </c>
      <c r="D187">
        <v>1874.58896491428</v>
      </c>
      <c r="E187">
        <v>2879.2249717896598</v>
      </c>
      <c r="F187">
        <v>3776.51818377069</v>
      </c>
      <c r="G187">
        <v>4517.6964395548202</v>
      </c>
      <c r="H187">
        <v>5101.5545640243299</v>
      </c>
      <c r="I187">
        <v>5547.7029745345098</v>
      </c>
      <c r="J187">
        <v>5881.8047356925499</v>
      </c>
      <c r="K187">
        <v>6128.5895529147801</v>
      </c>
      <c r="M187">
        <f t="shared" ref="M187:V187" si="221">(B187*(M$1/100))/365</f>
        <v>0.16111566652593942</v>
      </c>
      <c r="N187">
        <f t="shared" si="221"/>
        <v>0.49194069840448662</v>
      </c>
      <c r="O187">
        <f t="shared" si="221"/>
        <v>0.51358601778473434</v>
      </c>
      <c r="P187">
        <f t="shared" si="221"/>
        <v>0.78882875939442743</v>
      </c>
      <c r="Q187">
        <f t="shared" si="221"/>
        <v>1.034662516101559</v>
      </c>
      <c r="R187">
        <f t="shared" si="221"/>
        <v>1.2377250519328276</v>
      </c>
      <c r="S187">
        <f t="shared" si="221"/>
        <v>1.3976861819244739</v>
      </c>
      <c r="T187">
        <f t="shared" si="221"/>
        <v>1.5199186231601398</v>
      </c>
      <c r="U187">
        <f t="shared" si="221"/>
        <v>1.6114533522445342</v>
      </c>
      <c r="V187">
        <f t="shared" si="221"/>
        <v>1.6790656309355565</v>
      </c>
      <c r="X187">
        <f t="shared" ref="X187:AG187" si="222">M187/10</f>
        <v>1.6111566652593941E-2</v>
      </c>
      <c r="Y187">
        <f t="shared" si="222"/>
        <v>4.9194069840448662E-2</v>
      </c>
      <c r="Z187">
        <f t="shared" si="222"/>
        <v>5.1358601778473435E-2</v>
      </c>
      <c r="AA187">
        <f t="shared" si="222"/>
        <v>7.8882875939442737E-2</v>
      </c>
      <c r="AB187">
        <f t="shared" si="222"/>
        <v>0.10346625161015591</v>
      </c>
      <c r="AC187">
        <f t="shared" si="222"/>
        <v>0.12377250519328276</v>
      </c>
      <c r="AD187">
        <f t="shared" si="222"/>
        <v>0.1397686181924474</v>
      </c>
      <c r="AE187">
        <f t="shared" si="222"/>
        <v>0.15199186231601397</v>
      </c>
      <c r="AF187">
        <f t="shared" si="222"/>
        <v>0.16114533522445343</v>
      </c>
      <c r="AG187">
        <f t="shared" si="222"/>
        <v>0.16790656309355564</v>
      </c>
      <c r="AI187" s="5">
        <f t="shared" si="99"/>
        <v>1.6111566652593943</v>
      </c>
      <c r="AJ187" s="5">
        <f t="shared" si="100"/>
        <v>4.9194069840448664</v>
      </c>
      <c r="AK187" s="5">
        <f t="shared" si="101"/>
        <v>5.1358601778473432</v>
      </c>
      <c r="AL187" s="5">
        <f t="shared" si="102"/>
        <v>7.8882875939442743</v>
      </c>
      <c r="AM187" s="5">
        <f t="shared" si="103"/>
        <v>10.34662516101559</v>
      </c>
      <c r="AN187" s="5">
        <f t="shared" si="104"/>
        <v>12.377250519328275</v>
      </c>
      <c r="AO187" s="5">
        <f t="shared" si="105"/>
        <v>13.976861819244739</v>
      </c>
      <c r="AP187" s="5">
        <f t="shared" si="106"/>
        <v>15.199186231601399</v>
      </c>
      <c r="AQ187" s="5">
        <f t="shared" si="107"/>
        <v>16.114533522445342</v>
      </c>
      <c r="AR187" s="5">
        <f t="shared" si="108"/>
        <v>16.790656309355565</v>
      </c>
      <c r="AS187" s="5"/>
      <c r="AT187" s="5">
        <f t="shared" si="109"/>
        <v>0.16111566652593942</v>
      </c>
      <c r="AU187" s="5">
        <f t="shared" si="110"/>
        <v>0.49194069840448662</v>
      </c>
      <c r="AV187" s="5">
        <f t="shared" si="111"/>
        <v>0.51358601778473434</v>
      </c>
      <c r="AW187" s="5">
        <f t="shared" si="112"/>
        <v>0.78882875939442743</v>
      </c>
      <c r="AX187" s="5">
        <f t="shared" si="113"/>
        <v>1.034662516101559</v>
      </c>
      <c r="AY187" s="5">
        <f t="shared" si="114"/>
        <v>1.2377250519328276</v>
      </c>
      <c r="AZ187" s="5">
        <f t="shared" si="115"/>
        <v>1.3976861819244739</v>
      </c>
      <c r="BA187" s="5">
        <f t="shared" si="116"/>
        <v>1.5199186231601396</v>
      </c>
      <c r="BB187" s="5">
        <f t="shared" si="117"/>
        <v>1.6114533522445342</v>
      </c>
      <c r="BC187" s="5">
        <f t="shared" si="118"/>
        <v>1.6790656309355565</v>
      </c>
      <c r="BE187">
        <v>1.6111566652593943</v>
      </c>
      <c r="BF187">
        <v>4.9194069840448664</v>
      </c>
      <c r="BG187">
        <v>5.1358601778473432</v>
      </c>
      <c r="BH187">
        <v>7.8882875939442743</v>
      </c>
      <c r="BI187">
        <v>10.34662516101559</v>
      </c>
      <c r="BJ187">
        <v>12.377250519328275</v>
      </c>
      <c r="BK187">
        <v>13.976861819244739</v>
      </c>
      <c r="BL187">
        <v>15.199186231601399</v>
      </c>
      <c r="BM187">
        <v>16.114533522445342</v>
      </c>
      <c r="BN187">
        <v>16.790656309355565</v>
      </c>
      <c r="BP187">
        <v>0.16111566652593942</v>
      </c>
      <c r="BQ187">
        <v>0.49194069840448662</v>
      </c>
      <c r="BR187">
        <v>0.51358601778473434</v>
      </c>
      <c r="BS187">
        <v>0.78882875939442743</v>
      </c>
      <c r="BT187">
        <v>1.034662516101559</v>
      </c>
      <c r="BU187">
        <v>1.2377250519328276</v>
      </c>
      <c r="BV187">
        <v>1.3976861819244739</v>
      </c>
      <c r="BW187">
        <v>1.5199186231601396</v>
      </c>
      <c r="BX187">
        <v>1.6114533522445342</v>
      </c>
      <c r="BY187">
        <v>1.6790656309355565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Y17" sqref="Y17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zoomScaleNormal="100" workbookViewId="0">
      <selection activeCell="N9" sqref="N9"/>
    </sheetView>
  </sheetViews>
  <sheetFormatPr defaultRowHeight="15" x14ac:dyDescent="0.25"/>
  <cols>
    <col min="1" max="2" width="8.5703125"/>
    <col min="3" max="12" width="9.42578125"/>
    <col min="13" max="13" width="8.5703125"/>
    <col min="14" max="23" width="10.42578125"/>
    <col min="24" max="1025" width="8.5703125"/>
  </cols>
  <sheetData>
    <row r="1" spans="2:23" x14ac:dyDescent="0.25">
      <c r="C1" s="4" t="s">
        <v>335</v>
      </c>
      <c r="D1" s="4"/>
      <c r="E1" s="4"/>
      <c r="F1" s="4"/>
      <c r="G1" s="4"/>
      <c r="H1" s="4"/>
      <c r="N1" s="4" t="s">
        <v>336</v>
      </c>
      <c r="O1" s="4"/>
    </row>
    <row r="2" spans="2:23" x14ac:dyDescent="0.25">
      <c r="B2" t="s">
        <v>8</v>
      </c>
      <c r="C2" s="16">
        <v>1.7739866513361801E-2</v>
      </c>
      <c r="D2" s="16">
        <v>2.58919037728641E-2</v>
      </c>
      <c r="E2" s="16">
        <v>2.16146328050782E-2</v>
      </c>
      <c r="F2" s="16">
        <v>3.0965685553707101E-2</v>
      </c>
      <c r="G2" s="16">
        <v>4.0271990432780298E-2</v>
      </c>
      <c r="H2" s="16">
        <v>4.9056052252156201E-2</v>
      </c>
      <c r="I2" s="16">
        <v>5.7047878522022699E-2</v>
      </c>
      <c r="J2" s="16">
        <v>6.4128716973684399E-2</v>
      </c>
      <c r="K2" s="16">
        <v>7.0280428120162997E-2</v>
      </c>
      <c r="L2" s="16">
        <v>7.5546213478296195E-2</v>
      </c>
      <c r="N2" s="7">
        <v>1.7739866513361801E-3</v>
      </c>
      <c r="O2" s="7">
        <v>2.5891903772864099E-3</v>
      </c>
      <c r="P2" s="7">
        <v>2.1614632805078298E-3</v>
      </c>
      <c r="Q2" s="7">
        <v>3.09656855537071E-3</v>
      </c>
      <c r="R2" s="7">
        <v>4.02719904327803E-3</v>
      </c>
      <c r="S2" s="7">
        <v>4.90560522521562E-3</v>
      </c>
      <c r="T2" s="7">
        <v>5.7047878522022803E-3</v>
      </c>
      <c r="U2" s="7">
        <v>6.4128716973684396E-3</v>
      </c>
      <c r="V2" s="7">
        <v>7.0280428120162997E-3</v>
      </c>
      <c r="W2" s="7">
        <v>7.5546213478296202E-3</v>
      </c>
    </row>
    <row r="3" spans="2:23" x14ac:dyDescent="0.25">
      <c r="B3" t="s">
        <v>9</v>
      </c>
      <c r="C3" s="16">
        <v>700.49216834947003</v>
      </c>
      <c r="D3" s="16">
        <v>1277.4339773273</v>
      </c>
      <c r="E3" s="16">
        <v>1067.11598214628</v>
      </c>
      <c r="F3" s="16">
        <v>1390.28659216405</v>
      </c>
      <c r="G3" s="16">
        <v>1607.05932952526</v>
      </c>
      <c r="H3" s="16">
        <v>1744.0463095026</v>
      </c>
      <c r="I3" s="16">
        <v>1827.86311489799</v>
      </c>
      <c r="J3" s="16">
        <v>1878.2275958579501</v>
      </c>
      <c r="K3" s="16">
        <v>1908.17977734281</v>
      </c>
      <c r="L3" s="16">
        <v>1925.8865759407299</v>
      </c>
      <c r="N3" s="7">
        <v>70.049216834947003</v>
      </c>
      <c r="O3" s="7">
        <v>127.74339773273</v>
      </c>
      <c r="P3" s="7">
        <v>106.711598214628</v>
      </c>
      <c r="Q3" s="7">
        <v>139.028659216405</v>
      </c>
      <c r="R3" s="7">
        <v>160.70593295252601</v>
      </c>
      <c r="S3" s="7">
        <v>174.40463095026001</v>
      </c>
      <c r="T3" s="7">
        <v>182.786311489799</v>
      </c>
      <c r="U3" s="7">
        <v>187.82275958579501</v>
      </c>
      <c r="V3" s="7">
        <v>190.81797773428099</v>
      </c>
      <c r="W3" s="7">
        <v>192.588657594073</v>
      </c>
    </row>
    <row r="4" spans="2:23" x14ac:dyDescent="0.25">
      <c r="B4" t="s">
        <v>10</v>
      </c>
      <c r="C4" s="16">
        <v>802.32006982446296</v>
      </c>
      <c r="D4" s="16">
        <v>1432.7837226311899</v>
      </c>
      <c r="E4" s="16">
        <v>1120.2232483016501</v>
      </c>
      <c r="F4" s="16">
        <v>1409.5811076211501</v>
      </c>
      <c r="G4" s="16">
        <v>1596.6774942710999</v>
      </c>
      <c r="H4" s="16">
        <v>1711.51134516807</v>
      </c>
      <c r="I4" s="16">
        <v>1780.0473117936201</v>
      </c>
      <c r="J4" s="16">
        <v>1820.32215288882</v>
      </c>
      <c r="K4" s="16">
        <v>1843.7836802951299</v>
      </c>
      <c r="L4" s="16">
        <v>1857.3831508058699</v>
      </c>
      <c r="N4" s="7">
        <v>80.232006982446293</v>
      </c>
      <c r="O4" s="7">
        <v>143.278372263119</v>
      </c>
      <c r="P4" s="7">
        <v>112.022324830165</v>
      </c>
      <c r="Q4" s="7">
        <v>140.95811076211501</v>
      </c>
      <c r="R4" s="7">
        <v>159.66774942711001</v>
      </c>
      <c r="S4" s="7">
        <v>171.15113451680699</v>
      </c>
      <c r="T4" s="7">
        <v>178.00473117936201</v>
      </c>
      <c r="U4" s="7">
        <v>182.03221528888201</v>
      </c>
      <c r="V4" s="7">
        <v>184.37836802951301</v>
      </c>
      <c r="W4" s="7">
        <v>185.738315080587</v>
      </c>
    </row>
    <row r="5" spans="2:23" x14ac:dyDescent="0.25">
      <c r="B5" t="s">
        <v>11</v>
      </c>
      <c r="C5" s="16">
        <v>1.1278536066215099</v>
      </c>
      <c r="D5" s="16">
        <v>2.6156252824447002</v>
      </c>
      <c r="E5" s="16">
        <v>2.53449818676556</v>
      </c>
      <c r="F5" s="16">
        <v>3.7975202587708998</v>
      </c>
      <c r="G5" s="16">
        <v>4.9468186000675098</v>
      </c>
      <c r="H5" s="16">
        <v>5.9204122712715099</v>
      </c>
      <c r="I5" s="16">
        <v>6.7089646234152296</v>
      </c>
      <c r="J5" s="16">
        <v>7.3290337563121701</v>
      </c>
      <c r="K5" s="16">
        <v>7.8069047634101896</v>
      </c>
      <c r="L5" s="16">
        <v>8.1700697304920595</v>
      </c>
      <c r="N5" s="7">
        <v>0.112785360662151</v>
      </c>
      <c r="O5" s="7">
        <v>0.26156252824447002</v>
      </c>
      <c r="P5" s="7">
        <v>0.25344981867655603</v>
      </c>
      <c r="Q5" s="7">
        <v>0.37975202587709</v>
      </c>
      <c r="R5" s="7">
        <v>0.49468186000675102</v>
      </c>
      <c r="S5" s="7">
        <v>0.59204122712715102</v>
      </c>
      <c r="T5" s="7">
        <v>0.670896462341523</v>
      </c>
      <c r="U5" s="7">
        <v>0.73290337563121599</v>
      </c>
      <c r="V5" s="7">
        <v>0.78069047634101896</v>
      </c>
      <c r="W5" s="7">
        <v>0.817006973049205</v>
      </c>
    </row>
    <row r="6" spans="2:23" x14ac:dyDescent="0.25">
      <c r="B6" t="s">
        <v>12</v>
      </c>
      <c r="C6" s="16">
        <v>517.51436112173803</v>
      </c>
      <c r="D6" s="16">
        <v>350.28387180072201</v>
      </c>
      <c r="E6" s="16">
        <v>175.15909510951801</v>
      </c>
      <c r="F6" s="16">
        <v>175.159206197571</v>
      </c>
      <c r="G6" s="16">
        <v>175.15920691672699</v>
      </c>
      <c r="H6" s="16">
        <v>175.159206921383</v>
      </c>
      <c r="I6" s="16">
        <v>175.15920692141299</v>
      </c>
      <c r="J6" s="16">
        <v>175.15920692141299</v>
      </c>
      <c r="K6" s="16">
        <v>175.15920692141299</v>
      </c>
      <c r="L6" s="16">
        <v>175.15920692141299</v>
      </c>
      <c r="N6" s="7">
        <v>51.751436112173799</v>
      </c>
      <c r="O6" s="7">
        <v>35.028387180072201</v>
      </c>
      <c r="P6" s="7">
        <v>17.515909510951801</v>
      </c>
      <c r="Q6" s="7">
        <v>17.5159206197571</v>
      </c>
      <c r="R6" s="7">
        <v>17.515920691672701</v>
      </c>
      <c r="S6" s="7">
        <v>17.515920692138302</v>
      </c>
      <c r="T6" s="7">
        <v>17.5159206921413</v>
      </c>
      <c r="U6" s="7">
        <v>17.5159206921413</v>
      </c>
      <c r="V6" s="7">
        <v>17.5159206921413</v>
      </c>
      <c r="W6" s="7">
        <v>17.5159206921413</v>
      </c>
    </row>
    <row r="7" spans="2:23" x14ac:dyDescent="0.25">
      <c r="B7" t="s">
        <v>13</v>
      </c>
      <c r="C7" s="16">
        <v>0.45764424947322402</v>
      </c>
      <c r="D7" s="16">
        <v>0.82993979256211003</v>
      </c>
      <c r="E7" s="16">
        <v>0.57107344796950699</v>
      </c>
      <c r="F7" s="16">
        <v>0.64234018369630097</v>
      </c>
      <c r="G7" s="16">
        <v>0.67212007327305501</v>
      </c>
      <c r="H7" s="16">
        <v>0.684161192972501</v>
      </c>
      <c r="I7" s="16">
        <v>0.68896833952882996</v>
      </c>
      <c r="J7" s="16">
        <v>0.69087793612558601</v>
      </c>
      <c r="K7" s="16">
        <v>0.69163501547946304</v>
      </c>
      <c r="L7" s="16">
        <v>0.69193493403582496</v>
      </c>
      <c r="N7" s="7">
        <v>4.5764424947322399E-2</v>
      </c>
      <c r="O7" s="7">
        <v>8.2993979256211006E-2</v>
      </c>
      <c r="P7" s="7">
        <v>5.7107344796950697E-2</v>
      </c>
      <c r="Q7" s="7">
        <v>6.4234018369630094E-2</v>
      </c>
      <c r="R7" s="7">
        <v>6.7212007327305506E-2</v>
      </c>
      <c r="S7" s="7">
        <v>6.8416119297250097E-2</v>
      </c>
      <c r="T7" s="7">
        <v>6.8896833952882999E-2</v>
      </c>
      <c r="U7" s="7">
        <v>6.9087793612558596E-2</v>
      </c>
      <c r="V7" s="7">
        <v>6.9163501547946302E-2</v>
      </c>
      <c r="W7" s="7">
        <v>6.9193493403582496E-2</v>
      </c>
    </row>
    <row r="8" spans="2:23" x14ac:dyDescent="0.25">
      <c r="B8" t="s">
        <v>14</v>
      </c>
      <c r="C8" s="16">
        <v>2.13790859224319</v>
      </c>
      <c r="D8" s="16">
        <v>5.50837206448647</v>
      </c>
      <c r="E8" s="16">
        <v>4.61207114966827</v>
      </c>
      <c r="F8" s="16">
        <v>5.8358826626140798</v>
      </c>
      <c r="G8" s="16">
        <v>6.5456010447028499</v>
      </c>
      <c r="H8" s="16">
        <v>6.9339766135975598</v>
      </c>
      <c r="I8" s="16">
        <v>7.1405969044795903</v>
      </c>
      <c r="J8" s="16">
        <v>7.2489795865891198</v>
      </c>
      <c r="K8" s="16">
        <v>7.3054247200753402</v>
      </c>
      <c r="L8" s="16">
        <v>7.3347129765145196</v>
      </c>
      <c r="N8" s="7">
        <v>0.21379085922431901</v>
      </c>
      <c r="O8" s="7">
        <v>0.55083720644864698</v>
      </c>
      <c r="P8" s="7">
        <v>0.46120711496682698</v>
      </c>
      <c r="Q8" s="7">
        <v>0.58358826626140803</v>
      </c>
      <c r="R8" s="7">
        <v>0.65456010447028501</v>
      </c>
      <c r="S8" s="7">
        <v>0.693397661359756</v>
      </c>
      <c r="T8" s="7">
        <v>0.71405969044795903</v>
      </c>
      <c r="U8" s="7">
        <v>0.72489795865891204</v>
      </c>
      <c r="V8" s="7">
        <v>0.73054247200753397</v>
      </c>
      <c r="W8" s="7">
        <v>0.73347129765145203</v>
      </c>
    </row>
    <row r="9" spans="2:23" x14ac:dyDescent="0.25">
      <c r="B9" t="s">
        <v>15</v>
      </c>
      <c r="C9" s="16">
        <v>0.30610598240152098</v>
      </c>
      <c r="D9" s="16">
        <v>0.53872926317585701</v>
      </c>
      <c r="E9" s="16">
        <v>0.37538702124769302</v>
      </c>
      <c r="F9" s="16">
        <v>0.42754076766721699</v>
      </c>
      <c r="G9" s="16">
        <v>0.45098999228369002</v>
      </c>
      <c r="H9" s="16">
        <v>0.46116552484190698</v>
      </c>
      <c r="I9" s="16">
        <v>0.46551710396357798</v>
      </c>
      <c r="J9" s="16">
        <v>0.46736673932768202</v>
      </c>
      <c r="K9" s="16">
        <v>0.46815090784199498</v>
      </c>
      <c r="L9" s="16">
        <v>0.46848300216716998</v>
      </c>
      <c r="N9" s="7">
        <v>3.0610598240152099E-2</v>
      </c>
      <c r="O9" s="7">
        <v>5.3872926317585702E-2</v>
      </c>
      <c r="P9" s="7">
        <v>3.7538702124769299E-2</v>
      </c>
      <c r="Q9" s="7">
        <v>4.2754076766721702E-2</v>
      </c>
      <c r="R9" s="7">
        <v>4.5098999228368998E-2</v>
      </c>
      <c r="S9" s="7">
        <v>4.61165524841907E-2</v>
      </c>
      <c r="T9" s="7">
        <v>4.6551710396357797E-2</v>
      </c>
      <c r="U9" s="7">
        <v>4.6736673932768202E-2</v>
      </c>
      <c r="V9" s="7">
        <v>4.6815090784199501E-2</v>
      </c>
      <c r="W9" s="7">
        <v>4.6848300216717001E-2</v>
      </c>
    </row>
    <row r="10" spans="2:23" x14ac:dyDescent="0.25">
      <c r="B10" t="s">
        <v>16</v>
      </c>
      <c r="C10" s="16">
        <v>399111.031812431</v>
      </c>
      <c r="D10" s="16">
        <v>266074.021343339</v>
      </c>
      <c r="E10" s="16">
        <v>133037.01067166901</v>
      </c>
      <c r="F10" s="16">
        <v>133037.01067166901</v>
      </c>
      <c r="G10" s="16">
        <v>133037.01067166901</v>
      </c>
      <c r="H10" s="16">
        <v>133037.01067166901</v>
      </c>
      <c r="I10" s="16">
        <v>133037.01067166901</v>
      </c>
      <c r="J10" s="16">
        <v>133037.01067166901</v>
      </c>
      <c r="K10" s="16">
        <v>133037.01067166901</v>
      </c>
      <c r="L10" s="16">
        <v>133037.01067166901</v>
      </c>
      <c r="N10" s="7">
        <v>39911.103181243103</v>
      </c>
      <c r="O10" s="7">
        <v>26607.402134333901</v>
      </c>
      <c r="P10" s="7">
        <v>13303.7010671669</v>
      </c>
      <c r="Q10" s="7">
        <v>13303.7010671669</v>
      </c>
      <c r="R10" s="7">
        <v>13303.7010671669</v>
      </c>
      <c r="S10" s="7">
        <v>13303.7010671669</v>
      </c>
      <c r="T10" s="7">
        <v>13303.7010671669</v>
      </c>
      <c r="U10" s="7">
        <v>13303.7010671669</v>
      </c>
      <c r="V10" s="7">
        <v>13303.7010671669</v>
      </c>
      <c r="W10" s="7">
        <v>13303.7010671669</v>
      </c>
    </row>
    <row r="11" spans="2:23" x14ac:dyDescent="0.25">
      <c r="B11" t="s">
        <v>17</v>
      </c>
      <c r="C11" s="16">
        <v>5.9020268925919597</v>
      </c>
      <c r="D11" s="16">
        <v>21.347758265046402</v>
      </c>
      <c r="E11" s="16">
        <v>23.984136743830501</v>
      </c>
      <c r="F11" s="16">
        <v>38.417013982231197</v>
      </c>
      <c r="G11" s="16">
        <v>51.760174574377501</v>
      </c>
      <c r="H11" s="16">
        <v>63.054779798605203</v>
      </c>
      <c r="I11" s="16">
        <v>72.116930257871303</v>
      </c>
      <c r="J11" s="16">
        <v>79.142146030678902</v>
      </c>
      <c r="K11" s="16">
        <v>84.465087140907102</v>
      </c>
      <c r="L11" s="16">
        <v>88.435848484875294</v>
      </c>
      <c r="N11" s="7">
        <v>0.59020268925919495</v>
      </c>
      <c r="O11" s="7">
        <v>2.1347758265046402</v>
      </c>
      <c r="P11" s="7">
        <v>2.39841367438305</v>
      </c>
      <c r="Q11" s="7">
        <v>3.8417013982231198</v>
      </c>
      <c r="R11" s="7">
        <v>5.1760174574377498</v>
      </c>
      <c r="S11" s="7">
        <v>6.3054779798605196</v>
      </c>
      <c r="T11" s="7">
        <v>7.2116930257871301</v>
      </c>
      <c r="U11" s="7">
        <v>7.9142146030678902</v>
      </c>
      <c r="V11" s="7">
        <v>8.4465087140907098</v>
      </c>
      <c r="W11" s="7">
        <v>8.8435848484875308</v>
      </c>
    </row>
    <row r="12" spans="2:23" x14ac:dyDescent="0.25">
      <c r="B12" t="s">
        <v>18</v>
      </c>
      <c r="C12" s="16">
        <v>41.790969161900499</v>
      </c>
      <c r="D12" s="16">
        <v>60.049834577348498</v>
      </c>
      <c r="E12" s="16">
        <v>36.146587577157</v>
      </c>
      <c r="F12" s="16">
        <v>38.008314066815302</v>
      </c>
      <c r="G12" s="16">
        <v>38.543126576313099</v>
      </c>
      <c r="H12" s="16">
        <v>38.694381834860501</v>
      </c>
      <c r="I12" s="16">
        <v>38.7369738824679</v>
      </c>
      <c r="J12" s="16">
        <v>38.748952759677003</v>
      </c>
      <c r="K12" s="16">
        <v>38.752320624721598</v>
      </c>
      <c r="L12" s="16">
        <v>38.753267409705202</v>
      </c>
      <c r="N12" s="7">
        <v>4.1790969161900504</v>
      </c>
      <c r="O12" s="7">
        <v>6.0049834577348502</v>
      </c>
      <c r="P12" s="7">
        <v>3.6146587577156999</v>
      </c>
      <c r="Q12" s="7">
        <v>3.8008314066815299</v>
      </c>
      <c r="R12" s="7">
        <v>3.85431265763131</v>
      </c>
      <c r="S12" s="7">
        <v>3.8694381834860501</v>
      </c>
      <c r="T12" s="7">
        <v>3.8736973882467902</v>
      </c>
      <c r="U12" s="7">
        <v>3.8748952759676998</v>
      </c>
      <c r="V12" s="7">
        <v>3.8752320624721599</v>
      </c>
      <c r="W12" s="7">
        <v>3.8753267409705199</v>
      </c>
    </row>
    <row r="13" spans="2:23" x14ac:dyDescent="0.25">
      <c r="B13" t="s">
        <v>19</v>
      </c>
      <c r="C13" s="16">
        <v>4.5321488167523398</v>
      </c>
      <c r="D13" s="16">
        <v>6.0555262865742501</v>
      </c>
      <c r="E13" s="16">
        <v>3.5446931382806</v>
      </c>
      <c r="F13" s="16">
        <v>3.6885544260026002</v>
      </c>
      <c r="G13" s="16">
        <v>3.7267028950874002</v>
      </c>
      <c r="H13" s="16">
        <v>3.7366950900244702</v>
      </c>
      <c r="I13" s="16">
        <v>3.73930399147573</v>
      </c>
      <c r="J13" s="16">
        <v>3.73998459354836</v>
      </c>
      <c r="K13" s="16">
        <v>3.7401621084028198</v>
      </c>
      <c r="L13" s="16">
        <v>3.74020840526742</v>
      </c>
      <c r="N13" s="7">
        <v>0.45321488167523399</v>
      </c>
      <c r="O13" s="7">
        <v>0.60555262865742499</v>
      </c>
      <c r="P13" s="7">
        <v>0.35446931382806002</v>
      </c>
      <c r="Q13" s="7">
        <v>0.36885544260025999</v>
      </c>
      <c r="R13" s="7">
        <v>0.37267028950873998</v>
      </c>
      <c r="S13" s="7">
        <v>0.373669509002447</v>
      </c>
      <c r="T13" s="7">
        <v>0.37393039914757298</v>
      </c>
      <c r="U13" s="7">
        <v>0.373998459354836</v>
      </c>
      <c r="V13" s="7">
        <v>0.37401621084028203</v>
      </c>
      <c r="W13" s="7">
        <v>0.374020840526742</v>
      </c>
    </row>
    <row r="14" spans="2:23" x14ac:dyDescent="0.25">
      <c r="B14" t="s">
        <v>20</v>
      </c>
      <c r="C14" s="16">
        <v>2226.50658816142</v>
      </c>
      <c r="D14" s="16">
        <v>1616.7257535511601</v>
      </c>
      <c r="E14" s="16">
        <v>810.72766416430704</v>
      </c>
      <c r="F14" s="16">
        <v>810.80972673468204</v>
      </c>
      <c r="G14" s="16">
        <v>810.81257160649</v>
      </c>
      <c r="H14" s="16">
        <v>810.81267022653697</v>
      </c>
      <c r="I14" s="16">
        <v>810.81267364528503</v>
      </c>
      <c r="J14" s="16">
        <v>810.81267376380003</v>
      </c>
      <c r="K14" s="16">
        <v>810.81267376790697</v>
      </c>
      <c r="L14" s="16">
        <v>810.81267376804897</v>
      </c>
      <c r="N14" s="7">
        <v>222.650658816142</v>
      </c>
      <c r="O14" s="7">
        <v>161.67257535511601</v>
      </c>
      <c r="P14" s="7">
        <v>81.072766416430696</v>
      </c>
      <c r="Q14" s="7">
        <v>81.080972673468196</v>
      </c>
      <c r="R14" s="7">
        <v>81.081257160649002</v>
      </c>
      <c r="S14" s="7">
        <v>81.081267022653705</v>
      </c>
      <c r="T14" s="7">
        <v>81.0812673645285</v>
      </c>
      <c r="U14" s="7">
        <v>81.081267376379998</v>
      </c>
      <c r="V14" s="7">
        <v>81.081267376790706</v>
      </c>
      <c r="W14" s="7">
        <v>81.081267376804902</v>
      </c>
    </row>
    <row r="15" spans="2:23" x14ac:dyDescent="0.25">
      <c r="B15" t="s">
        <v>21</v>
      </c>
      <c r="C15" s="16">
        <v>0.82366668774545804</v>
      </c>
      <c r="D15" s="16">
        <v>2.2632014336093</v>
      </c>
      <c r="E15" s="16">
        <v>2.0231033519906698</v>
      </c>
      <c r="F15" s="16">
        <v>2.6846062709399301</v>
      </c>
      <c r="G15" s="16">
        <v>3.11062660927074</v>
      </c>
      <c r="H15" s="16">
        <v>3.3668455580541101</v>
      </c>
      <c r="I15" s="16">
        <v>3.5155888418438401</v>
      </c>
      <c r="J15" s="16">
        <v>3.6003219211132098</v>
      </c>
      <c r="K15" s="16">
        <v>3.6480965743525502</v>
      </c>
      <c r="L15" s="16">
        <v>3.6748810496724902</v>
      </c>
      <c r="N15" s="7">
        <v>8.2366668774545695E-2</v>
      </c>
      <c r="O15" s="7">
        <v>0.22632014336093001</v>
      </c>
      <c r="P15" s="7">
        <v>0.20231033519906699</v>
      </c>
      <c r="Q15" s="7">
        <v>0.26846062709399299</v>
      </c>
      <c r="R15" s="7">
        <v>0.31106266092707402</v>
      </c>
      <c r="S15" s="7">
        <v>0.33668455580541101</v>
      </c>
      <c r="T15" s="7">
        <v>0.35155888418438402</v>
      </c>
      <c r="U15" s="7">
        <v>0.36003219211132098</v>
      </c>
      <c r="V15" s="7">
        <v>0.36480965743525501</v>
      </c>
      <c r="W15" s="7">
        <v>0.36748810496724899</v>
      </c>
    </row>
    <row r="16" spans="2:23" x14ac:dyDescent="0.25">
      <c r="B16" t="s">
        <v>22</v>
      </c>
      <c r="C16" s="16">
        <v>0.14392245016895799</v>
      </c>
      <c r="D16" s="16">
        <v>0.59193196971787898</v>
      </c>
      <c r="E16" s="16">
        <v>0.75820502227388997</v>
      </c>
      <c r="F16" s="16">
        <v>1.36555506268822</v>
      </c>
      <c r="G16" s="16">
        <v>2.0389082647925498</v>
      </c>
      <c r="H16" s="16">
        <v>2.7155815515432402</v>
      </c>
      <c r="I16" s="16">
        <v>3.3542626017460799</v>
      </c>
      <c r="J16" s="16">
        <v>3.9319598729578402</v>
      </c>
      <c r="K16" s="16">
        <v>4.4389852253373201</v>
      </c>
      <c r="L16" s="16">
        <v>4.87431666165691</v>
      </c>
      <c r="N16" s="7">
        <v>1.43922450168958E-2</v>
      </c>
      <c r="O16" s="7">
        <v>5.9193196971787897E-2</v>
      </c>
      <c r="P16" s="7">
        <v>7.5820502227388994E-2</v>
      </c>
      <c r="Q16" s="7">
        <v>0.13655550626882201</v>
      </c>
      <c r="R16" s="7">
        <v>0.20389082647925499</v>
      </c>
      <c r="S16" s="7">
        <v>0.27155815515432402</v>
      </c>
      <c r="T16" s="7">
        <v>0.33542626017460803</v>
      </c>
      <c r="U16" s="7">
        <v>0.39319598729578398</v>
      </c>
      <c r="V16" s="7">
        <v>0.44389852253373202</v>
      </c>
      <c r="W16" s="7">
        <v>0.487431666165691</v>
      </c>
    </row>
    <row r="17" spans="2:23" x14ac:dyDescent="0.25">
      <c r="B17" t="s">
        <v>23</v>
      </c>
      <c r="C17" s="16">
        <v>1.3870046531816499E-2</v>
      </c>
      <c r="D17" s="16">
        <v>4.0640956201080401E-2</v>
      </c>
      <c r="E17" s="16">
        <v>4.7604155812297801E-2</v>
      </c>
      <c r="F17" s="16">
        <v>8.3552976244132604E-2</v>
      </c>
      <c r="G17" s="16">
        <v>0.124472031788504</v>
      </c>
      <c r="H17" s="16">
        <v>0.16708288880376099</v>
      </c>
      <c r="I17" s="16">
        <v>0.20891835708640399</v>
      </c>
      <c r="J17" s="16">
        <v>0.248336125523343</v>
      </c>
      <c r="K17" s="16">
        <v>0.28438184183312598</v>
      </c>
      <c r="L17" s="16">
        <v>0.31661611056608502</v>
      </c>
      <c r="N17" s="7">
        <v>1.3870046531816501E-3</v>
      </c>
      <c r="O17" s="7">
        <v>4.0640956201080398E-3</v>
      </c>
      <c r="P17" s="7">
        <v>4.7604155812297801E-3</v>
      </c>
      <c r="Q17" s="7">
        <v>8.3552976244132601E-3</v>
      </c>
      <c r="R17" s="7">
        <v>1.24472031788504E-2</v>
      </c>
      <c r="S17" s="7">
        <v>1.67082888803761E-2</v>
      </c>
      <c r="T17" s="7">
        <v>2.0891835708640401E-2</v>
      </c>
      <c r="U17" s="7">
        <v>2.4833612552334301E-2</v>
      </c>
      <c r="V17" s="7">
        <v>2.84381841833126E-2</v>
      </c>
      <c r="W17" s="7">
        <v>3.1661611056608502E-2</v>
      </c>
    </row>
    <row r="18" spans="2:23" x14ac:dyDescent="0.25">
      <c r="B18" t="s">
        <v>24</v>
      </c>
      <c r="C18" s="16">
        <v>0.33060228614230902</v>
      </c>
      <c r="D18" s="16">
        <v>0.88260281001116203</v>
      </c>
      <c r="E18" s="16">
        <v>0.80362351437032098</v>
      </c>
      <c r="F18" s="16">
        <v>1.09454953862346</v>
      </c>
      <c r="G18" s="16">
        <v>1.2987891154472999</v>
      </c>
      <c r="H18" s="16">
        <v>1.43275170144474</v>
      </c>
      <c r="I18" s="16">
        <v>1.5174204959557001</v>
      </c>
      <c r="J18" s="16">
        <v>1.5698182795292099</v>
      </c>
      <c r="K18" s="16">
        <v>1.60185020388891</v>
      </c>
      <c r="L18" s="16">
        <v>1.6212912491662499</v>
      </c>
      <c r="N18" s="7">
        <v>3.3060228614230899E-2</v>
      </c>
      <c r="O18" s="7">
        <v>8.82602810011162E-2</v>
      </c>
      <c r="P18" s="7">
        <v>8.0362351437032103E-2</v>
      </c>
      <c r="Q18" s="7">
        <v>0.10945495386234599</v>
      </c>
      <c r="R18" s="7">
        <v>0.12987891154473</v>
      </c>
      <c r="S18" s="7">
        <v>0.143275170144474</v>
      </c>
      <c r="T18" s="7">
        <v>0.15174204959557</v>
      </c>
      <c r="U18" s="7">
        <v>0.15698182795292101</v>
      </c>
      <c r="V18" s="7">
        <v>0.16018502038889099</v>
      </c>
      <c r="W18" s="7">
        <v>0.16212912491662501</v>
      </c>
    </row>
    <row r="19" spans="2:23" x14ac:dyDescent="0.25">
      <c r="B19" t="s">
        <v>25</v>
      </c>
      <c r="C19" s="16">
        <v>0.192681429786772</v>
      </c>
      <c r="D19" s="16">
        <v>1.03180232543098</v>
      </c>
      <c r="E19" s="16">
        <v>1.58860602960465</v>
      </c>
      <c r="F19" s="16">
        <v>3.3630629238781902</v>
      </c>
      <c r="G19" s="16">
        <v>5.8251915253458098</v>
      </c>
      <c r="H19" s="16">
        <v>8.9059183670674305</v>
      </c>
      <c r="I19" s="16">
        <v>12.5079341522442</v>
      </c>
      <c r="J19" s="16">
        <v>16.5232311921893</v>
      </c>
      <c r="K19" s="16">
        <v>20.844192326942501</v>
      </c>
      <c r="L19" s="16">
        <v>25.370225970370999</v>
      </c>
      <c r="N19" s="7">
        <v>1.92681429786772E-2</v>
      </c>
      <c r="O19" s="7">
        <v>0.10318023254309799</v>
      </c>
      <c r="P19" s="7">
        <v>0.158860602960465</v>
      </c>
      <c r="Q19" s="7">
        <v>0.33630629238781901</v>
      </c>
      <c r="R19" s="7">
        <v>0.58251915253458098</v>
      </c>
      <c r="S19" s="7">
        <v>0.89059183670674202</v>
      </c>
      <c r="T19" s="7">
        <v>1.25079341522442</v>
      </c>
      <c r="U19" s="7">
        <v>1.65232311921893</v>
      </c>
      <c r="V19" s="7">
        <v>2.0844192326942501</v>
      </c>
      <c r="W19" s="7">
        <v>2.5370225970371001</v>
      </c>
    </row>
    <row r="20" spans="2:23" x14ac:dyDescent="0.25">
      <c r="B20" t="s">
        <v>26</v>
      </c>
      <c r="C20" s="16">
        <v>5.6486413114787197</v>
      </c>
      <c r="D20" s="16">
        <v>8.5175230865588993</v>
      </c>
      <c r="E20" s="16">
        <v>5.2483092566202503</v>
      </c>
      <c r="F20" s="16">
        <v>5.5743207544244102</v>
      </c>
      <c r="G20" s="16">
        <v>5.6751362736116997</v>
      </c>
      <c r="H20" s="16">
        <v>5.7057416034302699</v>
      </c>
      <c r="I20" s="16">
        <v>5.7149816134712097</v>
      </c>
      <c r="J20" s="16">
        <v>5.7177666360308201</v>
      </c>
      <c r="K20" s="16">
        <v>5.7186056488304899</v>
      </c>
      <c r="L20" s="16">
        <v>5.7188583709713203</v>
      </c>
      <c r="N20" s="7">
        <v>0.56486413114787204</v>
      </c>
      <c r="O20" s="7">
        <v>0.85175230865589002</v>
      </c>
      <c r="P20" s="7">
        <v>0.52483092566202505</v>
      </c>
      <c r="Q20" s="7">
        <v>0.557432075442441</v>
      </c>
      <c r="R20" s="7">
        <v>0.56751362736116995</v>
      </c>
      <c r="S20" s="7">
        <v>0.57057416034302699</v>
      </c>
      <c r="T20" s="7">
        <v>0.57149816134712095</v>
      </c>
      <c r="U20" s="7">
        <v>0.57177666360308199</v>
      </c>
      <c r="V20" s="7">
        <v>0.57186056488305004</v>
      </c>
      <c r="W20" s="7">
        <v>0.57188583709713103</v>
      </c>
    </row>
    <row r="21" spans="2:23" x14ac:dyDescent="0.25">
      <c r="B21" t="s">
        <v>27</v>
      </c>
      <c r="C21" s="16">
        <v>17.0386416415326</v>
      </c>
      <c r="D21" s="16">
        <v>83.008160454667404</v>
      </c>
      <c r="E21" s="16">
        <v>113.62240648625701</v>
      </c>
      <c r="F21" s="16">
        <v>213.06250736318199</v>
      </c>
      <c r="G21" s="16">
        <v>327.53582453783002</v>
      </c>
      <c r="H21" s="16">
        <v>446.34272276511803</v>
      </c>
      <c r="I21" s="16">
        <v>561.76904896897304</v>
      </c>
      <c r="J21" s="16">
        <v>668.98719768451201</v>
      </c>
      <c r="K21" s="16">
        <v>765.45345555530696</v>
      </c>
      <c r="L21" s="16">
        <v>850.23982535739697</v>
      </c>
      <c r="N21" s="7">
        <v>1.7038641641532599</v>
      </c>
      <c r="O21" s="7">
        <v>8.3008160454667408</v>
      </c>
      <c r="P21" s="7">
        <v>11.362240648625701</v>
      </c>
      <c r="Q21" s="7">
        <v>21.306250736318201</v>
      </c>
      <c r="R21" s="7">
        <v>32.753582453782997</v>
      </c>
      <c r="S21" s="7">
        <v>44.634272276511801</v>
      </c>
      <c r="T21" s="7">
        <v>56.176904896897298</v>
      </c>
      <c r="U21" s="7">
        <v>66.898719768451201</v>
      </c>
      <c r="V21" s="7">
        <v>76.545345555530702</v>
      </c>
      <c r="W21" s="7">
        <v>85.023982535739705</v>
      </c>
    </row>
    <row r="22" spans="2:23" x14ac:dyDescent="0.25">
      <c r="B22" t="s">
        <v>28</v>
      </c>
      <c r="C22" s="16">
        <v>8.3201014069466308E-3</v>
      </c>
      <c r="D22" s="16">
        <v>0.117647800687738</v>
      </c>
      <c r="E22" s="16">
        <v>0.18450932729192601</v>
      </c>
      <c r="F22" s="16">
        <v>0.34341864561608498</v>
      </c>
      <c r="G22" s="16">
        <v>0.50322007693472104</v>
      </c>
      <c r="H22" s="16">
        <v>0.64602380291301897</v>
      </c>
      <c r="I22" s="16">
        <v>0.76511471469097803</v>
      </c>
      <c r="J22" s="16">
        <v>0.86020039818427396</v>
      </c>
      <c r="K22" s="16">
        <v>0.93397356951152899</v>
      </c>
      <c r="L22" s="16">
        <v>0.990108233514984</v>
      </c>
      <c r="N22" s="7">
        <v>8.3201014069466295E-4</v>
      </c>
      <c r="O22" s="7">
        <v>1.17647800687738E-2</v>
      </c>
      <c r="P22" s="7">
        <v>1.8450932729192598E-2</v>
      </c>
      <c r="Q22" s="7">
        <v>3.4341864561608502E-2</v>
      </c>
      <c r="R22" s="7">
        <v>5.0322007693472101E-2</v>
      </c>
      <c r="S22" s="7">
        <v>6.46023802913019E-2</v>
      </c>
      <c r="T22" s="7">
        <v>7.65114714690978E-2</v>
      </c>
      <c r="U22" s="7">
        <v>8.6020039818427402E-2</v>
      </c>
      <c r="V22" s="7">
        <v>9.3397356951152893E-2</v>
      </c>
      <c r="W22" s="7">
        <v>9.9010823351498398E-2</v>
      </c>
    </row>
    <row r="23" spans="2:23" x14ac:dyDescent="0.25">
      <c r="B23" t="s">
        <v>29</v>
      </c>
      <c r="C23" s="16">
        <v>3.96180099521915</v>
      </c>
      <c r="D23" s="16">
        <v>5.29967429474332</v>
      </c>
      <c r="E23" s="16">
        <v>3.0745415006464398</v>
      </c>
      <c r="F23" s="16">
        <v>3.18480814339466</v>
      </c>
      <c r="G23" s="16">
        <v>3.2121299736478899</v>
      </c>
      <c r="H23" s="16">
        <v>3.21882444470641</v>
      </c>
      <c r="I23" s="16">
        <v>3.2204602890491798</v>
      </c>
      <c r="J23" s="16">
        <v>3.2208597549719999</v>
      </c>
      <c r="K23" s="16">
        <v>3.22095728699145</v>
      </c>
      <c r="L23" s="16">
        <v>3.2209810990827399</v>
      </c>
      <c r="N23" s="7">
        <v>0.39618009952191502</v>
      </c>
      <c r="O23" s="7">
        <v>0.52996742947433095</v>
      </c>
      <c r="P23" s="7">
        <v>0.30745415006464399</v>
      </c>
      <c r="Q23" s="7">
        <v>0.31848081433946601</v>
      </c>
      <c r="R23" s="7">
        <v>0.32121299736478898</v>
      </c>
      <c r="S23" s="7">
        <v>0.32188244447064102</v>
      </c>
      <c r="T23" s="7">
        <v>0.32204602890491801</v>
      </c>
      <c r="U23" s="7">
        <v>0.32208597549720003</v>
      </c>
      <c r="V23" s="7">
        <v>0.32209572869914499</v>
      </c>
      <c r="W23" s="7">
        <v>0.32209810990827398</v>
      </c>
    </row>
    <row r="24" spans="2:23" x14ac:dyDescent="0.25">
      <c r="B24" t="s">
        <v>30</v>
      </c>
      <c r="C24" s="16">
        <v>14.2331664212536</v>
      </c>
      <c r="D24" s="16">
        <v>12.7700840820061</v>
      </c>
      <c r="E24" s="16">
        <v>6.6090946453067696</v>
      </c>
      <c r="F24" s="16">
        <v>6.6368919855701698</v>
      </c>
      <c r="G24" s="16">
        <v>6.6403013818968804</v>
      </c>
      <c r="H24" s="16">
        <v>6.6407189659153403</v>
      </c>
      <c r="I24" s="16">
        <v>6.6407701029852904</v>
      </c>
      <c r="J24" s="16">
        <v>6.6407763650665803</v>
      </c>
      <c r="K24" s="16">
        <v>6.6407771318989299</v>
      </c>
      <c r="L24" s="16">
        <v>6.6407772258024904</v>
      </c>
      <c r="N24" s="7">
        <v>1.42331664212536</v>
      </c>
      <c r="O24" s="7">
        <v>1.2770084082006099</v>
      </c>
      <c r="P24" s="7">
        <v>0.660909464530677</v>
      </c>
      <c r="Q24" s="7">
        <v>0.66368919855701702</v>
      </c>
      <c r="R24" s="7">
        <v>0.66403013818968804</v>
      </c>
      <c r="S24" s="7">
        <v>0.66407189659153398</v>
      </c>
      <c r="T24" s="7">
        <v>0.66407701029852895</v>
      </c>
      <c r="U24" s="7">
        <v>0.66407763650665796</v>
      </c>
      <c r="V24" s="7">
        <v>0.66407771318989295</v>
      </c>
      <c r="W24" s="7">
        <v>0.664077722580249</v>
      </c>
    </row>
    <row r="25" spans="2:23" x14ac:dyDescent="0.25">
      <c r="B25" t="s">
        <v>31</v>
      </c>
      <c r="C25" s="16">
        <v>0.96680142007932302</v>
      </c>
      <c r="D25" s="16">
        <v>1.20104350744735</v>
      </c>
      <c r="E25" s="16">
        <v>0.89774563250195605</v>
      </c>
      <c r="F25" s="16">
        <v>1.1816881389145699</v>
      </c>
      <c r="G25" s="16">
        <v>1.43510050216203</v>
      </c>
      <c r="H25" s="16">
        <v>1.6514357468372201</v>
      </c>
      <c r="I25" s="16">
        <v>1.83059797321578</v>
      </c>
      <c r="J25" s="16">
        <v>1.97583782056221</v>
      </c>
      <c r="K25" s="16">
        <v>2.0917824822982398</v>
      </c>
      <c r="L25" s="16">
        <v>2.1833078305831202</v>
      </c>
      <c r="N25" s="7">
        <v>9.6680142007932304E-2</v>
      </c>
      <c r="O25" s="7">
        <v>0.12010435074473499</v>
      </c>
      <c r="P25" s="7">
        <v>8.9774563250195602E-2</v>
      </c>
      <c r="Q25" s="7">
        <v>0.118168813891457</v>
      </c>
      <c r="R25" s="7">
        <v>0.143510050216203</v>
      </c>
      <c r="S25" s="7">
        <v>0.16514357468372201</v>
      </c>
      <c r="T25" s="7">
        <v>0.18305979732157801</v>
      </c>
      <c r="U25" s="7">
        <v>0.19758378205622101</v>
      </c>
      <c r="V25" s="7">
        <v>0.209178248229824</v>
      </c>
      <c r="W25" s="7">
        <v>0.21833078305831199</v>
      </c>
    </row>
    <row r="26" spans="2:23" x14ac:dyDescent="0.25">
      <c r="B26" t="s">
        <v>32</v>
      </c>
      <c r="C26" s="16">
        <v>3.1121166090307E-2</v>
      </c>
      <c r="D26" s="16">
        <v>0.111366630156316</v>
      </c>
      <c r="E26" s="16">
        <v>0.13160294723076199</v>
      </c>
      <c r="F26" s="16">
        <v>0.22410373335838199</v>
      </c>
      <c r="G26" s="16">
        <v>0.32078631849800499</v>
      </c>
      <c r="H26" s="16">
        <v>0.41332202025231801</v>
      </c>
      <c r="I26" s="16">
        <v>0.497082721379277</v>
      </c>
      <c r="J26" s="16">
        <v>0.57010414891385497</v>
      </c>
      <c r="K26" s="16">
        <v>0.63210661194343298</v>
      </c>
      <c r="L26" s="16">
        <v>0.68376025343997304</v>
      </c>
      <c r="N26" s="7">
        <v>3.1121166090306998E-3</v>
      </c>
      <c r="O26" s="7">
        <v>1.11366630156316E-2</v>
      </c>
      <c r="P26" s="7">
        <v>1.3160294723076201E-2</v>
      </c>
      <c r="Q26" s="7">
        <v>2.2410373335838198E-2</v>
      </c>
      <c r="R26" s="7">
        <v>3.2078631849800497E-2</v>
      </c>
      <c r="S26" s="7">
        <v>4.1332202025231801E-2</v>
      </c>
      <c r="T26" s="7">
        <v>4.9708272137927702E-2</v>
      </c>
      <c r="U26" s="7">
        <v>5.7010414891385502E-2</v>
      </c>
      <c r="V26" s="7">
        <v>6.3210661194343307E-2</v>
      </c>
      <c r="W26" s="7">
        <v>6.8376025343997296E-2</v>
      </c>
    </row>
    <row r="27" spans="2:23" x14ac:dyDescent="0.25">
      <c r="B27" t="s">
        <v>33</v>
      </c>
      <c r="C27" s="16">
        <v>5.6078187551461102E-3</v>
      </c>
      <c r="D27" s="16">
        <v>8.7209498979159503E-3</v>
      </c>
      <c r="E27" s="16">
        <v>7.1416963167402498E-3</v>
      </c>
      <c r="F27" s="16">
        <v>9.7715828222615098E-3</v>
      </c>
      <c r="G27" s="16">
        <v>1.20405259248175E-2</v>
      </c>
      <c r="H27" s="16">
        <v>1.3891898846938399E-2</v>
      </c>
      <c r="I27" s="16">
        <v>1.53492223317401E-2</v>
      </c>
      <c r="J27" s="16">
        <v>1.6469120562279699E-2</v>
      </c>
      <c r="K27" s="16">
        <v>1.7315655283270899E-2</v>
      </c>
      <c r="L27" s="16">
        <v>1.7948244857899899E-2</v>
      </c>
      <c r="N27" s="7">
        <v>5.60781875514611E-4</v>
      </c>
      <c r="O27" s="7">
        <v>8.7209498979159495E-4</v>
      </c>
      <c r="P27" s="7">
        <v>7.14169631674025E-4</v>
      </c>
      <c r="Q27" s="7">
        <v>9.7715828222615098E-4</v>
      </c>
      <c r="R27" s="7">
        <v>1.20405259248175E-3</v>
      </c>
      <c r="S27" s="7">
        <v>1.38918988469384E-3</v>
      </c>
      <c r="T27" s="7">
        <v>1.53492223317401E-3</v>
      </c>
      <c r="U27" s="7">
        <v>1.6469120562279699E-3</v>
      </c>
      <c r="V27" s="7">
        <v>1.73156552832709E-3</v>
      </c>
      <c r="W27" s="7">
        <v>1.79482448578999E-3</v>
      </c>
    </row>
    <row r="28" spans="2:23" x14ac:dyDescent="0.25">
      <c r="B28" t="s">
        <v>34</v>
      </c>
      <c r="C28" s="16">
        <v>1.77397332459396</v>
      </c>
      <c r="D28" s="16">
        <v>2.14496379703552</v>
      </c>
      <c r="E28" s="16">
        <v>1.2143964751729299</v>
      </c>
      <c r="F28" s="16">
        <v>1.24969524242951</v>
      </c>
      <c r="G28" s="16">
        <v>1.25815396259191</v>
      </c>
      <c r="H28" s="16">
        <v>1.2601634458134601</v>
      </c>
      <c r="I28" s="16">
        <v>1.26063985029084</v>
      </c>
      <c r="J28" s="16">
        <v>1.26075274069875</v>
      </c>
      <c r="K28" s="16">
        <v>1.26077948852233</v>
      </c>
      <c r="L28" s="16">
        <v>1.2607858258776701</v>
      </c>
      <c r="N28" s="7">
        <v>0.17739733245939601</v>
      </c>
      <c r="O28" s="7">
        <v>0.21449637970355201</v>
      </c>
      <c r="P28" s="7">
        <v>0.121439647517293</v>
      </c>
      <c r="Q28" s="7">
        <v>0.12496952424295101</v>
      </c>
      <c r="R28" s="7">
        <v>0.125815396259191</v>
      </c>
      <c r="S28" s="7">
        <v>0.126016344581346</v>
      </c>
      <c r="T28" s="7">
        <v>0.126063985029084</v>
      </c>
      <c r="U28" s="7">
        <v>0.12607527406987501</v>
      </c>
      <c r="V28" s="7">
        <v>0.126077948852233</v>
      </c>
      <c r="W28" s="7">
        <v>0.126078582587767</v>
      </c>
    </row>
    <row r="29" spans="2:23" x14ac:dyDescent="0.25">
      <c r="B29" t="s">
        <v>35</v>
      </c>
      <c r="C29" s="16">
        <v>0.96257964687492303</v>
      </c>
      <c r="D29" s="16">
        <v>3.4811434375095001</v>
      </c>
      <c r="E29" s="16">
        <v>3.972605334756</v>
      </c>
      <c r="F29" s="16">
        <v>6.4553786829084698</v>
      </c>
      <c r="G29" s="16">
        <v>8.8011388101374006</v>
      </c>
      <c r="H29" s="16">
        <v>10.8243748011647</v>
      </c>
      <c r="I29" s="16">
        <v>12.4747500064839</v>
      </c>
      <c r="J29" s="16">
        <v>13.7732659564392</v>
      </c>
      <c r="K29" s="16">
        <v>14.770525382504101</v>
      </c>
      <c r="L29" s="16">
        <v>15.5238121828722</v>
      </c>
      <c r="N29" s="7">
        <v>9.6257964687492301E-2</v>
      </c>
      <c r="O29" s="7">
        <v>0.34811434375095002</v>
      </c>
      <c r="P29" s="7">
        <v>0.39726053347559998</v>
      </c>
      <c r="Q29" s="7">
        <v>0.64553786829084703</v>
      </c>
      <c r="R29" s="7">
        <v>0.88011388101374</v>
      </c>
      <c r="S29" s="7">
        <v>1.08243748011647</v>
      </c>
      <c r="T29" s="7">
        <v>1.2474750006483899</v>
      </c>
      <c r="U29" s="7">
        <v>1.37732659564392</v>
      </c>
      <c r="V29" s="7">
        <v>1.4770525382504101</v>
      </c>
      <c r="W29" s="7">
        <v>1.5523812182872201</v>
      </c>
    </row>
    <row r="30" spans="2:23" x14ac:dyDescent="0.25">
      <c r="B30" t="s">
        <v>36</v>
      </c>
      <c r="C30" s="16">
        <v>1154.8297809517201</v>
      </c>
      <c r="D30" s="16">
        <v>886.38061620251005</v>
      </c>
      <c r="E30" s="16">
        <v>446.23185082393201</v>
      </c>
      <c r="F30" s="16">
        <v>446.383636625696</v>
      </c>
      <c r="G30" s="16">
        <v>446.39119447963799</v>
      </c>
      <c r="H30" s="16">
        <v>446.391570765219</v>
      </c>
      <c r="I30" s="16">
        <v>446.39158949938098</v>
      </c>
      <c r="J30" s="16">
        <v>446.39159043209901</v>
      </c>
      <c r="K30" s="16">
        <v>446.39159047853701</v>
      </c>
      <c r="L30" s="16">
        <v>446.391590480849</v>
      </c>
      <c r="N30" s="7">
        <v>115.482978095172</v>
      </c>
      <c r="O30" s="7">
        <v>88.638061620250994</v>
      </c>
      <c r="P30" s="7">
        <v>44.623185082393199</v>
      </c>
      <c r="Q30" s="7">
        <v>44.638363662569603</v>
      </c>
      <c r="R30" s="7">
        <v>44.6391194479638</v>
      </c>
      <c r="S30" s="7">
        <v>44.639157076521897</v>
      </c>
      <c r="T30" s="7">
        <v>44.6391589499381</v>
      </c>
      <c r="U30" s="7">
        <v>44.639159043209901</v>
      </c>
      <c r="V30" s="7">
        <v>44.639159047853703</v>
      </c>
      <c r="W30" s="7">
        <v>44.639159048084899</v>
      </c>
    </row>
    <row r="31" spans="2:23" x14ac:dyDescent="0.25">
      <c r="B31" t="s">
        <v>37</v>
      </c>
      <c r="C31" s="16">
        <v>0.83032476311174797</v>
      </c>
      <c r="D31" s="16">
        <v>2.5949721069802698</v>
      </c>
      <c r="E31" s="16">
        <v>2.5291901580587801</v>
      </c>
      <c r="F31" s="16">
        <v>3.5678121139276202</v>
      </c>
      <c r="G31" s="16">
        <v>4.3166120317950103</v>
      </c>
      <c r="H31" s="16">
        <v>4.8152252057156204</v>
      </c>
      <c r="I31" s="16">
        <v>5.1331413064745197</v>
      </c>
      <c r="J31" s="16">
        <v>5.3309045977424701</v>
      </c>
      <c r="K31" s="16">
        <v>5.4521730373688202</v>
      </c>
      <c r="L31" s="16">
        <v>5.5259089072411198</v>
      </c>
      <c r="N31" s="7">
        <v>8.3032476311174802E-2</v>
      </c>
      <c r="O31" s="7">
        <v>0.259497210698027</v>
      </c>
      <c r="P31" s="7">
        <v>0.252919015805878</v>
      </c>
      <c r="Q31" s="7">
        <v>0.35678121139276198</v>
      </c>
      <c r="R31" s="7">
        <v>0.43166120317950202</v>
      </c>
      <c r="S31" s="7">
        <v>0.48152252057156197</v>
      </c>
      <c r="T31" s="7">
        <v>0.51331413064745202</v>
      </c>
      <c r="U31" s="7">
        <v>0.53309045977424696</v>
      </c>
      <c r="V31" s="7">
        <v>0.54521730373688204</v>
      </c>
      <c r="W31" s="7">
        <v>0.55259089072411205</v>
      </c>
    </row>
    <row r="32" spans="2:23" x14ac:dyDescent="0.25">
      <c r="B32" t="s">
        <v>38</v>
      </c>
      <c r="C32" s="16">
        <v>8.2129118854527494</v>
      </c>
      <c r="D32" s="16">
        <v>22.4475703201926</v>
      </c>
      <c r="E32" s="16">
        <v>20.647564377427798</v>
      </c>
      <c r="F32" s="16">
        <v>28.270005939489899</v>
      </c>
      <c r="G32" s="16">
        <v>33.642518075197003</v>
      </c>
      <c r="H32" s="16">
        <v>37.1743486837482</v>
      </c>
      <c r="I32" s="16">
        <v>39.4095075849323</v>
      </c>
      <c r="J32" s="16">
        <v>40.793816052405802</v>
      </c>
      <c r="K32" s="16">
        <v>41.640461965227402</v>
      </c>
      <c r="L32" s="16">
        <v>42.154454697358602</v>
      </c>
      <c r="N32" s="7">
        <v>0.82129118854527505</v>
      </c>
      <c r="O32" s="7">
        <v>2.24475703201926</v>
      </c>
      <c r="P32" s="7">
        <v>2.0647564377427798</v>
      </c>
      <c r="Q32" s="7">
        <v>2.8270005939489899</v>
      </c>
      <c r="R32" s="7">
        <v>3.3642518075196999</v>
      </c>
      <c r="S32" s="7">
        <v>3.71743486837482</v>
      </c>
      <c r="T32" s="7">
        <v>3.94095075849323</v>
      </c>
      <c r="U32" s="7">
        <v>4.07938160524058</v>
      </c>
      <c r="V32" s="7">
        <v>4.1640461965227402</v>
      </c>
      <c r="W32" s="7">
        <v>4.2154454697358599</v>
      </c>
    </row>
    <row r="33" spans="2:23" x14ac:dyDescent="0.25">
      <c r="B33" t="s">
        <v>39</v>
      </c>
      <c r="C33" s="16">
        <v>758.86132144120597</v>
      </c>
      <c r="D33" s="16">
        <v>567.19447396690396</v>
      </c>
      <c r="E33" s="16">
        <v>284.835245315093</v>
      </c>
      <c r="F33" s="16">
        <v>284.88341677889002</v>
      </c>
      <c r="G33" s="16">
        <v>284.885288438195</v>
      </c>
      <c r="H33" s="16">
        <v>284.88536115575602</v>
      </c>
      <c r="I33" s="16">
        <v>284.88536398096699</v>
      </c>
      <c r="J33" s="16">
        <v>284.88536409073203</v>
      </c>
      <c r="K33" s="16">
        <v>284.88536409499699</v>
      </c>
      <c r="L33" s="16">
        <v>284.885364095162</v>
      </c>
      <c r="N33" s="7">
        <v>75.886132144120594</v>
      </c>
      <c r="O33" s="7">
        <v>56.719447396690398</v>
      </c>
      <c r="P33" s="7">
        <v>28.4835245315093</v>
      </c>
      <c r="Q33" s="7">
        <v>28.488341677889</v>
      </c>
      <c r="R33" s="7">
        <v>28.488528843819498</v>
      </c>
      <c r="S33" s="7">
        <v>28.488536115575599</v>
      </c>
      <c r="T33" s="7">
        <v>28.488536398096699</v>
      </c>
      <c r="U33" s="7">
        <v>28.488536409073198</v>
      </c>
      <c r="V33" s="7">
        <v>28.488536409499702</v>
      </c>
      <c r="W33" s="7">
        <v>28.4885364095162</v>
      </c>
    </row>
    <row r="34" spans="2:23" x14ac:dyDescent="0.25">
      <c r="B34" t="s">
        <v>40</v>
      </c>
      <c r="C34" s="16">
        <v>2339.68126603562</v>
      </c>
      <c r="D34" s="16">
        <v>1668.99524474179</v>
      </c>
      <c r="E34" s="16">
        <v>835.89775699426298</v>
      </c>
      <c r="F34" s="16">
        <v>835.93284674963797</v>
      </c>
      <c r="G34" s="16">
        <v>835.93372565670199</v>
      </c>
      <c r="H34" s="16">
        <v>835.933747670721</v>
      </c>
      <c r="I34" s="16">
        <v>835.93374822210706</v>
      </c>
      <c r="J34" s="16">
        <v>835.93374823591796</v>
      </c>
      <c r="K34" s="16">
        <v>835.933748236263</v>
      </c>
      <c r="L34" s="16">
        <v>835.93374823627096</v>
      </c>
      <c r="N34" s="7">
        <v>233.96812660356201</v>
      </c>
      <c r="O34" s="7">
        <v>166.899524474179</v>
      </c>
      <c r="P34" s="7">
        <v>83.589775699426298</v>
      </c>
      <c r="Q34" s="7">
        <v>83.593284674963797</v>
      </c>
      <c r="R34" s="7">
        <v>83.593372565670194</v>
      </c>
      <c r="S34" s="7">
        <v>83.593374767072106</v>
      </c>
      <c r="T34" s="7">
        <v>83.593374822210706</v>
      </c>
      <c r="U34" s="7">
        <v>83.593374823591802</v>
      </c>
      <c r="V34" s="7">
        <v>83.593374823626306</v>
      </c>
      <c r="W34" s="7">
        <v>83.593374823627101</v>
      </c>
    </row>
    <row r="35" spans="2:23" x14ac:dyDescent="0.25">
      <c r="B35" t="s">
        <v>41</v>
      </c>
      <c r="C35" s="16">
        <v>0.24050228593520101</v>
      </c>
      <c r="D35" s="16">
        <v>0.46562001982451001</v>
      </c>
      <c r="E35" s="16">
        <v>0.37334900455011799</v>
      </c>
      <c r="F35" s="16">
        <v>0.47383236038544702</v>
      </c>
      <c r="G35" s="16">
        <v>0.53804832096383604</v>
      </c>
      <c r="H35" s="16">
        <v>0.57685001031216199</v>
      </c>
      <c r="I35" s="16">
        <v>0.59961062970057799</v>
      </c>
      <c r="J35" s="16">
        <v>0.61274774845968205</v>
      </c>
      <c r="K35" s="16">
        <v>0.620262735810584</v>
      </c>
      <c r="L35" s="16">
        <v>0.62454016486070096</v>
      </c>
      <c r="N35" s="7">
        <v>2.4050228593520101E-2</v>
      </c>
      <c r="O35" s="7">
        <v>4.6562001982451001E-2</v>
      </c>
      <c r="P35" s="7">
        <v>3.7334900455011803E-2</v>
      </c>
      <c r="Q35" s="7">
        <v>4.7383236038544697E-2</v>
      </c>
      <c r="R35" s="7">
        <v>5.3804832096383599E-2</v>
      </c>
      <c r="S35" s="7">
        <v>5.7685001031216203E-2</v>
      </c>
      <c r="T35" s="7">
        <v>5.99610629700578E-2</v>
      </c>
      <c r="U35" s="7">
        <v>6.1274774845968202E-2</v>
      </c>
      <c r="V35" s="7">
        <v>6.2026273581058403E-2</v>
      </c>
      <c r="W35" s="7">
        <v>6.2454016486070102E-2</v>
      </c>
    </row>
    <row r="36" spans="2:23" x14ac:dyDescent="0.25">
      <c r="B36" t="s">
        <v>42</v>
      </c>
      <c r="C36" s="16">
        <v>1384.05553429271</v>
      </c>
      <c r="D36" s="16">
        <v>925.86705311550702</v>
      </c>
      <c r="E36" s="16">
        <v>462.93522111464898</v>
      </c>
      <c r="F36" s="16">
        <v>462.93522292800299</v>
      </c>
      <c r="G36" s="16">
        <v>462.935222929943</v>
      </c>
      <c r="H36" s="16">
        <v>462.93522292994498</v>
      </c>
      <c r="I36" s="16">
        <v>462.93522292994498</v>
      </c>
      <c r="J36" s="16">
        <v>462.93522292994498</v>
      </c>
      <c r="K36" s="16">
        <v>462.93522292994498</v>
      </c>
      <c r="L36" s="16">
        <v>462.93522292994498</v>
      </c>
      <c r="N36" s="7">
        <v>138.40555342927101</v>
      </c>
      <c r="O36" s="7">
        <v>92.586705311550702</v>
      </c>
      <c r="P36" s="7">
        <v>46.293522111464902</v>
      </c>
      <c r="Q36" s="7">
        <v>46.293522292800297</v>
      </c>
      <c r="R36" s="7">
        <v>46.293522292994297</v>
      </c>
      <c r="S36" s="7">
        <v>46.293522292994503</v>
      </c>
      <c r="T36" s="7">
        <v>46.293522292994503</v>
      </c>
      <c r="U36" s="7">
        <v>46.293522292994503</v>
      </c>
      <c r="V36" s="7">
        <v>46.293522292994503</v>
      </c>
      <c r="W36" s="7">
        <v>46.293522292994503</v>
      </c>
    </row>
    <row r="37" spans="2:23" x14ac:dyDescent="0.25">
      <c r="B37" t="s">
        <v>43</v>
      </c>
      <c r="C37" s="16">
        <v>1.6770631840038801</v>
      </c>
      <c r="D37" s="16">
        <v>4.28981489715094</v>
      </c>
      <c r="E37" s="16">
        <v>3.7462805555121399</v>
      </c>
      <c r="F37" s="16">
        <v>4.9311896707743301</v>
      </c>
      <c r="G37" s="16">
        <v>5.7003709897624404</v>
      </c>
      <c r="H37" s="16">
        <v>6.1688175338931499</v>
      </c>
      <c r="I37" s="16">
        <v>6.4447548436470399</v>
      </c>
      <c r="J37" s="16">
        <v>6.6043862155128803</v>
      </c>
      <c r="K37" s="16">
        <v>6.6958177926557498</v>
      </c>
      <c r="L37" s="16">
        <v>6.7478962678250101</v>
      </c>
      <c r="N37" s="7">
        <v>0.16770631840038799</v>
      </c>
      <c r="O37" s="7">
        <v>0.42898148971509398</v>
      </c>
      <c r="P37" s="7">
        <v>0.37462805555121398</v>
      </c>
      <c r="Q37" s="7">
        <v>0.49311896707743302</v>
      </c>
      <c r="R37" s="7">
        <v>0.57003709897624399</v>
      </c>
      <c r="S37" s="7">
        <v>0.61688175338931495</v>
      </c>
      <c r="T37" s="7">
        <v>0.64447548436470403</v>
      </c>
      <c r="U37" s="7">
        <v>0.66043862155128796</v>
      </c>
      <c r="V37" s="7">
        <v>0.66958177926557505</v>
      </c>
      <c r="W37" s="7">
        <v>0.67478962678250198</v>
      </c>
    </row>
    <row r="38" spans="2:23" x14ac:dyDescent="0.25">
      <c r="B38" t="s">
        <v>44</v>
      </c>
      <c r="C38" s="16">
        <v>487989.44905185001</v>
      </c>
      <c r="D38" s="16">
        <v>325338.99438105797</v>
      </c>
      <c r="E38" s="16">
        <v>162669.49727309399</v>
      </c>
      <c r="F38" s="16">
        <v>162669.49727309501</v>
      </c>
      <c r="G38" s="16">
        <v>162669.49727309501</v>
      </c>
      <c r="H38" s="16">
        <v>162669.49727309501</v>
      </c>
      <c r="I38" s="16">
        <v>162669.49727309501</v>
      </c>
      <c r="J38" s="16">
        <v>162669.49727309501</v>
      </c>
      <c r="K38" s="16">
        <v>162669.49727309501</v>
      </c>
      <c r="L38" s="16">
        <v>162669.49727309501</v>
      </c>
      <c r="N38" s="7">
        <v>48798.944905185002</v>
      </c>
      <c r="O38" s="7">
        <v>32533.8994381058</v>
      </c>
      <c r="P38" s="7">
        <v>16266.9497273094</v>
      </c>
      <c r="Q38" s="7">
        <v>16266.9497273095</v>
      </c>
      <c r="R38" s="7">
        <v>16266.9497273095</v>
      </c>
      <c r="S38" s="7">
        <v>16266.9497273095</v>
      </c>
      <c r="T38" s="7">
        <v>16266.9497273095</v>
      </c>
      <c r="U38" s="7">
        <v>16266.9497273095</v>
      </c>
      <c r="V38" s="7">
        <v>16266.9497273095</v>
      </c>
      <c r="W38" s="7">
        <v>16266.9497273095</v>
      </c>
    </row>
    <row r="39" spans="2:23" x14ac:dyDescent="0.25">
      <c r="B39" t="s">
        <v>45</v>
      </c>
      <c r="C39" s="16">
        <v>16.657657804004</v>
      </c>
      <c r="D39" s="16">
        <v>41.2589798412344</v>
      </c>
      <c r="E39" s="16">
        <v>35.157014265191002</v>
      </c>
      <c r="F39" s="16">
        <v>45.448008562819197</v>
      </c>
      <c r="G39" s="16">
        <v>51.865888118930997</v>
      </c>
      <c r="H39" s="16">
        <v>55.631911379072299</v>
      </c>
      <c r="I39" s="16">
        <v>57.774148242342797</v>
      </c>
      <c r="J39" s="16">
        <v>58.972867197788197</v>
      </c>
      <c r="K39" s="16">
        <v>59.637729596273402</v>
      </c>
      <c r="L39" s="16">
        <v>60.004728480442701</v>
      </c>
      <c r="N39" s="7">
        <v>1.6657657804004</v>
      </c>
      <c r="O39" s="7">
        <v>4.1258979841234398</v>
      </c>
      <c r="P39" s="7">
        <v>3.5157014265191</v>
      </c>
      <c r="Q39" s="7">
        <v>4.5448008562819204</v>
      </c>
      <c r="R39" s="7">
        <v>5.1865888118930998</v>
      </c>
      <c r="S39" s="7">
        <v>5.5631911379072303</v>
      </c>
      <c r="T39" s="7">
        <v>5.7774148242342802</v>
      </c>
      <c r="U39" s="7">
        <v>5.8972867197788199</v>
      </c>
      <c r="V39" s="7">
        <v>5.9637729596273399</v>
      </c>
      <c r="W39" s="7">
        <v>6.0004728480442697</v>
      </c>
    </row>
    <row r="40" spans="2:23" x14ac:dyDescent="0.25">
      <c r="B40" t="s">
        <v>46</v>
      </c>
      <c r="C40" s="16">
        <v>4.4102246805535401</v>
      </c>
      <c r="D40" s="16">
        <v>3.9712472128695699</v>
      </c>
      <c r="E40" s="16">
        <v>2.0460923719923501</v>
      </c>
      <c r="F40" s="16">
        <v>2.0525363222147002</v>
      </c>
      <c r="G40" s="16">
        <v>2.0532162966591199</v>
      </c>
      <c r="H40" s="16">
        <v>2.0532879741854502</v>
      </c>
      <c r="I40" s="16">
        <v>2.0532955290383201</v>
      </c>
      <c r="J40" s="16">
        <v>2.05329632531503</v>
      </c>
      <c r="K40" s="16">
        <v>2.0532964092419901</v>
      </c>
      <c r="L40" s="16">
        <v>2.0532964180878301</v>
      </c>
      <c r="N40" s="7">
        <v>0.441022468055354</v>
      </c>
      <c r="O40" s="7">
        <v>0.39712472128695703</v>
      </c>
      <c r="P40" s="7">
        <v>0.20460923719923499</v>
      </c>
      <c r="Q40" s="7">
        <v>0.20525363222147</v>
      </c>
      <c r="R40" s="7">
        <v>0.205321629665912</v>
      </c>
      <c r="S40" s="7">
        <v>0.20532879741854501</v>
      </c>
      <c r="T40" s="7">
        <v>0.20532955290383201</v>
      </c>
      <c r="U40" s="7">
        <v>0.20532963253150299</v>
      </c>
      <c r="V40" s="7">
        <v>0.205329640924199</v>
      </c>
      <c r="W40" s="7">
        <v>0.20532964180878299</v>
      </c>
    </row>
    <row r="41" spans="2:23" x14ac:dyDescent="0.25">
      <c r="B41" t="s">
        <v>47</v>
      </c>
      <c r="C41" s="16">
        <v>0.69753480417744096</v>
      </c>
      <c r="D41" s="16">
        <v>1.9983129703212199</v>
      </c>
      <c r="E41" s="16">
        <v>1.87580336895281</v>
      </c>
      <c r="F41" s="16">
        <v>2.5953321784013399</v>
      </c>
      <c r="G41" s="16">
        <v>3.1065210390510098</v>
      </c>
      <c r="H41" s="16">
        <v>3.4440887601452599</v>
      </c>
      <c r="I41" s="16">
        <v>3.6582824232119999</v>
      </c>
      <c r="J41" s="16">
        <v>3.7911444541966302</v>
      </c>
      <c r="K41" s="16">
        <v>3.8724775791660302</v>
      </c>
      <c r="L41" s="16">
        <v>3.92188131305342</v>
      </c>
      <c r="N41" s="7">
        <v>6.9753480417744096E-2</v>
      </c>
      <c r="O41" s="7">
        <v>0.19983129703212199</v>
      </c>
      <c r="P41" s="7">
        <v>0.187580336895281</v>
      </c>
      <c r="Q41" s="7">
        <v>0.259533217840134</v>
      </c>
      <c r="R41" s="7">
        <v>0.31065210390510101</v>
      </c>
      <c r="S41" s="7">
        <v>0.34440887601452602</v>
      </c>
      <c r="T41" s="7">
        <v>0.36582824232119998</v>
      </c>
      <c r="U41" s="7">
        <v>0.37911444541966299</v>
      </c>
      <c r="V41" s="7">
        <v>0.38724775791660299</v>
      </c>
      <c r="W41" s="7">
        <v>0.39218813130534202</v>
      </c>
    </row>
    <row r="42" spans="2:23" x14ac:dyDescent="0.25">
      <c r="B42" t="s">
        <v>48</v>
      </c>
      <c r="C42" s="16">
        <v>10.1971026510297</v>
      </c>
      <c r="D42" s="16">
        <v>23.934327720090401</v>
      </c>
      <c r="E42" s="16">
        <v>24.863557902762299</v>
      </c>
      <c r="F42" s="16">
        <v>40.185686660655101</v>
      </c>
      <c r="G42" s="16">
        <v>56.217508836622201</v>
      </c>
      <c r="H42" s="16">
        <v>71.738804394750204</v>
      </c>
      <c r="I42" s="16">
        <v>86.015232469122495</v>
      </c>
      <c r="J42" s="16">
        <v>98.687849711618099</v>
      </c>
      <c r="K42" s="16">
        <v>109.653018366103</v>
      </c>
      <c r="L42" s="16">
        <v>118.963877020894</v>
      </c>
      <c r="N42" s="7">
        <v>1.0197102651029699</v>
      </c>
      <c r="O42" s="7">
        <v>2.39343277200904</v>
      </c>
      <c r="P42" s="7">
        <v>2.4863557902762299</v>
      </c>
      <c r="Q42" s="7">
        <v>4.0185686660655104</v>
      </c>
      <c r="R42" s="7">
        <v>5.6217508836622203</v>
      </c>
      <c r="S42" s="7">
        <v>7.1738804394750204</v>
      </c>
      <c r="T42" s="7">
        <v>8.6015232469122491</v>
      </c>
      <c r="U42" s="7">
        <v>9.8687849711618103</v>
      </c>
      <c r="V42" s="7">
        <v>10.965301836610299</v>
      </c>
      <c r="W42" s="7">
        <v>11.896387702089401</v>
      </c>
    </row>
    <row r="43" spans="2:23" x14ac:dyDescent="0.25">
      <c r="B43" t="s">
        <v>49</v>
      </c>
      <c r="C43" s="16">
        <v>7.2852855955448201E-2</v>
      </c>
      <c r="D43" s="16">
        <v>0.265898180798671</v>
      </c>
      <c r="E43" s="16">
        <v>0.32770132097306598</v>
      </c>
      <c r="F43" s="16">
        <v>0.58516597987757502</v>
      </c>
      <c r="G43" s="16">
        <v>0.87861501846284396</v>
      </c>
      <c r="H43" s="16">
        <v>1.18530837087125</v>
      </c>
      <c r="I43" s="16">
        <v>1.48835742828752</v>
      </c>
      <c r="J43" s="16">
        <v>1.7764261868200599</v>
      </c>
      <c r="K43" s="16">
        <v>2.0427026383311802</v>
      </c>
      <c r="L43" s="16">
        <v>2.28375814519771</v>
      </c>
      <c r="N43" s="7">
        <v>7.2852855955448199E-3</v>
      </c>
      <c r="O43" s="7">
        <v>2.65898180798671E-2</v>
      </c>
      <c r="P43" s="7">
        <v>3.2770132097306601E-2</v>
      </c>
      <c r="Q43" s="7">
        <v>5.8516597987757497E-2</v>
      </c>
      <c r="R43" s="7">
        <v>8.7861501846284398E-2</v>
      </c>
      <c r="S43" s="7">
        <v>0.118530837087125</v>
      </c>
      <c r="T43" s="7">
        <v>0.148835742828752</v>
      </c>
      <c r="U43" s="7">
        <v>0.17764261868200601</v>
      </c>
      <c r="V43" s="7">
        <v>0.204270263833118</v>
      </c>
      <c r="W43" s="7">
        <v>0.22837581451977099</v>
      </c>
    </row>
    <row r="44" spans="2:23" x14ac:dyDescent="0.25">
      <c r="B44" t="s">
        <v>50</v>
      </c>
      <c r="C44" s="16">
        <v>51.754250065190902</v>
      </c>
      <c r="D44" s="16">
        <v>80.337612957951194</v>
      </c>
      <c r="E44" s="16">
        <v>53.747106789365802</v>
      </c>
      <c r="F44" s="16">
        <v>60.155234895451002</v>
      </c>
      <c r="G44" s="16">
        <v>62.944205284882202</v>
      </c>
      <c r="H44" s="16">
        <v>64.1203354143436</v>
      </c>
      <c r="I44" s="16">
        <v>64.610049472929902</v>
      </c>
      <c r="J44" s="16">
        <v>64.812897822385196</v>
      </c>
      <c r="K44" s="16">
        <v>64.896741825849006</v>
      </c>
      <c r="L44" s="16">
        <v>64.931366843291002</v>
      </c>
      <c r="N44" s="7">
        <v>5.1754250065190899</v>
      </c>
      <c r="O44" s="7">
        <v>8.0337612957951201</v>
      </c>
      <c r="P44" s="7">
        <v>5.3747106789365802</v>
      </c>
      <c r="Q44" s="7">
        <v>6.0155234895451004</v>
      </c>
      <c r="R44" s="7">
        <v>6.29442052848822</v>
      </c>
      <c r="S44" s="7">
        <v>6.4120335414343597</v>
      </c>
      <c r="T44" s="7">
        <v>6.4610049472929898</v>
      </c>
      <c r="U44" s="7">
        <v>6.4812897822385196</v>
      </c>
      <c r="V44" s="7">
        <v>6.4896741825849</v>
      </c>
      <c r="W44" s="7">
        <v>6.4931366843290999</v>
      </c>
    </row>
    <row r="45" spans="2:23" x14ac:dyDescent="0.25">
      <c r="B45" t="s">
        <v>51</v>
      </c>
      <c r="C45" s="16">
        <v>15.9453557653747</v>
      </c>
      <c r="D45" s="16">
        <v>26.223036683600299</v>
      </c>
      <c r="E45" s="16">
        <v>19.451681836879501</v>
      </c>
      <c r="F45" s="16">
        <v>23.603313252159399</v>
      </c>
      <c r="G45" s="16">
        <v>26.075672898795101</v>
      </c>
      <c r="H45" s="16">
        <v>27.481486382746301</v>
      </c>
      <c r="I45" s="16">
        <v>28.262145440401898</v>
      </c>
      <c r="J45" s="16">
        <v>28.690292433371798</v>
      </c>
      <c r="K45" s="16">
        <v>28.923556620150698</v>
      </c>
      <c r="L45" s="16">
        <v>29.050193703116999</v>
      </c>
      <c r="N45" s="7">
        <v>1.59453557653747</v>
      </c>
      <c r="O45" s="7">
        <v>2.62230366836003</v>
      </c>
      <c r="P45" s="7">
        <v>1.94516818368795</v>
      </c>
      <c r="Q45" s="7">
        <v>2.3603313252159399</v>
      </c>
      <c r="R45" s="7">
        <v>2.6075672898795101</v>
      </c>
      <c r="S45" s="7">
        <v>2.7481486382746301</v>
      </c>
      <c r="T45" s="7">
        <v>2.82621454404019</v>
      </c>
      <c r="U45" s="7">
        <v>2.86902924333718</v>
      </c>
      <c r="V45" s="7">
        <v>2.8923556620150701</v>
      </c>
      <c r="W45" s="7">
        <v>2.9050193703117002</v>
      </c>
    </row>
    <row r="46" spans="2:23" x14ac:dyDescent="0.25">
      <c r="B46" t="s">
        <v>52</v>
      </c>
      <c r="C46" s="16">
        <v>79.823808334387607</v>
      </c>
      <c r="D46" s="16">
        <v>118.40410423949299</v>
      </c>
      <c r="E46" s="16">
        <v>82.745857862840793</v>
      </c>
      <c r="F46" s="16">
        <v>96.641377820742505</v>
      </c>
      <c r="G46" s="16">
        <v>104.171182229895</v>
      </c>
      <c r="H46" s="16">
        <v>108.093337743372</v>
      </c>
      <c r="I46" s="16">
        <v>110.09773781280499</v>
      </c>
      <c r="J46" s="16">
        <v>111.112512076017</v>
      </c>
      <c r="K46" s="16">
        <v>111.62387622097999</v>
      </c>
      <c r="L46" s="16">
        <v>111.880963543665</v>
      </c>
      <c r="N46" s="7">
        <v>7.9823808334387598</v>
      </c>
      <c r="O46" s="7">
        <v>11.840410423949301</v>
      </c>
      <c r="P46" s="7">
        <v>8.2745857862840797</v>
      </c>
      <c r="Q46" s="7">
        <v>9.6641377820742491</v>
      </c>
      <c r="R46" s="7">
        <v>10.417118222989499</v>
      </c>
      <c r="S46" s="7">
        <v>10.809333774337199</v>
      </c>
      <c r="T46" s="7">
        <v>11.009773781280501</v>
      </c>
      <c r="U46" s="7">
        <v>11.1112512076017</v>
      </c>
      <c r="V46" s="7">
        <v>11.162387622098001</v>
      </c>
      <c r="W46" s="7">
        <v>11.1880963543665</v>
      </c>
    </row>
    <row r="47" spans="2:23" x14ac:dyDescent="0.25">
      <c r="B47" t="s">
        <v>53</v>
      </c>
      <c r="C47" s="16">
        <v>12.7443347970652</v>
      </c>
      <c r="D47" s="16">
        <v>15.9033398719611</v>
      </c>
      <c r="E47" s="16">
        <v>11.0748000840359</v>
      </c>
      <c r="F47" s="16">
        <v>13.3737006518749</v>
      </c>
      <c r="G47" s="16">
        <v>14.9512911658104</v>
      </c>
      <c r="H47" s="16">
        <v>15.992296133597</v>
      </c>
      <c r="I47" s="16">
        <v>16.663692236940701</v>
      </c>
      <c r="J47" s="16">
        <v>17.090820219148601</v>
      </c>
      <c r="K47" s="16">
        <v>17.360297747526499</v>
      </c>
      <c r="L47" s="16">
        <v>17.529446872099999</v>
      </c>
      <c r="N47" s="7">
        <v>1.27443347970652</v>
      </c>
      <c r="O47" s="7">
        <v>1.59033398719611</v>
      </c>
      <c r="P47" s="7">
        <v>1.1074800084035901</v>
      </c>
      <c r="Q47" s="7">
        <v>1.33737006518749</v>
      </c>
      <c r="R47" s="7">
        <v>1.4951291165810401</v>
      </c>
      <c r="S47" s="7">
        <v>1.5992296133596999</v>
      </c>
      <c r="T47" s="7">
        <v>1.6663692236940699</v>
      </c>
      <c r="U47" s="7">
        <v>1.7090820219148599</v>
      </c>
      <c r="V47" s="7">
        <v>1.7360297747526501</v>
      </c>
      <c r="W47" s="7">
        <v>1.7529446872100001</v>
      </c>
    </row>
    <row r="48" spans="2:23" x14ac:dyDescent="0.25">
      <c r="B48" t="s">
        <v>54</v>
      </c>
      <c r="C48" s="16">
        <v>7.0899007288519602</v>
      </c>
      <c r="D48" s="16">
        <v>17.109163393992901</v>
      </c>
      <c r="E48" s="16">
        <v>14.1922408934572</v>
      </c>
      <c r="F48" s="16">
        <v>17.959164505037101</v>
      </c>
      <c r="G48" s="16">
        <v>20.180265139355001</v>
      </c>
      <c r="H48" s="16">
        <v>21.416155121058601</v>
      </c>
      <c r="I48" s="16">
        <v>22.084465797677701</v>
      </c>
      <c r="J48" s="16">
        <v>22.440644046576399</v>
      </c>
      <c r="K48" s="16">
        <v>22.6290522650574</v>
      </c>
      <c r="L48" s="16">
        <v>22.728326888379801</v>
      </c>
      <c r="N48" s="7">
        <v>0.708990072885196</v>
      </c>
      <c r="O48" s="7">
        <v>1.7109163393992901</v>
      </c>
      <c r="P48" s="7">
        <v>1.41922408934572</v>
      </c>
      <c r="Q48" s="7">
        <v>1.79591645050371</v>
      </c>
      <c r="R48" s="7">
        <v>2.0180265139354998</v>
      </c>
      <c r="S48" s="7">
        <v>2.1416155121058602</v>
      </c>
      <c r="T48" s="7">
        <v>2.2084465797677701</v>
      </c>
      <c r="U48" s="7">
        <v>2.2440644046576401</v>
      </c>
      <c r="V48" s="7">
        <v>2.2629052265057399</v>
      </c>
      <c r="W48" s="7">
        <v>2.2728326888379802</v>
      </c>
    </row>
    <row r="49" spans="2:23" x14ac:dyDescent="0.25">
      <c r="B49" t="s">
        <v>55</v>
      </c>
      <c r="C49" s="16">
        <v>2165.1035043936199</v>
      </c>
      <c r="D49" s="16">
        <v>1447.35457572679</v>
      </c>
      <c r="E49" s="16">
        <v>723.67909149554305</v>
      </c>
      <c r="F49" s="16">
        <v>723.67909314024405</v>
      </c>
      <c r="G49" s="16">
        <v>723.67909314174199</v>
      </c>
      <c r="H49" s="16">
        <v>723.67909314174506</v>
      </c>
      <c r="I49" s="16">
        <v>723.67909314174506</v>
      </c>
      <c r="J49" s="16">
        <v>723.67909314174506</v>
      </c>
      <c r="K49" s="16">
        <v>723.67909314174506</v>
      </c>
      <c r="L49" s="16">
        <v>723.67909314174506</v>
      </c>
      <c r="N49" s="7">
        <v>216.51035043936201</v>
      </c>
      <c r="O49" s="7">
        <v>144.735457572679</v>
      </c>
      <c r="P49" s="7">
        <v>72.367909149554293</v>
      </c>
      <c r="Q49" s="7">
        <v>72.367909314024402</v>
      </c>
      <c r="R49" s="7">
        <v>72.367909314174199</v>
      </c>
      <c r="S49" s="7">
        <v>72.367909314174497</v>
      </c>
      <c r="T49" s="7">
        <v>72.367909314174497</v>
      </c>
      <c r="U49" s="7">
        <v>72.367909314174497</v>
      </c>
      <c r="V49" s="7">
        <v>72.367909314174497</v>
      </c>
      <c r="W49" s="7">
        <v>72.367909314174497</v>
      </c>
    </row>
    <row r="50" spans="2:23" x14ac:dyDescent="0.25">
      <c r="B50" t="s">
        <v>56</v>
      </c>
      <c r="C50" s="16">
        <v>0.73851860767778299</v>
      </c>
      <c r="D50" s="16">
        <v>2.5973498703004099</v>
      </c>
      <c r="E50" s="16">
        <v>2.9548539954281599</v>
      </c>
      <c r="F50" s="16">
        <v>4.8249883267021101</v>
      </c>
      <c r="G50" s="16">
        <v>6.6293594937709104</v>
      </c>
      <c r="H50" s="16">
        <v>8.2228006646792906</v>
      </c>
      <c r="I50" s="16">
        <v>9.55504758357743</v>
      </c>
      <c r="J50" s="16">
        <v>10.6297398351234</v>
      </c>
      <c r="K50" s="16">
        <v>11.4758456609093</v>
      </c>
      <c r="L50" s="16">
        <v>12.130804285072401</v>
      </c>
      <c r="N50" s="7">
        <v>7.3851860767778305E-2</v>
      </c>
      <c r="O50" s="7">
        <v>0.259734987030041</v>
      </c>
      <c r="P50" s="7">
        <v>0.295485399542816</v>
      </c>
      <c r="Q50" s="7">
        <v>0.48249883267021099</v>
      </c>
      <c r="R50" s="7">
        <v>0.66293594937709099</v>
      </c>
      <c r="S50" s="7">
        <v>0.82228006646792895</v>
      </c>
      <c r="T50" s="7">
        <v>0.95550475835774296</v>
      </c>
      <c r="U50" s="7">
        <v>1.06297398351234</v>
      </c>
      <c r="V50" s="7">
        <v>1.1475845660909301</v>
      </c>
      <c r="W50" s="7">
        <v>1.2130804285072401</v>
      </c>
    </row>
    <row r="51" spans="2:23" x14ac:dyDescent="0.25">
      <c r="B51" t="s">
        <v>57</v>
      </c>
      <c r="C51" s="16">
        <v>177.8520384924</v>
      </c>
      <c r="D51" s="16">
        <v>181.10298672092401</v>
      </c>
      <c r="E51" s="16">
        <v>98.760356097527094</v>
      </c>
      <c r="F51" s="16">
        <v>100.65679434593601</v>
      </c>
      <c r="G51" s="16">
        <v>101.083211032549</v>
      </c>
      <c r="H51" s="16">
        <v>101.17852039160501</v>
      </c>
      <c r="I51" s="16">
        <v>101.19979490095299</v>
      </c>
      <c r="J51" s="16">
        <v>101.20454228979401</v>
      </c>
      <c r="K51" s="16">
        <v>101.205601595549</v>
      </c>
      <c r="L51" s="16">
        <v>101.205837959614</v>
      </c>
      <c r="N51" s="7">
        <v>17.785203849239998</v>
      </c>
      <c r="O51" s="7">
        <v>18.110298672092402</v>
      </c>
      <c r="P51" s="7">
        <v>9.8760356097527104</v>
      </c>
      <c r="Q51" s="7">
        <v>10.0656794345936</v>
      </c>
      <c r="R51" s="7">
        <v>10.1083211032549</v>
      </c>
      <c r="S51" s="7">
        <v>10.1178520391605</v>
      </c>
      <c r="T51" s="7">
        <v>10.1199794900953</v>
      </c>
      <c r="U51" s="7">
        <v>10.1204542289794</v>
      </c>
      <c r="V51" s="7">
        <v>10.1205601595549</v>
      </c>
      <c r="W51" s="7">
        <v>10.1205837959614</v>
      </c>
    </row>
    <row r="52" spans="2:23" x14ac:dyDescent="0.25">
      <c r="B52" t="s">
        <v>58</v>
      </c>
      <c r="C52" s="16">
        <v>128685.20059702201</v>
      </c>
      <c r="D52" s="16">
        <v>86025.039234595097</v>
      </c>
      <c r="E52" s="16">
        <v>43012.626818068202</v>
      </c>
      <c r="F52" s="16">
        <v>43012.626915822701</v>
      </c>
      <c r="G52" s="16">
        <v>43012.626915911802</v>
      </c>
      <c r="H52" s="16">
        <v>43012.6269159121</v>
      </c>
      <c r="I52" s="16">
        <v>43012.6269159121</v>
      </c>
      <c r="J52" s="16">
        <v>43012.6269159121</v>
      </c>
      <c r="K52" s="16">
        <v>43012.6269159121</v>
      </c>
      <c r="L52" s="16">
        <v>43012.6269159121</v>
      </c>
      <c r="N52" s="7">
        <v>12868.520059702199</v>
      </c>
      <c r="O52" s="7">
        <v>8602.5039234595097</v>
      </c>
      <c r="P52" s="7">
        <v>4301.2626818068202</v>
      </c>
      <c r="Q52" s="7">
        <v>4301.2626915822702</v>
      </c>
      <c r="R52" s="7">
        <v>4301.2626915911796</v>
      </c>
      <c r="S52" s="7">
        <v>4301.2626915912097</v>
      </c>
      <c r="T52" s="7">
        <v>4301.2626915912097</v>
      </c>
      <c r="U52" s="7">
        <v>4301.2626915912097</v>
      </c>
      <c r="V52" s="7">
        <v>4301.2626915912097</v>
      </c>
      <c r="W52" s="7">
        <v>4301.2626915912097</v>
      </c>
    </row>
    <row r="53" spans="2:23" x14ac:dyDescent="0.25">
      <c r="B53" t="s">
        <v>59</v>
      </c>
      <c r="C53" s="16">
        <v>3.7149389805575002</v>
      </c>
      <c r="D53" s="16">
        <v>13.834787118335701</v>
      </c>
      <c r="E53" s="16">
        <v>15.1721928030742</v>
      </c>
      <c r="F53" s="16">
        <v>23.496718143761498</v>
      </c>
      <c r="G53" s="16">
        <v>30.613490947968799</v>
      </c>
      <c r="H53" s="16">
        <v>36.181877036766302</v>
      </c>
      <c r="I53" s="16">
        <v>40.318032366852897</v>
      </c>
      <c r="J53" s="16">
        <v>43.293185767388202</v>
      </c>
      <c r="K53" s="16">
        <v>45.389798573898901</v>
      </c>
      <c r="L53" s="16">
        <v>46.847707872265801</v>
      </c>
      <c r="N53" s="7">
        <v>0.37149389805575</v>
      </c>
      <c r="O53" s="7">
        <v>1.3834787118335701</v>
      </c>
      <c r="P53" s="7">
        <v>1.51721928030742</v>
      </c>
      <c r="Q53" s="7">
        <v>2.3496718143761499</v>
      </c>
      <c r="R53" s="7">
        <v>3.06134909479688</v>
      </c>
      <c r="S53" s="7">
        <v>3.6181877036766301</v>
      </c>
      <c r="T53" s="7">
        <v>4.0318032366852901</v>
      </c>
      <c r="U53" s="7">
        <v>4.32931857673882</v>
      </c>
      <c r="V53" s="7">
        <v>4.5389798573898901</v>
      </c>
      <c r="W53" s="7">
        <v>4.6847707872265802</v>
      </c>
    </row>
    <row r="54" spans="2:23" x14ac:dyDescent="0.25">
      <c r="B54" t="s">
        <v>60</v>
      </c>
      <c r="C54" s="16">
        <v>0.18148037214188101</v>
      </c>
      <c r="D54" s="16">
        <v>0.78401857407604902</v>
      </c>
      <c r="E54" s="16">
        <v>1.10562877203492</v>
      </c>
      <c r="F54" s="16">
        <v>2.2213896603110701</v>
      </c>
      <c r="G54" s="16">
        <v>3.7102056228076998</v>
      </c>
      <c r="H54" s="16">
        <v>5.5181596422777499</v>
      </c>
      <c r="I54" s="16">
        <v>7.5812611665161702</v>
      </c>
      <c r="J54" s="16">
        <v>9.8343091477414504</v>
      </c>
      <c r="K54" s="16">
        <v>12.2159892794154</v>
      </c>
      <c r="L54" s="16">
        <v>14.671554530056699</v>
      </c>
      <c r="N54" s="7">
        <v>1.81480372141881E-2</v>
      </c>
      <c r="O54" s="7">
        <v>7.84018574076049E-2</v>
      </c>
      <c r="P54" s="7">
        <v>0.110562877203492</v>
      </c>
      <c r="Q54" s="7">
        <v>0.222138966031107</v>
      </c>
      <c r="R54" s="7">
        <v>0.37102056228077002</v>
      </c>
      <c r="S54" s="7">
        <v>0.55181596422777501</v>
      </c>
      <c r="T54" s="7">
        <v>0.758126116651617</v>
      </c>
      <c r="U54" s="7">
        <v>0.98343091477414502</v>
      </c>
      <c r="V54" s="7">
        <v>1.22159892794154</v>
      </c>
      <c r="W54" s="7">
        <v>1.4671554530056701</v>
      </c>
    </row>
    <row r="55" spans="2:23" x14ac:dyDescent="0.25">
      <c r="B55" t="s">
        <v>61</v>
      </c>
      <c r="C55" s="16">
        <v>5.5544808783454798</v>
      </c>
      <c r="D55" s="16">
        <v>9.8300002046216992</v>
      </c>
      <c r="E55" s="16">
        <v>6.7146654774584098</v>
      </c>
      <c r="F55" s="16">
        <v>7.53071393976093</v>
      </c>
      <c r="G55" s="16">
        <v>7.8700469163645801</v>
      </c>
      <c r="H55" s="16">
        <v>8.0066869473408993</v>
      </c>
      <c r="I55" s="16">
        <v>8.0610308898134502</v>
      </c>
      <c r="J55" s="16">
        <v>8.0825399609509905</v>
      </c>
      <c r="K55" s="16">
        <v>8.0910369597691503</v>
      </c>
      <c r="L55" s="16">
        <v>8.0943911198278098</v>
      </c>
      <c r="N55" s="7">
        <v>0.55544808783454802</v>
      </c>
      <c r="O55" s="7">
        <v>0.98300002046217005</v>
      </c>
      <c r="P55" s="7">
        <v>0.67146654774584102</v>
      </c>
      <c r="Q55" s="7">
        <v>0.75307139397609302</v>
      </c>
      <c r="R55" s="7">
        <v>0.78700469163645803</v>
      </c>
      <c r="S55" s="7">
        <v>0.80066869473408997</v>
      </c>
      <c r="T55" s="7">
        <v>0.80610308898134497</v>
      </c>
      <c r="U55" s="7">
        <v>0.80825399609509896</v>
      </c>
      <c r="V55" s="7">
        <v>0.809103695976915</v>
      </c>
      <c r="W55" s="7">
        <v>0.80943911198278096</v>
      </c>
    </row>
    <row r="56" spans="2:23" x14ac:dyDescent="0.25">
      <c r="B56" t="s">
        <v>62</v>
      </c>
      <c r="C56" s="16">
        <v>0.44223887459314398</v>
      </c>
      <c r="D56" s="16">
        <v>1.8132490294919901</v>
      </c>
      <c r="E56" s="16">
        <v>2.44469228288053</v>
      </c>
      <c r="F56" s="16">
        <v>4.7143632131962496</v>
      </c>
      <c r="G56" s="16">
        <v>7.5789768523413397</v>
      </c>
      <c r="H56" s="16">
        <v>10.875220359919499</v>
      </c>
      <c r="I56" s="16">
        <v>14.444877583849699</v>
      </c>
      <c r="J56" s="16">
        <v>18.149536255285199</v>
      </c>
      <c r="K56" s="16">
        <v>21.8758719981513</v>
      </c>
      <c r="L56" s="16">
        <v>25.535885657529999</v>
      </c>
      <c r="N56" s="7">
        <v>4.4223887459314402E-2</v>
      </c>
      <c r="O56" s="7">
        <v>0.18132490294919901</v>
      </c>
      <c r="P56" s="7">
        <v>0.24446922828805301</v>
      </c>
      <c r="Q56" s="7">
        <v>0.47143632131962498</v>
      </c>
      <c r="R56" s="7">
        <v>0.75789768523413403</v>
      </c>
      <c r="S56" s="7">
        <v>1.08752203599195</v>
      </c>
      <c r="T56" s="7">
        <v>1.44448775838497</v>
      </c>
      <c r="U56" s="7">
        <v>1.8149536255285199</v>
      </c>
      <c r="V56" s="7">
        <v>2.1875871998151299</v>
      </c>
      <c r="W56" s="7">
        <v>2.553588565753</v>
      </c>
    </row>
    <row r="57" spans="2:23" x14ac:dyDescent="0.25">
      <c r="B57" t="s">
        <v>63</v>
      </c>
      <c r="C57" s="16">
        <v>0.65380229072993601</v>
      </c>
      <c r="D57" s="16">
        <v>1.5500693429528101</v>
      </c>
      <c r="E57" s="16">
        <v>1.29755918653282</v>
      </c>
      <c r="F57" s="16">
        <v>1.6630805607127499</v>
      </c>
      <c r="G57" s="16">
        <v>1.8895918886446601</v>
      </c>
      <c r="H57" s="16">
        <v>2.0220665264508799</v>
      </c>
      <c r="I57" s="16">
        <v>2.0972877690673699</v>
      </c>
      <c r="J57" s="16">
        <v>2.13933810248303</v>
      </c>
      <c r="K57" s="16">
        <v>2.1626487534346199</v>
      </c>
      <c r="L57" s="16">
        <v>2.1755123355683601</v>
      </c>
      <c r="N57" s="7">
        <v>6.5380229072993595E-2</v>
      </c>
      <c r="O57" s="7">
        <v>0.15500693429528101</v>
      </c>
      <c r="P57" s="7">
        <v>0.12975591865328201</v>
      </c>
      <c r="Q57" s="7">
        <v>0.166308056071275</v>
      </c>
      <c r="R57" s="7">
        <v>0.188959188864466</v>
      </c>
      <c r="S57" s="7">
        <v>0.202206652645088</v>
      </c>
      <c r="T57" s="7">
        <v>0.209728776906737</v>
      </c>
      <c r="U57" s="7">
        <v>0.21393381024830299</v>
      </c>
      <c r="V57" s="7">
        <v>0.216264875343462</v>
      </c>
      <c r="W57" s="7">
        <v>0.217551233556836</v>
      </c>
    </row>
    <row r="58" spans="2:23" x14ac:dyDescent="0.25">
      <c r="B58" t="s">
        <v>64</v>
      </c>
      <c r="C58" s="16">
        <v>18.477438278491501</v>
      </c>
      <c r="D58" s="16">
        <v>47.813019348042801</v>
      </c>
      <c r="E58" s="16">
        <v>41.472204309784402</v>
      </c>
      <c r="F58" s="16">
        <v>54.072538024427097</v>
      </c>
      <c r="G58" s="16">
        <v>61.980624466178398</v>
      </c>
      <c r="H58" s="16">
        <v>66.6366029087458</v>
      </c>
      <c r="I58" s="16">
        <v>69.2898154325608</v>
      </c>
      <c r="J58" s="16">
        <v>70.7758976150282</v>
      </c>
      <c r="K58" s="16">
        <v>71.600579881195102</v>
      </c>
      <c r="L58" s="16">
        <v>72.055929600690703</v>
      </c>
      <c r="N58" s="7">
        <v>1.84774382784915</v>
      </c>
      <c r="O58" s="7">
        <v>4.7813019348042802</v>
      </c>
      <c r="P58" s="7">
        <v>4.1472204309784404</v>
      </c>
      <c r="Q58" s="7">
        <v>5.4072538024427104</v>
      </c>
      <c r="R58" s="7">
        <v>6.1980624466178398</v>
      </c>
      <c r="S58" s="7">
        <v>6.6636602908745797</v>
      </c>
      <c r="T58" s="7">
        <v>6.9289815432560804</v>
      </c>
      <c r="U58" s="7">
        <v>7.0775897615028196</v>
      </c>
      <c r="V58" s="7">
        <v>7.1600579881195099</v>
      </c>
      <c r="W58" s="7">
        <v>7.2055929600690698</v>
      </c>
    </row>
    <row r="59" spans="2:23" x14ac:dyDescent="0.25">
      <c r="B59" t="s">
        <v>65</v>
      </c>
      <c r="C59" s="16">
        <v>0.325047728457589</v>
      </c>
      <c r="D59" s="16">
        <v>1.1475746240400799</v>
      </c>
      <c r="E59" s="16">
        <v>1.30997763519011</v>
      </c>
      <c r="F59" s="16">
        <v>2.1454684316683599</v>
      </c>
      <c r="G59" s="16">
        <v>2.9554707509514002</v>
      </c>
      <c r="H59" s="16">
        <v>3.6740737209310099</v>
      </c>
      <c r="I59" s="16">
        <v>4.2775156786359201</v>
      </c>
      <c r="J59" s="16">
        <v>4.7663314889436199</v>
      </c>
      <c r="K59" s="16">
        <v>5.1527138911156696</v>
      </c>
      <c r="L59" s="16">
        <v>5.4529536944704704</v>
      </c>
      <c r="N59" s="7">
        <v>3.2504772845758902E-2</v>
      </c>
      <c r="O59" s="7">
        <v>0.114757462404008</v>
      </c>
      <c r="P59" s="7">
        <v>0.13099776351901099</v>
      </c>
      <c r="Q59" s="7">
        <v>0.214546843166836</v>
      </c>
      <c r="R59" s="7">
        <v>0.29554707509514</v>
      </c>
      <c r="S59" s="7">
        <v>0.36740737209310098</v>
      </c>
      <c r="T59" s="7">
        <v>0.42775156786359197</v>
      </c>
      <c r="U59" s="7">
        <v>0.47663314889436198</v>
      </c>
      <c r="V59" s="7">
        <v>0.515271389111567</v>
      </c>
      <c r="W59" s="7">
        <v>0.54529536944704704</v>
      </c>
    </row>
    <row r="60" spans="2:23" x14ac:dyDescent="0.25">
      <c r="B60" t="s">
        <v>66</v>
      </c>
      <c r="C60" s="16">
        <v>0.16111566652593901</v>
      </c>
      <c r="D60" s="16">
        <v>0.49194069840448701</v>
      </c>
      <c r="E60" s="16">
        <v>0.51358601778473401</v>
      </c>
      <c r="F60" s="16">
        <v>0.78882875939442698</v>
      </c>
      <c r="G60" s="16">
        <v>1.0346625161015599</v>
      </c>
      <c r="H60" s="16">
        <v>1.23772505193283</v>
      </c>
      <c r="I60" s="16">
        <v>1.3976861819244699</v>
      </c>
      <c r="J60" s="16">
        <v>1.51991862316014</v>
      </c>
      <c r="K60" s="16">
        <v>1.61145335224453</v>
      </c>
      <c r="L60" s="16">
        <v>1.67906563093556</v>
      </c>
      <c r="N60" s="7">
        <v>1.61115666525939E-2</v>
      </c>
      <c r="O60" s="7">
        <v>4.9194069840448697E-2</v>
      </c>
      <c r="P60" s="7">
        <v>5.1358601778473401E-2</v>
      </c>
      <c r="Q60" s="7">
        <v>7.8882875939442695E-2</v>
      </c>
      <c r="R60" s="7">
        <v>0.103466251610156</v>
      </c>
      <c r="S60" s="7">
        <v>0.12377250519328301</v>
      </c>
      <c r="T60" s="7">
        <v>0.13976861819244699</v>
      </c>
      <c r="U60" s="7">
        <v>0.151991862316014</v>
      </c>
      <c r="V60" s="7">
        <v>0.16114533522445301</v>
      </c>
      <c r="W60" s="7">
        <v>0.167906563093556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scrap</vt:lpstr>
      <vt:lpstr>new_C</vt:lpstr>
      <vt:lpstr>growth_req</vt:lpstr>
      <vt:lpstr>new_mum</vt:lpstr>
      <vt:lpstr>est_mum_perDay</vt:lpstr>
      <vt:lpstr>calc0904</vt:lpstr>
      <vt:lpstr>calc0925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1</cp:revision>
  <dcterms:created xsi:type="dcterms:W3CDTF">2018-08-14T20:04:41Z</dcterms:created>
  <dcterms:modified xsi:type="dcterms:W3CDTF">2018-09-25T16:43:47Z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