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n-yang.lee\Desktop\"/>
    </mc:Choice>
  </mc:AlternateContent>
  <bookViews>
    <workbookView xWindow="0" yWindow="0" windowWidth="28800" windowHeight="11700"/>
  </bookViews>
  <sheets>
    <sheet name="Calculations" sheetId="1" r:id="rId1"/>
    <sheet name="DataSet" sheetId="2" r:id="rId2"/>
    <sheet name="DataSet2 (Nominal Dollars)"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9" i="1" l="1"/>
  <c r="K68" i="1"/>
  <c r="J67" i="1"/>
  <c r="L65" i="1"/>
  <c r="J65" i="1"/>
  <c r="K64" i="1"/>
  <c r="K60" i="1"/>
  <c r="L57" i="1"/>
  <c r="K54" i="1"/>
  <c r="A53" i="1"/>
  <c r="A54" i="1" s="1"/>
  <c r="A55" i="1" s="1"/>
  <c r="A56" i="1" s="1"/>
  <c r="A57" i="1" s="1"/>
  <c r="A58" i="1" s="1"/>
  <c r="A59" i="1" s="1"/>
  <c r="A60" i="1" s="1"/>
  <c r="A61" i="1" s="1"/>
  <c r="A62" i="1" s="1"/>
  <c r="A63" i="1" s="1"/>
  <c r="A64" i="1" s="1"/>
  <c r="A65" i="1" s="1"/>
  <c r="A66" i="1" s="1"/>
  <c r="A67" i="1" s="1"/>
  <c r="A68" i="1" s="1"/>
  <c r="A69" i="1" s="1"/>
  <c r="A70" i="1" s="1"/>
  <c r="A71" i="1" s="1"/>
  <c r="A72" i="1" s="1"/>
  <c r="I52" i="1"/>
  <c r="I53" i="1" s="1"/>
  <c r="I54" i="1" s="1"/>
  <c r="I55" i="1" s="1"/>
  <c r="I56" i="1" s="1"/>
  <c r="I57" i="1" s="1"/>
  <c r="I58" i="1" s="1"/>
  <c r="I59" i="1" s="1"/>
  <c r="I60" i="1" s="1"/>
  <c r="I61" i="1" s="1"/>
  <c r="I62" i="1" s="1"/>
  <c r="I63" i="1" s="1"/>
  <c r="I64" i="1" s="1"/>
  <c r="I65" i="1" s="1"/>
  <c r="I66" i="1" s="1"/>
  <c r="I67" i="1" s="1"/>
  <c r="I68" i="1" s="1"/>
  <c r="I69" i="1" s="1"/>
  <c r="I70" i="1" s="1"/>
  <c r="I71" i="1" s="1"/>
  <c r="I72" i="1" s="1"/>
  <c r="A52" i="1"/>
  <c r="AS29" i="1"/>
  <c r="AQ29" i="1"/>
  <c r="AP29" i="1"/>
  <c r="AO29" i="1"/>
  <c r="AK29" i="1"/>
  <c r="AI29" i="1"/>
  <c r="AF29" i="1"/>
  <c r="AE29" i="1"/>
  <c r="AD29" i="1"/>
  <c r="AC29" i="1"/>
  <c r="AB29" i="1"/>
  <c r="AA29" i="1"/>
  <c r="Z29" i="1"/>
  <c r="Y29" i="1"/>
  <c r="X29" i="1"/>
  <c r="W29" i="1"/>
  <c r="V29" i="1"/>
  <c r="R29" i="1"/>
  <c r="AR29" i="1" s="1"/>
  <c r="AS28" i="1"/>
  <c r="AR28" i="1"/>
  <c r="AQ28" i="1"/>
  <c r="AP28" i="1"/>
  <c r="AO28" i="1"/>
  <c r="AN28" i="1"/>
  <c r="AM28" i="1"/>
  <c r="AL28" i="1"/>
  <c r="AK28" i="1"/>
  <c r="AJ28" i="1"/>
  <c r="AI28" i="1"/>
  <c r="AS27" i="1"/>
  <c r="AQ27" i="1"/>
  <c r="AO27" i="1"/>
  <c r="AK27" i="1"/>
  <c r="AI27" i="1"/>
  <c r="R27" i="1"/>
  <c r="AR27" i="1" s="1"/>
  <c r="F27" i="1"/>
  <c r="F28" i="1" s="1"/>
  <c r="F29" i="1" s="1"/>
  <c r="AP26" i="1"/>
  <c r="R26" i="1"/>
  <c r="AR26" i="1" s="1"/>
  <c r="G26" i="1"/>
  <c r="G27" i="1" s="1"/>
  <c r="G28" i="1" s="1"/>
  <c r="G29" i="1" s="1"/>
  <c r="F26" i="1"/>
  <c r="E26" i="1"/>
  <c r="E27" i="1" s="1"/>
  <c r="E28" i="1" s="1"/>
  <c r="E29" i="1" s="1"/>
  <c r="AR25" i="1"/>
  <c r="AQ25" i="1"/>
  <c r="AP25" i="1"/>
  <c r="AL25" i="1"/>
  <c r="AJ25" i="1"/>
  <c r="AI25" i="1"/>
  <c r="R25" i="1"/>
  <c r="AS25" i="1" s="1"/>
  <c r="L25" i="1"/>
  <c r="L26" i="1" s="1"/>
  <c r="L27" i="1" s="1"/>
  <c r="L28" i="1" s="1"/>
  <c r="L29" i="1" s="1"/>
  <c r="K25" i="1"/>
  <c r="K26" i="1" s="1"/>
  <c r="K27" i="1" s="1"/>
  <c r="K28" i="1" s="1"/>
  <c r="K29" i="1" s="1"/>
  <c r="J25" i="1"/>
  <c r="J26" i="1" s="1"/>
  <c r="J27" i="1" s="1"/>
  <c r="J28" i="1" s="1"/>
  <c r="J29" i="1" s="1"/>
  <c r="I25" i="1"/>
  <c r="I26" i="1" s="1"/>
  <c r="I27" i="1" s="1"/>
  <c r="I28" i="1" s="1"/>
  <c r="I29" i="1" s="1"/>
  <c r="H25" i="1"/>
  <c r="H26" i="1" s="1"/>
  <c r="H27" i="1" s="1"/>
  <c r="H28" i="1" s="1"/>
  <c r="H29" i="1" s="1"/>
  <c r="G25" i="1"/>
  <c r="F25" i="1"/>
  <c r="E25" i="1"/>
  <c r="D25" i="1"/>
  <c r="D26" i="1" s="1"/>
  <c r="D27" i="1" s="1"/>
  <c r="D28" i="1" s="1"/>
  <c r="D29" i="1" s="1"/>
  <c r="C25" i="1"/>
  <c r="C26" i="1" s="1"/>
  <c r="C27" i="1" s="1"/>
  <c r="C28" i="1" s="1"/>
  <c r="C29" i="1" s="1"/>
  <c r="B25" i="1"/>
  <c r="B26" i="1" s="1"/>
  <c r="B27" i="1" s="1"/>
  <c r="B28" i="1" s="1"/>
  <c r="B29" i="1" s="1"/>
  <c r="AL24" i="1"/>
  <c r="R24" i="1"/>
  <c r="AN24" i="1" s="1"/>
  <c r="AS23" i="1"/>
  <c r="AR23" i="1"/>
  <c r="AQ23" i="1"/>
  <c r="AM23" i="1"/>
  <c r="AK23" i="1"/>
  <c r="AJ23" i="1"/>
  <c r="AI23" i="1"/>
  <c r="R23" i="1"/>
  <c r="AL23" i="1" s="1"/>
  <c r="L23" i="1"/>
  <c r="K23" i="1"/>
  <c r="J23" i="1"/>
  <c r="I23" i="1"/>
  <c r="H23" i="1"/>
  <c r="G23" i="1"/>
  <c r="F23" i="1"/>
  <c r="E23" i="1"/>
  <c r="D23" i="1"/>
  <c r="C23" i="1"/>
  <c r="B23" i="1"/>
  <c r="AS22" i="1"/>
  <c r="AO22" i="1"/>
  <c r="AM22" i="1"/>
  <c r="AL22" i="1"/>
  <c r="AK22" i="1"/>
  <c r="R22" i="1"/>
  <c r="AN22" i="1" s="1"/>
  <c r="L22" i="1"/>
  <c r="K22" i="1"/>
  <c r="J22" i="1"/>
  <c r="I22" i="1"/>
  <c r="H22" i="1"/>
  <c r="G22" i="1"/>
  <c r="F22" i="1"/>
  <c r="E22" i="1"/>
  <c r="D22" i="1"/>
  <c r="C22" i="1"/>
  <c r="B22" i="1"/>
  <c r="AQ21" i="1"/>
  <c r="AO21" i="1"/>
  <c r="AM21" i="1"/>
  <c r="AI21" i="1"/>
  <c r="R21" i="1"/>
  <c r="L67" i="1" s="1"/>
  <c r="F21" i="1"/>
  <c r="AS20" i="1"/>
  <c r="AQ20" i="1"/>
  <c r="AP20" i="1"/>
  <c r="AO20" i="1"/>
  <c r="AL20" i="1"/>
  <c r="AK20" i="1"/>
  <c r="AI20" i="1"/>
  <c r="R20" i="1"/>
  <c r="AR20" i="1" s="1"/>
  <c r="K20" i="1"/>
  <c r="K21" i="1" s="1"/>
  <c r="H20" i="1"/>
  <c r="H21" i="1" s="1"/>
  <c r="G20" i="1"/>
  <c r="G21" i="1" s="1"/>
  <c r="F20" i="1"/>
  <c r="C20" i="1"/>
  <c r="C21" i="1" s="1"/>
  <c r="AS19" i="1"/>
  <c r="AR19" i="1"/>
  <c r="AQ19" i="1"/>
  <c r="AM19" i="1"/>
  <c r="AK19" i="1"/>
  <c r="AJ19" i="1"/>
  <c r="AI19" i="1"/>
  <c r="R19" i="1"/>
  <c r="AL19" i="1" s="1"/>
  <c r="L19" i="1"/>
  <c r="L20" i="1" s="1"/>
  <c r="L21" i="1" s="1"/>
  <c r="K19" i="1"/>
  <c r="J19" i="1"/>
  <c r="J20" i="1" s="1"/>
  <c r="J21" i="1" s="1"/>
  <c r="I19" i="1"/>
  <c r="I20" i="1" s="1"/>
  <c r="I21" i="1" s="1"/>
  <c r="H19" i="1"/>
  <c r="G19" i="1"/>
  <c r="F19" i="1"/>
  <c r="E19" i="1"/>
  <c r="E20" i="1" s="1"/>
  <c r="E21" i="1" s="1"/>
  <c r="D19" i="1"/>
  <c r="D20" i="1" s="1"/>
  <c r="D21" i="1" s="1"/>
  <c r="C19" i="1"/>
  <c r="B19" i="1"/>
  <c r="B20" i="1" s="1"/>
  <c r="B21" i="1" s="1"/>
  <c r="AS18" i="1"/>
  <c r="AP18" i="1"/>
  <c r="AO18" i="1"/>
  <c r="AM18" i="1"/>
  <c r="AL18" i="1"/>
  <c r="AK18" i="1"/>
  <c r="R18" i="1"/>
  <c r="J64" i="1" s="1"/>
  <c r="AR17" i="1"/>
  <c r="AN17" i="1"/>
  <c r="AL17" i="1"/>
  <c r="AJ17" i="1"/>
  <c r="R17" i="1"/>
  <c r="AM17" i="1" s="1"/>
  <c r="L17" i="1"/>
  <c r="K17" i="1"/>
  <c r="J17" i="1"/>
  <c r="I17" i="1"/>
  <c r="H17" i="1"/>
  <c r="G17" i="1"/>
  <c r="F17" i="1"/>
  <c r="E17" i="1"/>
  <c r="D17" i="1"/>
  <c r="C17" i="1"/>
  <c r="B17" i="1"/>
  <c r="R16" i="1"/>
  <c r="AN16" i="1" s="1"/>
  <c r="E16" i="1"/>
  <c r="AP15" i="1"/>
  <c r="R15" i="1"/>
  <c r="J61" i="1" s="1"/>
  <c r="J15" i="1"/>
  <c r="J16" i="1" s="1"/>
  <c r="G15" i="1"/>
  <c r="G16" i="1" s="1"/>
  <c r="F15" i="1"/>
  <c r="F16" i="1" s="1"/>
  <c r="E15" i="1"/>
  <c r="B15" i="1"/>
  <c r="B16" i="1" s="1"/>
  <c r="AR14" i="1"/>
  <c r="AQ14" i="1"/>
  <c r="AP14" i="1"/>
  <c r="AM14" i="1"/>
  <c r="AL14" i="1"/>
  <c r="AJ14" i="1"/>
  <c r="AI14" i="1"/>
  <c r="R14" i="1"/>
  <c r="AS14" i="1" s="1"/>
  <c r="L14" i="1"/>
  <c r="L15" i="1" s="1"/>
  <c r="L16" i="1" s="1"/>
  <c r="K14" i="1"/>
  <c r="K15" i="1" s="1"/>
  <c r="K16" i="1" s="1"/>
  <c r="J14" i="1"/>
  <c r="I14" i="1"/>
  <c r="I15" i="1" s="1"/>
  <c r="I16" i="1" s="1"/>
  <c r="H14" i="1"/>
  <c r="H15" i="1" s="1"/>
  <c r="H16" i="1" s="1"/>
  <c r="G14" i="1"/>
  <c r="F14" i="1"/>
  <c r="E14" i="1"/>
  <c r="D14" i="1"/>
  <c r="D15" i="1" s="1"/>
  <c r="D16" i="1" s="1"/>
  <c r="C14" i="1"/>
  <c r="C15" i="1" s="1"/>
  <c r="C16" i="1" s="1"/>
  <c r="B14" i="1"/>
  <c r="AR13" i="1"/>
  <c r="AL13" i="1"/>
  <c r="AJ13" i="1"/>
  <c r="R13" i="1"/>
  <c r="L59" i="1" s="1"/>
  <c r="AS12" i="1"/>
  <c r="AR12" i="1"/>
  <c r="AQ12" i="1"/>
  <c r="AM12" i="1"/>
  <c r="AK12" i="1"/>
  <c r="AJ12" i="1"/>
  <c r="AI12" i="1"/>
  <c r="R12" i="1"/>
  <c r="AL12" i="1" s="1"/>
  <c r="L12" i="1"/>
  <c r="K12" i="1"/>
  <c r="J12" i="1"/>
  <c r="J11" i="1" s="1"/>
  <c r="J10" i="1" s="1"/>
  <c r="J9" i="1" s="1"/>
  <c r="I12" i="1"/>
  <c r="I11" i="1" s="1"/>
  <c r="I10" i="1" s="1"/>
  <c r="I9" i="1" s="1"/>
  <c r="H12" i="1"/>
  <c r="H11" i="1" s="1"/>
  <c r="H10" i="1" s="1"/>
  <c r="H9" i="1" s="1"/>
  <c r="G12" i="1"/>
  <c r="F12" i="1"/>
  <c r="E12" i="1"/>
  <c r="E11" i="1" s="1"/>
  <c r="E10" i="1" s="1"/>
  <c r="E9" i="1" s="1"/>
  <c r="D12" i="1"/>
  <c r="C12" i="1"/>
  <c r="B12" i="1"/>
  <c r="B11" i="1" s="1"/>
  <c r="B10" i="1" s="1"/>
  <c r="B9" i="1" s="1"/>
  <c r="AS11" i="1"/>
  <c r="AP11" i="1"/>
  <c r="AO11" i="1"/>
  <c r="AM11" i="1"/>
  <c r="AL11" i="1"/>
  <c r="AK11" i="1"/>
  <c r="AI11" i="1"/>
  <c r="R11" i="1"/>
  <c r="AN11" i="1" s="1"/>
  <c r="L11" i="1"/>
  <c r="L10" i="1" s="1"/>
  <c r="L9" i="1" s="1"/>
  <c r="K11" i="1"/>
  <c r="K10" i="1" s="1"/>
  <c r="K9" i="1" s="1"/>
  <c r="G11" i="1"/>
  <c r="G10" i="1" s="1"/>
  <c r="G9" i="1" s="1"/>
  <c r="F11" i="1"/>
  <c r="D11" i="1"/>
  <c r="D10" i="1" s="1"/>
  <c r="D9" i="1" s="1"/>
  <c r="C11" i="1"/>
  <c r="C10" i="1" s="1"/>
  <c r="C9" i="1" s="1"/>
  <c r="AO10" i="1"/>
  <c r="AM10" i="1"/>
  <c r="R10" i="1"/>
  <c r="K56" i="1" s="1"/>
  <c r="F10" i="1"/>
  <c r="F9" i="1" s="1"/>
  <c r="AS9" i="1"/>
  <c r="AQ9" i="1"/>
  <c r="AP9" i="1"/>
  <c r="AO9" i="1"/>
  <c r="AM9" i="1"/>
  <c r="AL9" i="1"/>
  <c r="AK9" i="1"/>
  <c r="AI9" i="1"/>
  <c r="R9" i="1"/>
  <c r="AR9" i="1" s="1"/>
  <c r="AS8" i="1"/>
  <c r="AR8" i="1"/>
  <c r="AQ8" i="1"/>
  <c r="AM8" i="1"/>
  <c r="AK8" i="1"/>
  <c r="AJ8" i="1"/>
  <c r="AI8" i="1"/>
  <c r="R8" i="1"/>
  <c r="L54" i="1" s="1"/>
  <c r="AS7" i="1"/>
  <c r="AQ7" i="1"/>
  <c r="AP7" i="1"/>
  <c r="AO7" i="1"/>
  <c r="AM7" i="1"/>
  <c r="AL7" i="1"/>
  <c r="AK7" i="1"/>
  <c r="AI7" i="1"/>
  <c r="AH7" i="1"/>
  <c r="AH8" i="1" s="1"/>
  <c r="AH9" i="1" s="1"/>
  <c r="AH10" i="1" s="1"/>
  <c r="AH11" i="1" s="1"/>
  <c r="AH12" i="1" s="1"/>
  <c r="AH13" i="1" s="1"/>
  <c r="AH14" i="1" s="1"/>
  <c r="AH15" i="1" s="1"/>
  <c r="AH16" i="1" s="1"/>
  <c r="AH17" i="1" s="1"/>
  <c r="AH18" i="1" s="1"/>
  <c r="AH19" i="1" s="1"/>
  <c r="AH20" i="1" s="1"/>
  <c r="AH21" i="1" s="1"/>
  <c r="AH22" i="1" s="1"/>
  <c r="AH23" i="1" s="1"/>
  <c r="AH24" i="1" s="1"/>
  <c r="AH25" i="1" s="1"/>
  <c r="AH26" i="1" s="1"/>
  <c r="R7" i="1"/>
  <c r="J53" i="1" s="1"/>
  <c r="K7" i="1"/>
  <c r="K8" i="1" s="1"/>
  <c r="J7" i="1"/>
  <c r="J8" i="1" s="1"/>
  <c r="G7" i="1"/>
  <c r="G8" i="1" s="1"/>
  <c r="C7" i="1"/>
  <c r="C8" i="1" s="1"/>
  <c r="B7" i="1"/>
  <c r="B8" i="1" s="1"/>
  <c r="AO6" i="1"/>
  <c r="AM6" i="1"/>
  <c r="AH6" i="1"/>
  <c r="U6" i="1"/>
  <c r="U7" i="1" s="1"/>
  <c r="U8" i="1" s="1"/>
  <c r="U9" i="1" s="1"/>
  <c r="U10" i="1" s="1"/>
  <c r="U11" i="1" s="1"/>
  <c r="U12" i="1" s="1"/>
  <c r="U13" i="1" s="1"/>
  <c r="U14" i="1" s="1"/>
  <c r="U15" i="1" s="1"/>
  <c r="U16" i="1" s="1"/>
  <c r="U17" i="1" s="1"/>
  <c r="U18" i="1" s="1"/>
  <c r="U19" i="1" s="1"/>
  <c r="U20" i="1" s="1"/>
  <c r="U21" i="1" s="1"/>
  <c r="U22" i="1" s="1"/>
  <c r="U23" i="1" s="1"/>
  <c r="U24" i="1" s="1"/>
  <c r="U25" i="1" s="1"/>
  <c r="U26" i="1" s="1"/>
  <c r="R6" i="1"/>
  <c r="AP6" i="1" s="1"/>
  <c r="L6" i="1"/>
  <c r="L7" i="1" s="1"/>
  <c r="L8" i="1" s="1"/>
  <c r="K6" i="1"/>
  <c r="J6" i="1"/>
  <c r="I6" i="1"/>
  <c r="I7" i="1" s="1"/>
  <c r="I8" i="1" s="1"/>
  <c r="H6" i="1"/>
  <c r="H7" i="1" s="1"/>
  <c r="H8" i="1" s="1"/>
  <c r="G6" i="1"/>
  <c r="F6" i="1"/>
  <c r="F7" i="1" s="1"/>
  <c r="F8" i="1" s="1"/>
  <c r="E6" i="1"/>
  <c r="E7" i="1" s="1"/>
  <c r="E8" i="1" s="1"/>
  <c r="D6" i="1"/>
  <c r="D7" i="1" s="1"/>
  <c r="D8" i="1" s="1"/>
  <c r="C6" i="1"/>
  <c r="B6" i="1"/>
  <c r="A6" i="1"/>
  <c r="A7" i="1" s="1"/>
  <c r="A8" i="1" s="1"/>
  <c r="A9" i="1" s="1"/>
  <c r="A10" i="1" s="1"/>
  <c r="A11" i="1" s="1"/>
  <c r="A12" i="1" s="1"/>
  <c r="A13" i="1" s="1"/>
  <c r="A14" i="1" s="1"/>
  <c r="A15" i="1" s="1"/>
  <c r="A16" i="1" s="1"/>
  <c r="A17" i="1" s="1"/>
  <c r="A18" i="1" s="1"/>
  <c r="A19" i="1" s="1"/>
  <c r="A20" i="1" s="1"/>
  <c r="A21" i="1" s="1"/>
  <c r="A22" i="1" s="1"/>
  <c r="A23" i="1" s="1"/>
  <c r="A24" i="1" s="1"/>
  <c r="A25" i="1" s="1"/>
  <c r="A26" i="1" s="1"/>
  <c r="R5" i="1"/>
  <c r="R4" i="1"/>
  <c r="L4" i="1"/>
  <c r="K4" i="1"/>
  <c r="J4" i="1"/>
  <c r="I4" i="1"/>
  <c r="H4" i="1"/>
  <c r="G4" i="1"/>
  <c r="F4" i="1"/>
  <c r="E4" i="1"/>
  <c r="D4" i="1"/>
  <c r="C4" i="1"/>
  <c r="B4" i="1"/>
  <c r="AI6" i="1" l="1"/>
  <c r="AQ10" i="1"/>
  <c r="AN13" i="1"/>
  <c r="AJ6" i="1"/>
  <c r="AR6" i="1"/>
  <c r="AN8" i="1"/>
  <c r="AJ10" i="1"/>
  <c r="AR10" i="1"/>
  <c r="AN12" i="1"/>
  <c r="AO13" i="1"/>
  <c r="AK15" i="1"/>
  <c r="AS15" i="1"/>
  <c r="AI16" i="1"/>
  <c r="AQ16" i="1"/>
  <c r="AO17" i="1"/>
  <c r="AN19" i="1"/>
  <c r="AJ21" i="1"/>
  <c r="AR21" i="1"/>
  <c r="AP22" i="1"/>
  <c r="AN23" i="1"/>
  <c r="AO24" i="1"/>
  <c r="AM25" i="1"/>
  <c r="AK26" i="1"/>
  <c r="AS26" i="1"/>
  <c r="AL27" i="1"/>
  <c r="AL29" i="1"/>
  <c r="K53" i="1"/>
  <c r="L56" i="1"/>
  <c r="J58" i="1"/>
  <c r="K61" i="1"/>
  <c r="L64" i="1"/>
  <c r="J66" i="1"/>
  <c r="K69" i="1"/>
  <c r="AQ6" i="1"/>
  <c r="AI10" i="1"/>
  <c r="AR15" i="1"/>
  <c r="AP16" i="1"/>
  <c r="AK6" i="1"/>
  <c r="AS6" i="1"/>
  <c r="AO8" i="1"/>
  <c r="AK10" i="1"/>
  <c r="AS10" i="1"/>
  <c r="AQ11" i="1"/>
  <c r="AO12" i="1"/>
  <c r="AP13" i="1"/>
  <c r="AN14" i="1"/>
  <c r="AL15" i="1"/>
  <c r="AJ16" i="1"/>
  <c r="AR16" i="1"/>
  <c r="AP17" i="1"/>
  <c r="AI18" i="1"/>
  <c r="AQ18" i="1"/>
  <c r="AO19" i="1"/>
  <c r="AM20" i="1"/>
  <c r="AK21" i="1"/>
  <c r="AS21" i="1"/>
  <c r="AI22" i="1"/>
  <c r="AQ22" i="1"/>
  <c r="AO23" i="1"/>
  <c r="AP24" i="1"/>
  <c r="AN25" i="1"/>
  <c r="AL26" i="1"/>
  <c r="AM27" i="1"/>
  <c r="AM29" i="1"/>
  <c r="L53" i="1"/>
  <c r="J55" i="1"/>
  <c r="K58" i="1"/>
  <c r="L61" i="1"/>
  <c r="J63" i="1"/>
  <c r="K66" i="1"/>
  <c r="L69" i="1"/>
  <c r="AL6" i="1"/>
  <c r="AJ7" i="1"/>
  <c r="AR7" i="1"/>
  <c r="AP8" i="1"/>
  <c r="AN9" i="1"/>
  <c r="AL10" i="1"/>
  <c r="AJ11" i="1"/>
  <c r="AR11" i="1"/>
  <c r="AP12" i="1"/>
  <c r="AI13" i="1"/>
  <c r="AQ13" i="1"/>
  <c r="AO14" i="1"/>
  <c r="AM15" i="1"/>
  <c r="AK16" i="1"/>
  <c r="AS16" i="1"/>
  <c r="AI17" i="1"/>
  <c r="AQ17" i="1"/>
  <c r="AJ18" i="1"/>
  <c r="AR18" i="1"/>
  <c r="AP19" i="1"/>
  <c r="AN20" i="1"/>
  <c r="AL21" i="1"/>
  <c r="AJ22" i="1"/>
  <c r="AR22" i="1"/>
  <c r="AP23" i="1"/>
  <c r="AI24" i="1"/>
  <c r="AQ24" i="1"/>
  <c r="AO25" i="1"/>
  <c r="AM26" i="1"/>
  <c r="AN27" i="1"/>
  <c r="AN29" i="1"/>
  <c r="J52" i="1"/>
  <c r="K55" i="1"/>
  <c r="L58" i="1"/>
  <c r="J60" i="1"/>
  <c r="K63" i="1"/>
  <c r="L66" i="1"/>
  <c r="J68" i="1"/>
  <c r="AN15" i="1"/>
  <c r="AL16" i="1"/>
  <c r="AJ24" i="1"/>
  <c r="AR24" i="1"/>
  <c r="AN26" i="1"/>
  <c r="K52" i="1"/>
  <c r="L55" i="1"/>
  <c r="J57" i="1"/>
  <c r="L63" i="1"/>
  <c r="AN6" i="1"/>
  <c r="AN10" i="1"/>
  <c r="AK13" i="1"/>
  <c r="AS13" i="1"/>
  <c r="AO15" i="1"/>
  <c r="AM16" i="1"/>
  <c r="AK17" i="1"/>
  <c r="AS17" i="1"/>
  <c r="AN21" i="1"/>
  <c r="AK24" i="1"/>
  <c r="AS24" i="1"/>
  <c r="AO26" i="1"/>
  <c r="AP27" i="1"/>
  <c r="L52" i="1"/>
  <c r="J54" i="1"/>
  <c r="K57" i="1"/>
  <c r="L60" i="1"/>
  <c r="J62" i="1"/>
  <c r="K65" i="1"/>
  <c r="L68" i="1"/>
  <c r="J59" i="1"/>
  <c r="K62" i="1"/>
  <c r="AN7" i="1"/>
  <c r="AL8" i="1"/>
  <c r="AJ9" i="1"/>
  <c r="AP10" i="1"/>
  <c r="AM13" i="1"/>
  <c r="AK14" i="1"/>
  <c r="AI15" i="1"/>
  <c r="AQ15" i="1"/>
  <c r="AO16" i="1"/>
  <c r="AN18" i="1"/>
  <c r="AJ20" i="1"/>
  <c r="AP21" i="1"/>
  <c r="AM24" i="1"/>
  <c r="AK25" i="1"/>
  <c r="AI26" i="1"/>
  <c r="AQ26" i="1"/>
  <c r="AJ27" i="1"/>
  <c r="AJ29" i="1"/>
  <c r="J56" i="1"/>
  <c r="K59" i="1"/>
  <c r="L62" i="1"/>
  <c r="K67" i="1"/>
  <c r="AJ15" i="1"/>
  <c r="AJ26" i="1"/>
</calcChain>
</file>

<file path=xl/comments1.xml><?xml version="1.0" encoding="utf-8"?>
<comments xmlns="http://schemas.openxmlformats.org/spreadsheetml/2006/main">
  <authors>
    <author>Scott.Steinback</author>
  </authors>
  <commentList>
    <comment ref="AI3" authorId="0" shapeId="0">
      <text>
        <r>
          <rPr>
            <b/>
            <sz val="9"/>
            <color indexed="81"/>
            <rFont val="Tahoma"/>
            <family val="2"/>
          </rPr>
          <t xml:space="preserve">Our IMPLAN deflator data goes back to 1997.  Therefore, I'm not able to convert to 2021 $'s like I could for the years 1997-2022.  Thus, the for-hire expenditure estimates for 1996 (in 2021 $'s) were calculated through a linear transformation of the 2021 values shown during 1998 and 1997. </t>
        </r>
      </text>
    </comment>
    <comment ref="O27" authorId="0" shapeId="0">
      <text>
        <r>
          <rPr>
            <b/>
            <sz val="9"/>
            <color indexed="81"/>
            <rFont val="Tahoma"/>
            <charset val="1"/>
          </rPr>
          <t>Scott.Steinback:</t>
        </r>
        <r>
          <rPr>
            <sz val="9"/>
            <color indexed="81"/>
            <rFont val="Tahoma"/>
            <charset val="1"/>
          </rPr>
          <t xml:space="preserve">
Purchased the 2019 IMPLAN data and Other Amusement and Recreation Industries is now sector 504</t>
        </r>
      </text>
    </comment>
  </commentList>
</comments>
</file>

<file path=xl/sharedStrings.xml><?xml version="1.0" encoding="utf-8"?>
<sst xmlns="http://schemas.openxmlformats.org/spreadsheetml/2006/main" count="87" uniqueCount="33">
  <si>
    <t>ME</t>
  </si>
  <si>
    <t>NH</t>
  </si>
  <si>
    <t>MA</t>
  </si>
  <si>
    <t>RI</t>
  </si>
  <si>
    <t>CT</t>
  </si>
  <si>
    <t>NY</t>
  </si>
  <si>
    <t>NJ</t>
  </si>
  <si>
    <t>DE</t>
  </si>
  <si>
    <t>MD</t>
  </si>
  <si>
    <t>VA</t>
  </si>
  <si>
    <t>NC</t>
  </si>
  <si>
    <t>Year</t>
  </si>
  <si>
    <t>Gentner, Brad, and Scott Steinback. 2008. The Economic Contribution of Marine Angler Expenditures in the United States, 2006.U.S. Dep. Commerce, NOAA Tech. Memo. NMFS-F/SPO-94, 301 p.</t>
  </si>
  <si>
    <t xml:space="preserve">Lovell, Sabrina, Scott Steinback, and James Hilger. 2013. The Economic Contribution of Marine Angler Expenditures in the United States, 2011. U.S. Dep. Commerce, NOAA Tech. Memo. NMFS-F/SPO-134, 188 p. </t>
  </si>
  <si>
    <t>Lovell, Sabrina, James Hilger, Emily Rollins, Noelle A. Olsen, and Scott Steinback. 2020. The Economic Contribution of Marine Angler Expenditures on Fishing Trips in the United States, 2017. U.S. Dep. Commerce, NOAA Tech. Memo. NMFS-F/SPO-201, 80 p.</t>
  </si>
  <si>
    <r>
      <t>Gentner, B., M. Price, and S. Steinback</t>
    </r>
    <r>
      <rPr>
        <sz val="11"/>
        <color theme="1"/>
        <rFont val="Calibri"/>
        <family val="2"/>
        <scheme val="minor"/>
      </rPr>
      <t>. 2001. "Marine Angler Expenditures in the Southeast Region, 2001". U.S. Dept. of Commerce. NOAA Tech. Memo. NMFS-F/SPO-48</t>
    </r>
  </si>
  <si>
    <r>
      <t>Steinback, S. and B. Gentner</t>
    </r>
    <r>
      <rPr>
        <sz val="11"/>
        <color theme="1"/>
        <rFont val="Calibri"/>
        <family val="2"/>
        <scheme val="minor"/>
      </rPr>
      <t>. 2001. "Marine Angler Expenditures in the Northeast Region, 1998". U.S. Dept. of Commerce. NOAA Tech. Memo. NMFS-F/SPO-47.</t>
    </r>
  </si>
  <si>
    <t>IMPLAN Sector</t>
  </si>
  <si>
    <t>NAICS Sector</t>
  </si>
  <si>
    <t>BEA/BLS Output Deflators from IMPLAN for "All other Amusement and Recreation Industries"</t>
  </si>
  <si>
    <t>2017$ Value</t>
  </si>
  <si>
    <t>Linear Transformation</t>
  </si>
  <si>
    <t>Average Northeast For-Hire Fee by State ($'s) (No linear transformation)</t>
  </si>
  <si>
    <t>Average Northeast For-Hire Fee by Region ($'s) Linear Transformation</t>
  </si>
  <si>
    <t>NE</t>
  </si>
  <si>
    <t>Northeast (NE + MA)</t>
  </si>
  <si>
    <t>New_England</t>
  </si>
  <si>
    <t>Mid_Atlantic</t>
  </si>
  <si>
    <t>Northeast_Region</t>
  </si>
  <si>
    <t>Average For-Hire Fee (Linear Transformation) Nominal $'s</t>
  </si>
  <si>
    <t>Average For-Hire Fee (Linear Transformation) 2021 $'s</t>
  </si>
  <si>
    <t>Linear Transformation 2021 $'s</t>
  </si>
  <si>
    <t>2021$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</si>
</sst>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indexed="8"/>
      <name val="Calibri"/>
    </font>
    <font>
      <sz val="10"/>
      <color indexed="8"/>
      <name val="Arial"/>
    </font>
    <font>
      <b/>
      <sz val="11"/>
      <color theme="4"/>
      <name val="Calibri"/>
      <family val="2"/>
      <scheme val="minor"/>
    </font>
    <font>
      <sz val="11"/>
      <color theme="4"/>
      <name val="Calibri"/>
      <family val="2"/>
      <scheme val="minor"/>
    </font>
    <font>
      <sz val="11"/>
      <name val="Calibri"/>
      <family val="2"/>
      <scheme val="minor"/>
    </font>
    <font>
      <sz val="9"/>
      <color indexed="81"/>
      <name val="Tahoma"/>
      <charset val="1"/>
    </font>
    <font>
      <b/>
      <sz val="9"/>
      <color indexed="81"/>
      <name val="Tahoma"/>
      <charset val="1"/>
    </font>
    <font>
      <b/>
      <sz val="9"/>
      <color indexed="81"/>
      <name val="Tahoma"/>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8"/>
      </left>
      <right style="thin">
        <color indexed="64"/>
      </right>
      <top style="thin">
        <color indexed="8"/>
      </top>
      <bottom style="thin">
        <color indexed="8"/>
      </bottom>
      <diagonal/>
    </border>
  </borders>
  <cellStyleXfs count="3">
    <xf numFmtId="0" fontId="0" fillId="0" borderId="0"/>
    <xf numFmtId="0" fontId="2" fillId="0" borderId="0"/>
    <xf numFmtId="0" fontId="2" fillId="0" borderId="0"/>
  </cellStyleXfs>
  <cellXfs count="18">
    <xf numFmtId="0" fontId="0" fillId="0" borderId="0" xfId="0"/>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3" fillId="0" borderId="0" xfId="0" applyFont="1"/>
    <xf numFmtId="2" fontId="0" fillId="0" borderId="0" xfId="0" applyNumberFormat="1"/>
    <xf numFmtId="0" fontId="0" fillId="0" borderId="0" xfId="0" applyFont="1"/>
    <xf numFmtId="0" fontId="4" fillId="0" borderId="0" xfId="0" applyFont="1"/>
    <xf numFmtId="0" fontId="1" fillId="0" borderId="0" xfId="1" applyFont="1" applyFill="1" applyBorder="1" applyAlignment="1">
      <alignment horizontal="center"/>
    </xf>
    <xf numFmtId="0" fontId="1" fillId="0" borderId="0" xfId="1" applyFont="1" applyFill="1" applyBorder="1" applyAlignment="1">
      <alignment horizontal="right" wrapText="1"/>
    </xf>
    <xf numFmtId="1" fontId="0" fillId="0" borderId="0" xfId="0" applyNumberFormat="1"/>
    <xf numFmtId="0" fontId="1" fillId="0" borderId="2" xfId="2" applyFont="1" applyFill="1" applyBorder="1" applyAlignment="1">
      <alignment horizontal="right" wrapText="1"/>
    </xf>
    <xf numFmtId="0" fontId="1" fillId="0" borderId="3" xfId="2" applyFont="1" applyFill="1" applyBorder="1" applyAlignment="1">
      <alignment horizontal="right" wrapText="1"/>
    </xf>
    <xf numFmtId="0" fontId="1" fillId="0" borderId="0" xfId="2" applyFont="1" applyFill="1" applyBorder="1" applyAlignment="1">
      <alignment horizontal="center"/>
    </xf>
    <xf numFmtId="0" fontId="1" fillId="2" borderId="4" xfId="1" applyFont="1" applyFill="1" applyBorder="1" applyAlignment="1">
      <alignment horizontal="center"/>
    </xf>
    <xf numFmtId="2" fontId="1" fillId="0" borderId="3" xfId="2" applyNumberFormat="1" applyFont="1" applyFill="1" applyBorder="1" applyAlignment="1">
      <alignment horizontal="right" wrapText="1"/>
    </xf>
    <xf numFmtId="2" fontId="1" fillId="0" borderId="2" xfId="2" applyNumberFormat="1" applyFont="1" applyFill="1" applyBorder="1" applyAlignment="1">
      <alignment horizontal="right" wrapText="1"/>
    </xf>
    <xf numFmtId="0" fontId="5" fillId="0" borderId="0" xfId="0" applyFont="1"/>
  </cellXfs>
  <cellStyles count="3">
    <cellStyle name="Normal" xfId="0" builtinId="0"/>
    <cellStyle name="Normal_Calculations" xfId="2"/>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75"/>
  <sheetViews>
    <sheetView tabSelected="1" zoomScaleNormal="100" workbookViewId="0">
      <pane xSplit="1" ySplit="2" topLeftCell="B57" activePane="bottomRight" state="frozen"/>
      <selection pane="topRight" activeCell="B1" sqref="B1"/>
      <selection pane="bottomLeft" activeCell="A3" sqref="A3"/>
      <selection pane="bottomRight" sqref="A1:XFD75"/>
    </sheetView>
  </sheetViews>
  <sheetFormatPr defaultRowHeight="15" x14ac:dyDescent="0.25"/>
  <cols>
    <col min="1" max="12" width="9.28515625" bestFit="1" customWidth="1"/>
    <col min="14" max="14" width="9.28515625" bestFit="1" customWidth="1"/>
    <col min="15" max="15" width="14.28515625" bestFit="1" customWidth="1"/>
    <col min="16" max="16" width="14.140625" customWidth="1"/>
    <col min="17" max="17" width="12.140625" bestFit="1" customWidth="1"/>
    <col min="21" max="21" width="10.85546875" bestFit="1" customWidth="1"/>
  </cols>
  <sheetData>
    <row r="1" spans="1:45" s="1" customFormat="1" x14ac:dyDescent="0.25">
      <c r="A1" s="1" t="s">
        <v>22</v>
      </c>
      <c r="N1" s="1" t="s">
        <v>19</v>
      </c>
      <c r="V1" s="1" t="s">
        <v>21</v>
      </c>
      <c r="AI1" s="1" t="s">
        <v>31</v>
      </c>
    </row>
    <row r="2" spans="1:45" s="1" customFormat="1" x14ac:dyDescent="0.25">
      <c r="B2" s="1" t="s">
        <v>0</v>
      </c>
      <c r="C2" s="1" t="s">
        <v>1</v>
      </c>
      <c r="D2" s="1" t="s">
        <v>2</v>
      </c>
      <c r="E2" s="1" t="s">
        <v>3</v>
      </c>
      <c r="F2" s="1" t="s">
        <v>4</v>
      </c>
      <c r="G2" s="1" t="s">
        <v>5</v>
      </c>
      <c r="H2" s="1" t="s">
        <v>6</v>
      </c>
      <c r="I2" s="1" t="s">
        <v>7</v>
      </c>
      <c r="J2" s="1" t="s">
        <v>8</v>
      </c>
      <c r="K2" s="1" t="s">
        <v>9</v>
      </c>
      <c r="L2" s="1" t="s">
        <v>10</v>
      </c>
      <c r="N2" s="2" t="s">
        <v>11</v>
      </c>
      <c r="O2" s="2" t="s">
        <v>17</v>
      </c>
      <c r="P2" s="2" t="s">
        <v>18</v>
      </c>
      <c r="Q2" s="14" t="s">
        <v>20</v>
      </c>
      <c r="R2" s="14" t="s">
        <v>32</v>
      </c>
      <c r="S2" s="13"/>
      <c r="T2" s="13"/>
      <c r="V2" s="1" t="s">
        <v>0</v>
      </c>
      <c r="W2" s="1" t="s">
        <v>1</v>
      </c>
      <c r="X2" s="1" t="s">
        <v>2</v>
      </c>
      <c r="Y2" s="1" t="s">
        <v>3</v>
      </c>
      <c r="Z2" s="1" t="s">
        <v>4</v>
      </c>
      <c r="AA2" s="1" t="s">
        <v>5</v>
      </c>
      <c r="AB2" s="1" t="s">
        <v>6</v>
      </c>
      <c r="AC2" s="1" t="s">
        <v>7</v>
      </c>
      <c r="AD2" s="1" t="s">
        <v>8</v>
      </c>
      <c r="AE2" s="1" t="s">
        <v>9</v>
      </c>
      <c r="AF2" s="1" t="s">
        <v>10</v>
      </c>
      <c r="AI2" s="1" t="s">
        <v>0</v>
      </c>
      <c r="AJ2" s="1" t="s">
        <v>1</v>
      </c>
      <c r="AK2" s="1" t="s">
        <v>2</v>
      </c>
      <c r="AL2" s="1" t="s">
        <v>3</v>
      </c>
      <c r="AM2" s="1" t="s">
        <v>4</v>
      </c>
      <c r="AN2" s="1" t="s">
        <v>5</v>
      </c>
      <c r="AO2" s="1" t="s">
        <v>6</v>
      </c>
      <c r="AP2" s="1" t="s">
        <v>7</v>
      </c>
      <c r="AQ2" s="1" t="s">
        <v>8</v>
      </c>
      <c r="AR2" s="1" t="s">
        <v>9</v>
      </c>
      <c r="AS2" s="1" t="s">
        <v>10</v>
      </c>
    </row>
    <row r="3" spans="1:45" s="1" customFormat="1" x14ac:dyDescent="0.25">
      <c r="N3" s="8"/>
      <c r="O3" s="8"/>
      <c r="P3" s="8"/>
      <c r="Q3" s="8"/>
      <c r="R3" s="8"/>
      <c r="S3" s="13"/>
      <c r="T3" s="13"/>
      <c r="U3" s="1">
        <v>1996</v>
      </c>
      <c r="V3" s="5">
        <v>41.837499999999999</v>
      </c>
      <c r="W3" s="5">
        <v>33.464999999999996</v>
      </c>
      <c r="X3" s="5">
        <v>68.9375</v>
      </c>
      <c r="Y3" s="5">
        <v>115.60499999999999</v>
      </c>
      <c r="Z3" s="5">
        <v>49.019999999999996</v>
      </c>
      <c r="AA3" s="5">
        <v>40.9925</v>
      </c>
      <c r="AB3" s="5">
        <v>42.475000000000001</v>
      </c>
      <c r="AC3" s="5">
        <v>56.802500000000002</v>
      </c>
      <c r="AD3" s="5">
        <v>49.272500000000001</v>
      </c>
      <c r="AE3" s="5">
        <v>47.482500000000002</v>
      </c>
      <c r="AF3" s="5">
        <v>95.990000000000009</v>
      </c>
      <c r="AH3" s="1">
        <v>1996</v>
      </c>
      <c r="AI3" s="5">
        <v>58.084071424686371</v>
      </c>
      <c r="AJ3" s="5">
        <v>46.45897161483073</v>
      </c>
      <c r="AK3" s="5">
        <v>95.507245094179765</v>
      </c>
      <c r="AL3" s="5">
        <v>159.90880653632843</v>
      </c>
      <c r="AM3" s="5">
        <v>67.946403744217932</v>
      </c>
      <c r="AN3" s="5">
        <v>56.894485253541866</v>
      </c>
      <c r="AO3" s="5">
        <v>58.927094795395227</v>
      </c>
      <c r="AP3" s="5">
        <v>78.72159356423434</v>
      </c>
      <c r="AQ3" s="5">
        <v>68.327080207362087</v>
      </c>
      <c r="AR3" s="5">
        <v>65.848801858293214</v>
      </c>
      <c r="AS3" s="5">
        <v>133.17116115326559</v>
      </c>
    </row>
    <row r="4" spans="1:45" s="1" customFormat="1" x14ac:dyDescent="0.25">
      <c r="A4" s="1">
        <v>1997</v>
      </c>
      <c r="B4" s="5">
        <f>B5*($Q4/$Q5)</f>
        <v>44.601331476886472</v>
      </c>
      <c r="C4" s="5">
        <f t="shared" ref="C4:L4" si="0">C5*($Q4/$Q5)</f>
        <v>35.623141374396333</v>
      </c>
      <c r="D4" s="5">
        <f t="shared" si="0"/>
        <v>65.646981394551517</v>
      </c>
      <c r="E4" s="5">
        <f t="shared" si="0"/>
        <v>100.20818630521245</v>
      </c>
      <c r="F4" s="5">
        <f t="shared" si="0"/>
        <v>47.980220225135447</v>
      </c>
      <c r="G4" s="5">
        <f t="shared" si="0"/>
        <v>43.056696620544081</v>
      </c>
      <c r="H4" s="5">
        <f t="shared" si="0"/>
        <v>43.635934691672482</v>
      </c>
      <c r="I4" s="5">
        <f t="shared" si="0"/>
        <v>55.124156435718994</v>
      </c>
      <c r="J4" s="5">
        <f t="shared" si="0"/>
        <v>49.428315402956436</v>
      </c>
      <c r="K4" s="5">
        <f t="shared" si="0"/>
        <v>47.787140868092649</v>
      </c>
      <c r="L4" s="5">
        <f t="shared" si="0"/>
        <v>98.64424351316579</v>
      </c>
      <c r="N4" s="9">
        <v>1997</v>
      </c>
      <c r="O4" s="3">
        <v>496</v>
      </c>
      <c r="P4" s="3">
        <v>713990</v>
      </c>
      <c r="Q4" s="8">
        <v>0.68822295372999998</v>
      </c>
      <c r="R4" s="11">
        <f t="shared" ref="R4:R26" si="1">1-(Q$28-Q4)</f>
        <v>0.63891497893905003</v>
      </c>
      <c r="S4" s="12"/>
      <c r="T4" s="15"/>
      <c r="U4" s="1">
        <v>1997</v>
      </c>
      <c r="V4" s="5">
        <v>44.018749999999997</v>
      </c>
      <c r="W4" s="5">
        <v>35.182499999999997</v>
      </c>
      <c r="X4" s="5">
        <v>68.46875</v>
      </c>
      <c r="Y4" s="5">
        <v>109.70249999999999</v>
      </c>
      <c r="Z4" s="5">
        <v>49.36</v>
      </c>
      <c r="AA4" s="5">
        <v>42.796250000000001</v>
      </c>
      <c r="AB4" s="5">
        <v>43.837500000000006</v>
      </c>
      <c r="AC4" s="5">
        <v>56.951250000000002</v>
      </c>
      <c r="AD4" s="5">
        <v>50.236249999999998</v>
      </c>
      <c r="AE4" s="5">
        <v>48.491250000000001</v>
      </c>
      <c r="AF4" s="5">
        <v>99.085000000000008</v>
      </c>
      <c r="AH4" s="1">
        <v>1997</v>
      </c>
      <c r="AI4" s="5">
        <v>59.913261270826688</v>
      </c>
      <c r="AJ4" s="5">
        <v>47.886373753476867</v>
      </c>
      <c r="AK4" s="5">
        <v>93.1917900357669</v>
      </c>
      <c r="AL4" s="5">
        <v>149.31442952293884</v>
      </c>
      <c r="AM4" s="5">
        <v>67.183156639568494</v>
      </c>
      <c r="AN4" s="5">
        <v>58.249334832579692</v>
      </c>
      <c r="AO4" s="5">
        <v>59.666564610759409</v>
      </c>
      <c r="AP4" s="5">
        <v>77.515493305697433</v>
      </c>
      <c r="AQ4" s="5">
        <v>68.375807389273149</v>
      </c>
      <c r="AR4" s="5">
        <v>66.000714027521795</v>
      </c>
      <c r="AS4" s="5">
        <v>134.86310931182425</v>
      </c>
    </row>
    <row r="5" spans="1:45" s="1" customFormat="1" x14ac:dyDescent="0.25">
      <c r="A5" s="4">
        <v>1998</v>
      </c>
      <c r="B5" s="5">
        <v>46.2</v>
      </c>
      <c r="C5" s="5">
        <v>36.9</v>
      </c>
      <c r="D5" s="5">
        <v>68</v>
      </c>
      <c r="E5" s="5">
        <v>103.8</v>
      </c>
      <c r="F5" s="5">
        <v>49.7</v>
      </c>
      <c r="G5" s="5">
        <v>44.6</v>
      </c>
      <c r="H5" s="5">
        <v>45.2</v>
      </c>
      <c r="I5" s="5">
        <v>57.1</v>
      </c>
      <c r="J5" s="5">
        <v>51.2</v>
      </c>
      <c r="K5" s="5">
        <v>49.5</v>
      </c>
      <c r="L5" s="5">
        <v>102.18</v>
      </c>
      <c r="N5" s="3">
        <v>1998</v>
      </c>
      <c r="O5" s="3">
        <v>496</v>
      </c>
      <c r="P5" s="3">
        <v>713990</v>
      </c>
      <c r="Q5" s="3">
        <v>0.712891283947508</v>
      </c>
      <c r="R5" s="11">
        <f t="shared" si="1"/>
        <v>0.66358330915655805</v>
      </c>
      <c r="S5" s="11"/>
      <c r="T5" s="5"/>
      <c r="U5" s="4">
        <v>1998</v>
      </c>
      <c r="V5" s="5">
        <v>46.199999999999996</v>
      </c>
      <c r="W5" s="5">
        <v>36.9</v>
      </c>
      <c r="X5" s="5">
        <v>68</v>
      </c>
      <c r="Y5" s="5">
        <v>103.79999999999998</v>
      </c>
      <c r="Z5" s="5">
        <v>49.7</v>
      </c>
      <c r="AA5" s="5">
        <v>44.6</v>
      </c>
      <c r="AB5" s="5">
        <v>45.20000000000001</v>
      </c>
      <c r="AC5" s="5">
        <v>57.1</v>
      </c>
      <c r="AD5" s="5">
        <v>51.199999999999996</v>
      </c>
      <c r="AE5" s="5">
        <v>49.5</v>
      </c>
      <c r="AF5" s="5">
        <v>102.18</v>
      </c>
      <c r="AH5" s="4">
        <v>1998</v>
      </c>
      <c r="AI5" s="5">
        <v>61.742451116967004</v>
      </c>
      <c r="AJ5" s="5">
        <v>49.313775892123004</v>
      </c>
      <c r="AK5" s="5">
        <v>90.876334977354034</v>
      </c>
      <c r="AL5" s="5">
        <v>138.72005250954925</v>
      </c>
      <c r="AM5" s="5">
        <v>66.419909534919057</v>
      </c>
      <c r="AN5" s="5">
        <v>59.604184411617517</v>
      </c>
      <c r="AO5" s="5">
        <v>60.40603442612359</v>
      </c>
      <c r="AP5" s="5">
        <v>76.309393047160526</v>
      </c>
      <c r="AQ5" s="5">
        <v>68.424534571184211</v>
      </c>
      <c r="AR5" s="5">
        <v>66.152626196750376</v>
      </c>
      <c r="AS5" s="5">
        <v>136.55505747038291</v>
      </c>
    </row>
    <row r="6" spans="1:45" s="1" customFormat="1" x14ac:dyDescent="0.25">
      <c r="A6" s="1">
        <f t="shared" ref="A6:A26" si="2">A5+1</f>
        <v>1999</v>
      </c>
      <c r="B6" s="5">
        <f>B5*($Q6/$Q5)</f>
        <v>47.60044298190104</v>
      </c>
      <c r="C6" s="5">
        <f t="shared" ref="C6:L8" si="3">C5*($Q6/$Q5)</f>
        <v>38.01853562840148</v>
      </c>
      <c r="D6" s="5">
        <f t="shared" si="3"/>
        <v>70.061258068598931</v>
      </c>
      <c r="E6" s="5">
        <f t="shared" si="3"/>
        <v>106.94644981647896</v>
      </c>
      <c r="F6" s="5">
        <f t="shared" si="3"/>
        <v>51.206537147196578</v>
      </c>
      <c r="G6" s="5">
        <f t="shared" si="3"/>
        <v>45.951942792051653</v>
      </c>
      <c r="H6" s="5">
        <f t="shared" si="3"/>
        <v>46.570130363245177</v>
      </c>
      <c r="I6" s="5">
        <f t="shared" si="3"/>
        <v>58.830850525249986</v>
      </c>
      <c r="J6" s="5">
        <f t="shared" si="3"/>
        <v>52.752006075180375</v>
      </c>
      <c r="K6" s="5">
        <f t="shared" si="3"/>
        <v>51.000474623465401</v>
      </c>
      <c r="L6" s="5">
        <f t="shared" si="3"/>
        <v>105.27734337425646</v>
      </c>
      <c r="N6" s="3">
        <v>1999</v>
      </c>
      <c r="O6" s="3">
        <v>496</v>
      </c>
      <c r="P6" s="3">
        <v>713990</v>
      </c>
      <c r="Q6" s="3">
        <v>0.73450088558089999</v>
      </c>
      <c r="R6" s="11">
        <f t="shared" si="1"/>
        <v>0.68519291078995004</v>
      </c>
      <c r="S6" s="11"/>
      <c r="T6" s="16"/>
      <c r="U6" s="1">
        <f t="shared" ref="U6:U26" si="4">U5+1</f>
        <v>1999</v>
      </c>
      <c r="V6" s="5">
        <v>48.381250000000009</v>
      </c>
      <c r="W6" s="5">
        <v>38.617499999999993</v>
      </c>
      <c r="X6" s="5">
        <v>67.53125</v>
      </c>
      <c r="Y6" s="5">
        <v>97.897499999999994</v>
      </c>
      <c r="Z6" s="5">
        <v>50.04</v>
      </c>
      <c r="AA6" s="5">
        <v>46.403750000000002</v>
      </c>
      <c r="AB6" s="5">
        <v>46.562500000000007</v>
      </c>
      <c r="AC6" s="5">
        <v>57.248750000000001</v>
      </c>
      <c r="AD6" s="5">
        <v>52.163750000000007</v>
      </c>
      <c r="AE6" s="5">
        <v>50.508749999999999</v>
      </c>
      <c r="AF6" s="5">
        <v>105.27500000000001</v>
      </c>
      <c r="AH6" s="1">
        <f t="shared" ref="AH6:AH26" si="5">AH5+1</f>
        <v>1999</v>
      </c>
      <c r="AI6" s="5">
        <f t="shared" ref="AI6:AS26" si="6">(1+($R$28-$R6))*V6</f>
        <v>63.612010484843744</v>
      </c>
      <c r="AJ6" s="5">
        <f t="shared" si="6"/>
        <v>50.774562767569101</v>
      </c>
      <c r="AK6" s="5">
        <f t="shared" si="6"/>
        <v>88.79056624321619</v>
      </c>
      <c r="AL6" s="5">
        <f t="shared" si="6"/>
        <v>128.71632701594086</v>
      </c>
      <c r="AM6" s="5">
        <f t="shared" si="6"/>
        <v>65.792946744070903</v>
      </c>
      <c r="AN6" s="5">
        <f t="shared" si="6"/>
        <v>61.011979465930864</v>
      </c>
      <c r="AO6" s="5">
        <f t="shared" si="6"/>
        <v>61.220705091342964</v>
      </c>
      <c r="AP6" s="5">
        <f t="shared" si="6"/>
        <v>75.271062348413849</v>
      </c>
      <c r="AQ6" s="5">
        <f t="shared" si="6"/>
        <v>68.585268299780765</v>
      </c>
      <c r="AR6" s="5">
        <f t="shared" si="6"/>
        <v>66.409262567138114</v>
      </c>
      <c r="AS6" s="5">
        <f t="shared" si="6"/>
        <v>138.41631631658802</v>
      </c>
    </row>
    <row r="7" spans="1:45" s="1" customFormat="1" x14ac:dyDescent="0.25">
      <c r="A7" s="1">
        <f t="shared" si="2"/>
        <v>2000</v>
      </c>
      <c r="B7" s="5">
        <f>B6*($Q7/$Q6)</f>
        <v>49.117248449563341</v>
      </c>
      <c r="C7" s="5">
        <f t="shared" si="3"/>
        <v>39.230010125300588</v>
      </c>
      <c r="D7" s="5">
        <f t="shared" si="3"/>
        <v>72.293785596759889</v>
      </c>
      <c r="E7" s="5">
        <f t="shared" si="3"/>
        <v>110.35433742564231</v>
      </c>
      <c r="F7" s="5">
        <f t="shared" si="3"/>
        <v>52.838252119984809</v>
      </c>
      <c r="G7" s="5">
        <f t="shared" si="3"/>
        <v>47.41621820022781</v>
      </c>
      <c r="H7" s="5">
        <f t="shared" si="3"/>
        <v>48.054104543728641</v>
      </c>
      <c r="I7" s="5">
        <f t="shared" si="3"/>
        <v>60.705517023161619</v>
      </c>
      <c r="J7" s="5">
        <f t="shared" si="3"/>
        <v>54.432967978736862</v>
      </c>
      <c r="K7" s="5">
        <f t="shared" si="3"/>
        <v>52.625623338817867</v>
      </c>
      <c r="L7" s="5">
        <f t="shared" si="3"/>
        <v>108.6320442981901</v>
      </c>
      <c r="N7" s="3">
        <v>2000</v>
      </c>
      <c r="O7" s="3">
        <v>496</v>
      </c>
      <c r="P7" s="3">
        <v>713990</v>
      </c>
      <c r="Q7" s="3">
        <v>0.75790602405147101</v>
      </c>
      <c r="R7" s="11">
        <f t="shared" si="1"/>
        <v>0.70859804926052106</v>
      </c>
      <c r="S7" s="11"/>
      <c r="T7" s="16"/>
      <c r="U7" s="1">
        <f t="shared" si="4"/>
        <v>2000</v>
      </c>
      <c r="V7" s="5">
        <v>50.562500000000007</v>
      </c>
      <c r="W7" s="5">
        <v>40.334999999999994</v>
      </c>
      <c r="X7" s="5">
        <v>67.0625</v>
      </c>
      <c r="Y7" s="5">
        <v>91.99499999999999</v>
      </c>
      <c r="Z7" s="5">
        <v>50.38</v>
      </c>
      <c r="AA7" s="5">
        <v>48.207500000000003</v>
      </c>
      <c r="AB7" s="5">
        <v>47.925000000000004</v>
      </c>
      <c r="AC7" s="5">
        <v>57.397500000000001</v>
      </c>
      <c r="AD7" s="5">
        <v>53.127500000000005</v>
      </c>
      <c r="AE7" s="5">
        <v>51.517499999999998</v>
      </c>
      <c r="AF7" s="5">
        <v>108.37</v>
      </c>
      <c r="AH7" s="1">
        <f t="shared" si="5"/>
        <v>2000</v>
      </c>
      <c r="AI7" s="5">
        <f t="shared" si="6"/>
        <v>65.296511134264918</v>
      </c>
      <c r="AJ7" s="5">
        <f t="shared" si="6"/>
        <v>52.088697683076873</v>
      </c>
      <c r="AK7" s="5">
        <f t="shared" si="6"/>
        <v>86.604643321466312</v>
      </c>
      <c r="AL7" s="5">
        <f t="shared" si="6"/>
        <v>118.80252245827835</v>
      </c>
      <c r="AM7" s="5">
        <f t="shared" si="6"/>
        <v>65.060830278254954</v>
      </c>
      <c r="AN7" s="5">
        <f t="shared" si="6"/>
        <v>62.255259540273435</v>
      </c>
      <c r="AO7" s="5">
        <f t="shared" si="6"/>
        <v>61.890438489189535</v>
      </c>
      <c r="AP7" s="5">
        <f t="shared" si="6"/>
        <v>74.123243467569239</v>
      </c>
      <c r="AQ7" s="5">
        <f t="shared" si="6"/>
        <v>68.608957137911673</v>
      </c>
      <c r="AR7" s="5">
        <f t="shared" si="6"/>
        <v>66.529799997221104</v>
      </c>
      <c r="AS7" s="5">
        <f t="shared" si="6"/>
        <v>139.94922940163733</v>
      </c>
    </row>
    <row r="8" spans="1:45" s="1" customFormat="1" x14ac:dyDescent="0.25">
      <c r="A8" s="1">
        <f t="shared" si="2"/>
        <v>2001</v>
      </c>
      <c r="B8" s="5">
        <f>B7*($Q8/$Q7)</f>
        <v>50.165095557524388</v>
      </c>
      <c r="C8" s="5">
        <f t="shared" si="3"/>
        <v>40.066926971269481</v>
      </c>
      <c r="D8" s="5">
        <f t="shared" si="3"/>
        <v>73.83607138336923</v>
      </c>
      <c r="E8" s="5">
        <f t="shared" si="3"/>
        <v>112.70859131755481</v>
      </c>
      <c r="F8" s="5">
        <f t="shared" si="3"/>
        <v>53.965481584609577</v>
      </c>
      <c r="G8" s="5">
        <f t="shared" si="3"/>
        <v>48.427776230856878</v>
      </c>
      <c r="H8" s="5">
        <f t="shared" si="3"/>
        <v>49.079270978357201</v>
      </c>
      <c r="I8" s="5">
        <f t="shared" si="3"/>
        <v>62.000583470446813</v>
      </c>
      <c r="J8" s="5">
        <f t="shared" si="3"/>
        <v>55.594218453360362</v>
      </c>
      <c r="K8" s="5">
        <f t="shared" si="3"/>
        <v>53.748316668776134</v>
      </c>
      <c r="L8" s="5">
        <f t="shared" si="3"/>
        <v>110.94955549930395</v>
      </c>
      <c r="N8" s="3">
        <v>2001</v>
      </c>
      <c r="O8" s="3">
        <v>496</v>
      </c>
      <c r="P8" s="3">
        <v>713990</v>
      </c>
      <c r="Q8" s="3">
        <v>0.77407487838426403</v>
      </c>
      <c r="R8" s="11">
        <f t="shared" si="1"/>
        <v>0.72476690359331408</v>
      </c>
      <c r="S8" s="11"/>
      <c r="T8" s="16"/>
      <c r="U8" s="1">
        <f t="shared" si="4"/>
        <v>2001</v>
      </c>
      <c r="V8" s="5">
        <v>52.743750000000006</v>
      </c>
      <c r="W8" s="5">
        <v>42.052499999999995</v>
      </c>
      <c r="X8" s="5">
        <v>66.59375</v>
      </c>
      <c r="Y8" s="5">
        <v>86.092499999999987</v>
      </c>
      <c r="Z8" s="5">
        <v>50.72</v>
      </c>
      <c r="AA8" s="5">
        <v>50.011250000000004</v>
      </c>
      <c r="AB8" s="5">
        <v>49.287500000000009</v>
      </c>
      <c r="AC8" s="5">
        <v>57.546250000000001</v>
      </c>
      <c r="AD8" s="5">
        <v>54.091250000000002</v>
      </c>
      <c r="AE8" s="5">
        <v>52.526250000000005</v>
      </c>
      <c r="AF8" s="5">
        <v>111.46500000000002</v>
      </c>
      <c r="AH8" s="1">
        <f t="shared" si="5"/>
        <v>2001</v>
      </c>
      <c r="AI8" s="5">
        <f t="shared" si="6"/>
        <v>67.260575628600137</v>
      </c>
      <c r="AJ8" s="5">
        <f t="shared" si="6"/>
        <v>53.626739786642148</v>
      </c>
      <c r="AK8" s="5">
        <f t="shared" si="6"/>
        <v>84.922554013832737</v>
      </c>
      <c r="AL8" s="5">
        <f t="shared" si="6"/>
        <v>109.78800535239259</v>
      </c>
      <c r="AM8" s="5">
        <f t="shared" si="6"/>
        <v>64.679822649747109</v>
      </c>
      <c r="AN8" s="5">
        <f t="shared" si="6"/>
        <v>63.776001192668872</v>
      </c>
      <c r="AO8" s="5">
        <f t="shared" si="6"/>
        <v>62.853051239144534</v>
      </c>
      <c r="AP8" s="5">
        <f t="shared" si="6"/>
        <v>73.38488257409324</v>
      </c>
      <c r="AQ8" s="5">
        <f t="shared" si="6"/>
        <v>68.978952226008147</v>
      </c>
      <c r="AR8" s="5">
        <f t="shared" si="6"/>
        <v>66.983212430131687</v>
      </c>
      <c r="AS8" s="5">
        <f t="shared" si="6"/>
        <v>142.14385709097127</v>
      </c>
    </row>
    <row r="9" spans="1:45" s="1" customFormat="1" x14ac:dyDescent="0.25">
      <c r="A9" s="1">
        <f t="shared" si="2"/>
        <v>2002</v>
      </c>
      <c r="B9" s="5">
        <f t="shared" ref="B9:L12" si="7">B10*($Q9/$Q10)</f>
        <v>58.054153188539757</v>
      </c>
      <c r="C9" s="5">
        <f t="shared" si="7"/>
        <v>46.187939001848441</v>
      </c>
      <c r="D9" s="5">
        <f t="shared" si="7"/>
        <v>58.601403650646965</v>
      </c>
      <c r="E9" s="5">
        <f t="shared" si="7"/>
        <v>51.605718576709812</v>
      </c>
      <c r="F9" s="5">
        <f t="shared" si="7"/>
        <v>47.811448706099839</v>
      </c>
      <c r="G9" s="5">
        <f t="shared" si="7"/>
        <v>53.840324630314242</v>
      </c>
      <c r="H9" s="5">
        <f t="shared" si="7"/>
        <v>51.167918207024051</v>
      </c>
      <c r="I9" s="5">
        <f t="shared" si="7"/>
        <v>53.165382393715362</v>
      </c>
      <c r="J9" s="5">
        <f t="shared" si="7"/>
        <v>53.730874537892802</v>
      </c>
      <c r="K9" s="5">
        <f t="shared" si="7"/>
        <v>52.508681839186714</v>
      </c>
      <c r="L9" s="5">
        <f t="shared" si="7"/>
        <v>115.77995609981518</v>
      </c>
      <c r="N9" s="3">
        <v>2002</v>
      </c>
      <c r="O9" s="3">
        <v>496</v>
      </c>
      <c r="P9" s="3">
        <v>713990</v>
      </c>
      <c r="Q9" s="3">
        <v>0.78358490766259203</v>
      </c>
      <c r="R9" s="11">
        <f t="shared" si="1"/>
        <v>0.73427693287164209</v>
      </c>
      <c r="S9" s="11"/>
      <c r="T9" s="16"/>
      <c r="U9" s="1">
        <f t="shared" si="4"/>
        <v>2002</v>
      </c>
      <c r="V9" s="5">
        <v>54.925000000000004</v>
      </c>
      <c r="W9" s="5">
        <v>43.769999999999996</v>
      </c>
      <c r="X9" s="5">
        <v>66.125</v>
      </c>
      <c r="Y9" s="5">
        <v>80.19</v>
      </c>
      <c r="Z9" s="5">
        <v>51.06</v>
      </c>
      <c r="AA9" s="5">
        <v>51.815000000000005</v>
      </c>
      <c r="AB9" s="5">
        <v>50.650000000000006</v>
      </c>
      <c r="AC9" s="5">
        <v>57.695</v>
      </c>
      <c r="AD9" s="5">
        <v>55.055</v>
      </c>
      <c r="AE9" s="5">
        <v>53.534999999999997</v>
      </c>
      <c r="AF9" s="5">
        <v>114.56000000000002</v>
      </c>
      <c r="AH9" s="1">
        <f t="shared" si="5"/>
        <v>2002</v>
      </c>
      <c r="AI9" s="5">
        <f t="shared" si="6"/>
        <v>69.519839462025061</v>
      </c>
      <c r="AJ9" s="5">
        <f t="shared" si="6"/>
        <v>55.40069864820822</v>
      </c>
      <c r="AK9" s="5">
        <f t="shared" si="6"/>
        <v>83.69593781386267</v>
      </c>
      <c r="AL9" s="5">
        <f t="shared" si="6"/>
        <v>101.49833275302302</v>
      </c>
      <c r="AM9" s="5">
        <f t="shared" si="6"/>
        <v>64.627819807573957</v>
      </c>
      <c r="AN9" s="5">
        <f t="shared" si="6"/>
        <v>65.583440723255876</v>
      </c>
      <c r="AO9" s="5">
        <f t="shared" si="6"/>
        <v>64.10887335005134</v>
      </c>
      <c r="AP9" s="5">
        <f t="shared" si="6"/>
        <v>73.025892357970605</v>
      </c>
      <c r="AQ9" s="5">
        <f t="shared" si="6"/>
        <v>69.684383460751746</v>
      </c>
      <c r="AR9" s="5">
        <f t="shared" si="6"/>
        <v>67.760484398716642</v>
      </c>
      <c r="AS9" s="5">
        <f t="shared" si="6"/>
        <v>145.00123457022471</v>
      </c>
    </row>
    <row r="10" spans="1:45" s="1" customFormat="1" x14ac:dyDescent="0.25">
      <c r="A10" s="1">
        <f t="shared" si="2"/>
        <v>2003</v>
      </c>
      <c r="B10" s="5">
        <f t="shared" si="7"/>
        <v>59.564249705931758</v>
      </c>
      <c r="C10" s="5">
        <f t="shared" si="7"/>
        <v>47.389373214585767</v>
      </c>
      <c r="D10" s="5">
        <f t="shared" si="7"/>
        <v>60.125735170559551</v>
      </c>
      <c r="E10" s="5">
        <f t="shared" si="7"/>
        <v>52.948079314400921</v>
      </c>
      <c r="F10" s="5">
        <f t="shared" si="7"/>
        <v>49.055113426314897</v>
      </c>
      <c r="G10" s="5">
        <f t="shared" si="7"/>
        <v>55.240811628297742</v>
      </c>
      <c r="H10" s="5">
        <f t="shared" si="7"/>
        <v>52.498890942698694</v>
      </c>
      <c r="I10" s="5">
        <f t="shared" si="7"/>
        <v>54.548312888590139</v>
      </c>
      <c r="J10" s="5">
        <f t="shared" si="7"/>
        <v>55.128514535372183</v>
      </c>
      <c r="K10" s="5">
        <f t="shared" si="7"/>
        <v>53.874530331036787</v>
      </c>
      <c r="L10" s="5">
        <f t="shared" si="7"/>
        <v>118.79160813308683</v>
      </c>
      <c r="N10" s="3">
        <v>2003</v>
      </c>
      <c r="O10" s="3">
        <v>496</v>
      </c>
      <c r="P10" s="3">
        <v>713990</v>
      </c>
      <c r="Q10" s="3">
        <v>0.80396740874394101</v>
      </c>
      <c r="R10" s="11">
        <f t="shared" si="1"/>
        <v>0.75465943395299107</v>
      </c>
      <c r="S10" s="11"/>
      <c r="T10" s="16"/>
      <c r="U10" s="1">
        <f t="shared" si="4"/>
        <v>2003</v>
      </c>
      <c r="V10" s="5">
        <v>57.106250000000003</v>
      </c>
      <c r="W10" s="5">
        <v>45.487499999999997</v>
      </c>
      <c r="X10" s="5">
        <v>65.65625</v>
      </c>
      <c r="Y10" s="5">
        <v>74.287499999999994</v>
      </c>
      <c r="Z10" s="5">
        <v>51.4</v>
      </c>
      <c r="AA10" s="5">
        <v>53.618750000000006</v>
      </c>
      <c r="AB10" s="5">
        <v>52.012500000000003</v>
      </c>
      <c r="AC10" s="5">
        <v>57.84375</v>
      </c>
      <c r="AD10" s="5">
        <v>56.018749999999997</v>
      </c>
      <c r="AE10" s="5">
        <v>54.543750000000003</v>
      </c>
      <c r="AF10" s="5">
        <v>117.65500000000002</v>
      </c>
      <c r="AH10" s="1">
        <f t="shared" si="5"/>
        <v>2003</v>
      </c>
      <c r="AI10" s="5">
        <f t="shared" si="6"/>
        <v>71.116729699822002</v>
      </c>
      <c r="AJ10" s="5">
        <f t="shared" si="6"/>
        <v>56.647428998063319</v>
      </c>
      <c r="AK10" s="5">
        <f t="shared" si="6"/>
        <v>81.764391539523928</v>
      </c>
      <c r="AL10" s="5">
        <f t="shared" si="6"/>
        <v>92.51323730021717</v>
      </c>
      <c r="AM10" s="5">
        <f t="shared" si="6"/>
        <v>64.010505094816253</v>
      </c>
      <c r="AN10" s="5">
        <f t="shared" si="6"/>
        <v>66.773604475733066</v>
      </c>
      <c r="AO10" s="5">
        <f t="shared" si="6"/>
        <v>64.773276191520054</v>
      </c>
      <c r="AP10" s="5">
        <f t="shared" si="6"/>
        <v>72.03516836728167</v>
      </c>
      <c r="AQ10" s="5">
        <f t="shared" si="6"/>
        <v>69.762421834245885</v>
      </c>
      <c r="AR10" s="5">
        <f t="shared" si="6"/>
        <v>67.925544499326548</v>
      </c>
      <c r="AS10" s="5">
        <f t="shared" si="6"/>
        <v>146.52054429826086</v>
      </c>
    </row>
    <row r="11" spans="1:45" s="1" customFormat="1" x14ac:dyDescent="0.25">
      <c r="A11" s="1">
        <f t="shared" si="2"/>
        <v>2004</v>
      </c>
      <c r="B11" s="5">
        <f t="shared" si="7"/>
        <v>60.39650741472019</v>
      </c>
      <c r="C11" s="5">
        <f t="shared" si="7"/>
        <v>48.05151823222986</v>
      </c>
      <c r="D11" s="5">
        <f t="shared" si="7"/>
        <v>60.965838199462254</v>
      </c>
      <c r="E11" s="5">
        <f t="shared" si="7"/>
        <v>53.687893001176249</v>
      </c>
      <c r="F11" s="5">
        <f t="shared" si="7"/>
        <v>49.740532893631311</v>
      </c>
      <c r="G11" s="5">
        <f t="shared" si="7"/>
        <v>56.012660372206327</v>
      </c>
      <c r="H11" s="5">
        <f t="shared" si="7"/>
        <v>53.232428373382611</v>
      </c>
      <c r="I11" s="5">
        <f t="shared" si="7"/>
        <v>55.310485737691124</v>
      </c>
      <c r="J11" s="5">
        <f t="shared" si="7"/>
        <v>55.898794215257915</v>
      </c>
      <c r="K11" s="5">
        <f t="shared" si="7"/>
        <v>54.627288796000656</v>
      </c>
      <c r="L11" s="5">
        <f t="shared" si="7"/>
        <v>120.45141635859514</v>
      </c>
      <c r="N11" s="3">
        <v>2004</v>
      </c>
      <c r="O11" s="3">
        <v>496</v>
      </c>
      <c r="P11" s="3">
        <v>713990</v>
      </c>
      <c r="Q11" s="3">
        <v>0.81520079247403399</v>
      </c>
      <c r="R11" s="11">
        <f t="shared" si="1"/>
        <v>0.76589281768308404</v>
      </c>
      <c r="S11" s="11"/>
      <c r="T11" s="16"/>
      <c r="U11" s="1">
        <f t="shared" si="4"/>
        <v>2004</v>
      </c>
      <c r="V11" s="5">
        <v>59.287500000000009</v>
      </c>
      <c r="W11" s="5">
        <v>47.204999999999998</v>
      </c>
      <c r="X11" s="5">
        <v>65.1875</v>
      </c>
      <c r="Y11" s="5">
        <v>68.384999999999991</v>
      </c>
      <c r="Z11" s="5">
        <v>51.74</v>
      </c>
      <c r="AA11" s="5">
        <v>55.422499999999999</v>
      </c>
      <c r="AB11" s="5">
        <v>53.375000000000007</v>
      </c>
      <c r="AC11" s="5">
        <v>57.9925</v>
      </c>
      <c r="AD11" s="5">
        <v>56.982500000000002</v>
      </c>
      <c r="AE11" s="5">
        <v>55.552500000000002</v>
      </c>
      <c r="AF11" s="5">
        <v>120.75000000000001</v>
      </c>
      <c r="AH11" s="1">
        <f t="shared" si="5"/>
        <v>2004</v>
      </c>
      <c r="AI11" s="5">
        <f t="shared" si="6"/>
        <v>73.167129571614169</v>
      </c>
      <c r="AJ11" s="5">
        <f t="shared" si="6"/>
        <v>58.256029541270024</v>
      </c>
      <c r="AK11" s="5">
        <f t="shared" si="6"/>
        <v>80.448361947283971</v>
      </c>
      <c r="AL11" s="5">
        <f t="shared" si="6"/>
        <v>84.394419662742294</v>
      </c>
      <c r="AM11" s="5">
        <f t="shared" si="6"/>
        <v>63.852705613077241</v>
      </c>
      <c r="AN11" s="5">
        <f t="shared" si="6"/>
        <v>68.397305311959286</v>
      </c>
      <c r="AO11" s="5">
        <f t="shared" si="6"/>
        <v>65.870470856165397</v>
      </c>
      <c r="AP11" s="5">
        <f t="shared" si="6"/>
        <v>71.568960770513755</v>
      </c>
      <c r="AQ11" s="5">
        <f t="shared" si="6"/>
        <v>70.322512516373678</v>
      </c>
      <c r="AR11" s="5">
        <f t="shared" si="6"/>
        <v>68.557739245660485</v>
      </c>
      <c r="AS11" s="5">
        <f t="shared" si="6"/>
        <v>149.01844226476763</v>
      </c>
    </row>
    <row r="12" spans="1:45" s="1" customFormat="1" x14ac:dyDescent="0.25">
      <c r="A12" s="1">
        <f t="shared" si="2"/>
        <v>2005</v>
      </c>
      <c r="B12" s="5">
        <f t="shared" si="7"/>
        <v>61.566347567635695</v>
      </c>
      <c r="C12" s="5">
        <f t="shared" si="7"/>
        <v>48.982244160645273</v>
      </c>
      <c r="D12" s="5">
        <f t="shared" si="7"/>
        <v>62.146705910771303</v>
      </c>
      <c r="E12" s="5">
        <f t="shared" si="7"/>
        <v>54.727791757687783</v>
      </c>
      <c r="F12" s="5">
        <f t="shared" si="7"/>
        <v>50.703973911947578</v>
      </c>
      <c r="G12" s="5">
        <f t="shared" si="7"/>
        <v>57.097588325491515</v>
      </c>
      <c r="H12" s="5">
        <f t="shared" si="7"/>
        <v>54.263505083179304</v>
      </c>
      <c r="I12" s="5">
        <f t="shared" si="7"/>
        <v>56.381813035624269</v>
      </c>
      <c r="J12" s="5">
        <f t="shared" si="7"/>
        <v>56.981516656864393</v>
      </c>
      <c r="K12" s="5">
        <f t="shared" si="7"/>
        <v>55.68538302386154</v>
      </c>
      <c r="L12" s="5">
        <f t="shared" si="7"/>
        <v>122.78448012939002</v>
      </c>
      <c r="N12" s="3">
        <v>2005</v>
      </c>
      <c r="O12" s="3">
        <v>496</v>
      </c>
      <c r="P12" s="3">
        <v>713990</v>
      </c>
      <c r="Q12" s="3">
        <v>0.83099068928340203</v>
      </c>
      <c r="R12" s="11">
        <f t="shared" si="1"/>
        <v>0.78168271449245208</v>
      </c>
      <c r="S12" s="11"/>
      <c r="T12" s="16"/>
      <c r="U12" s="1">
        <f t="shared" si="4"/>
        <v>2005</v>
      </c>
      <c r="V12" s="5">
        <v>61.46875</v>
      </c>
      <c r="W12" s="5">
        <v>48.922499999999992</v>
      </c>
      <c r="X12" s="5">
        <v>64.71875</v>
      </c>
      <c r="Y12" s="5">
        <v>62.482499999999987</v>
      </c>
      <c r="Z12" s="5">
        <v>52.08</v>
      </c>
      <c r="AA12" s="5">
        <v>57.226250000000007</v>
      </c>
      <c r="AB12" s="5">
        <v>54.737500000000004</v>
      </c>
      <c r="AC12" s="5">
        <v>58.141249999999999</v>
      </c>
      <c r="AD12" s="5">
        <v>57.946249999999999</v>
      </c>
      <c r="AE12" s="5">
        <v>56.561250000000001</v>
      </c>
      <c r="AF12" s="5">
        <v>123.84500000000001</v>
      </c>
      <c r="AH12" s="1">
        <f t="shared" si="5"/>
        <v>2005</v>
      </c>
      <c r="AI12" s="5">
        <f t="shared" si="6"/>
        <v>74.888440643542083</v>
      </c>
      <c r="AJ12" s="5">
        <f t="shared" si="6"/>
        <v>59.603127400243004</v>
      </c>
      <c r="AK12" s="5">
        <f t="shared" si="6"/>
        <v>78.847971821441618</v>
      </c>
      <c r="AL12" s="5">
        <f t="shared" si="6"/>
        <v>76.123509791725354</v>
      </c>
      <c r="AM12" s="5">
        <f t="shared" si="6"/>
        <v>63.449964229233096</v>
      </c>
      <c r="AN12" s="5">
        <f t="shared" si="6"/>
        <v>69.719729559776326</v>
      </c>
      <c r="AO12" s="5">
        <f t="shared" si="6"/>
        <v>66.687642415469412</v>
      </c>
      <c r="AP12" s="5">
        <f t="shared" si="6"/>
        <v>70.834489876015724</v>
      </c>
      <c r="AQ12" s="5">
        <f t="shared" si="6"/>
        <v>70.596918005341749</v>
      </c>
      <c r="AR12" s="5">
        <f t="shared" si="6"/>
        <v>68.909548564913791</v>
      </c>
      <c r="AS12" s="5">
        <f t="shared" si="6"/>
        <v>150.88250422368228</v>
      </c>
    </row>
    <row r="13" spans="1:45" s="1" customFormat="1" x14ac:dyDescent="0.25">
      <c r="A13" s="4">
        <f t="shared" si="2"/>
        <v>2006</v>
      </c>
      <c r="B13" s="5">
        <v>63.65</v>
      </c>
      <c r="C13" s="5">
        <v>50.64</v>
      </c>
      <c r="D13" s="5">
        <v>64.25</v>
      </c>
      <c r="E13" s="5">
        <v>56.58</v>
      </c>
      <c r="F13" s="5">
        <v>52.42</v>
      </c>
      <c r="G13" s="5">
        <v>59.03</v>
      </c>
      <c r="H13" s="5">
        <v>56.1</v>
      </c>
      <c r="I13" s="5">
        <v>58.29</v>
      </c>
      <c r="J13" s="5">
        <v>58.91</v>
      </c>
      <c r="K13" s="5">
        <v>57.57</v>
      </c>
      <c r="L13" s="5">
        <v>126.94</v>
      </c>
      <c r="N13" s="3">
        <v>2006</v>
      </c>
      <c r="O13" s="3">
        <v>496</v>
      </c>
      <c r="P13" s="3">
        <v>713990</v>
      </c>
      <c r="Q13" s="3">
        <v>0.85911475120043002</v>
      </c>
      <c r="R13" s="11">
        <f t="shared" si="1"/>
        <v>0.80980677640948007</v>
      </c>
      <c r="S13" s="11"/>
      <c r="T13" s="5"/>
      <c r="U13" s="4">
        <f t="shared" si="4"/>
        <v>2006</v>
      </c>
      <c r="V13" s="5">
        <v>63.650000000000006</v>
      </c>
      <c r="W13" s="5">
        <v>50.639999999999993</v>
      </c>
      <c r="X13" s="5">
        <v>64.25</v>
      </c>
      <c r="Y13" s="5">
        <v>56.579999999999991</v>
      </c>
      <c r="Z13" s="5">
        <v>52.42</v>
      </c>
      <c r="AA13" s="5">
        <v>59.03</v>
      </c>
      <c r="AB13" s="5">
        <v>56.100000000000009</v>
      </c>
      <c r="AC13" s="5">
        <v>58.29</v>
      </c>
      <c r="AD13" s="5">
        <v>58.91</v>
      </c>
      <c r="AE13" s="5">
        <v>57.57</v>
      </c>
      <c r="AF13" s="5">
        <v>126.94000000000001</v>
      </c>
      <c r="AH13" s="4">
        <f t="shared" si="5"/>
        <v>2006</v>
      </c>
      <c r="AI13" s="5">
        <f t="shared" si="6"/>
        <v>75.755798681536604</v>
      </c>
      <c r="AJ13" s="5">
        <f t="shared" si="6"/>
        <v>60.271384842623924</v>
      </c>
      <c r="AK13" s="5">
        <f t="shared" si="6"/>
        <v>76.469914615690911</v>
      </c>
      <c r="AL13" s="5">
        <f t="shared" si="6"/>
        <v>67.341132590751613</v>
      </c>
      <c r="AM13" s="5">
        <f t="shared" si="6"/>
        <v>62.389928780615058</v>
      </c>
      <c r="AN13" s="5">
        <f t="shared" si="6"/>
        <v>70.257105988548389</v>
      </c>
      <c r="AO13" s="5">
        <f t="shared" si="6"/>
        <v>66.769839843428173</v>
      </c>
      <c r="AP13" s="5">
        <f t="shared" si="6"/>
        <v>69.376363003091413</v>
      </c>
      <c r="AQ13" s="5">
        <f t="shared" si="6"/>
        <v>70.114282801717522</v>
      </c>
      <c r="AR13" s="5">
        <f t="shared" si="6"/>
        <v>68.519423882106238</v>
      </c>
      <c r="AS13" s="5">
        <f t="shared" si="6"/>
        <v>151.08312780258061</v>
      </c>
    </row>
    <row r="14" spans="1:45" s="1" customFormat="1" x14ac:dyDescent="0.25">
      <c r="A14" s="1">
        <f t="shared" si="2"/>
        <v>2007</v>
      </c>
      <c r="B14" s="5">
        <f t="shared" ref="B14:L16" si="8">B13*($Q14/$Q13)</f>
        <v>65.115976831624948</v>
      </c>
      <c r="C14" s="5">
        <f t="shared" si="8"/>
        <v>51.806332549151414</v>
      </c>
      <c r="D14" s="5">
        <f t="shared" si="8"/>
        <v>65.729795937657556</v>
      </c>
      <c r="E14" s="5">
        <f t="shared" si="8"/>
        <v>57.883141698874148</v>
      </c>
      <c r="F14" s="5">
        <f t="shared" si="8"/>
        <v>53.627329230381463</v>
      </c>
      <c r="G14" s="5">
        <f t="shared" si="8"/>
        <v>60.389569715173934</v>
      </c>
      <c r="H14" s="5">
        <f t="shared" si="8"/>
        <v>57.392086414048073</v>
      </c>
      <c r="I14" s="5">
        <f t="shared" si="8"/>
        <v>59.632526151067061</v>
      </c>
      <c r="J14" s="5">
        <f t="shared" si="8"/>
        <v>60.266805893967408</v>
      </c>
      <c r="K14" s="5">
        <f t="shared" si="8"/>
        <v>58.895943223827942</v>
      </c>
      <c r="L14" s="5">
        <f t="shared" si="8"/>
        <v>129.86366219963034</v>
      </c>
      <c r="N14" s="3">
        <v>2007</v>
      </c>
      <c r="O14" s="3">
        <v>496</v>
      </c>
      <c r="P14" s="3">
        <v>713990</v>
      </c>
      <c r="Q14" s="3">
        <v>0.87890174760211204</v>
      </c>
      <c r="R14" s="11">
        <f t="shared" si="1"/>
        <v>0.82959377281116209</v>
      </c>
      <c r="S14" s="11"/>
      <c r="T14" s="16"/>
      <c r="U14" s="1">
        <f t="shared" si="4"/>
        <v>2007</v>
      </c>
      <c r="V14" s="5">
        <v>80.504000000000005</v>
      </c>
      <c r="W14" s="5">
        <v>57.567999999999998</v>
      </c>
      <c r="X14" s="5">
        <v>89.084000000000003</v>
      </c>
      <c r="Y14" s="5">
        <v>66.914000000000001</v>
      </c>
      <c r="Z14" s="5">
        <v>68.944000000000003</v>
      </c>
      <c r="AA14" s="5">
        <v>69.225999999999999</v>
      </c>
      <c r="AB14" s="5">
        <v>59.707999999999998</v>
      </c>
      <c r="AC14" s="5">
        <v>62.97</v>
      </c>
      <c r="AD14" s="5">
        <v>64.137999999999991</v>
      </c>
      <c r="AE14" s="5">
        <v>58.613999999999997</v>
      </c>
      <c r="AF14" s="5">
        <v>135.40400000000002</v>
      </c>
      <c r="AH14" s="1">
        <f t="shared" si="5"/>
        <v>2007</v>
      </c>
      <c r="AI14" s="5">
        <f t="shared" si="6"/>
        <v>94.222382913610204</v>
      </c>
      <c r="AJ14" s="5">
        <f t="shared" si="6"/>
        <v>67.37794568680701</v>
      </c>
      <c r="AK14" s="5">
        <f t="shared" si="6"/>
        <v>104.26446834289042</v>
      </c>
      <c r="AL14" s="5">
        <f t="shared" si="6"/>
        <v>78.316562286113893</v>
      </c>
      <c r="AM14" s="5">
        <f t="shared" si="6"/>
        <v>80.692486927307243</v>
      </c>
      <c r="AN14" s="5">
        <f t="shared" si="6"/>
        <v>81.022541483374482</v>
      </c>
      <c r="AO14" s="5">
        <f t="shared" si="6"/>
        <v>69.882615012991124</v>
      </c>
      <c r="AP14" s="5">
        <f t="shared" si="6"/>
        <v>73.700480126081118</v>
      </c>
      <c r="AQ14" s="5">
        <f t="shared" si="6"/>
        <v>75.067514599437672</v>
      </c>
      <c r="AR14" s="5">
        <f t="shared" si="6"/>
        <v>68.602190600446534</v>
      </c>
      <c r="AS14" s="5">
        <f t="shared" si="6"/>
        <v>158.47768478627742</v>
      </c>
    </row>
    <row r="15" spans="1:45" s="1" customFormat="1" x14ac:dyDescent="0.25">
      <c r="A15" s="1">
        <f t="shared" si="2"/>
        <v>2008</v>
      </c>
      <c r="B15" s="5">
        <f t="shared" si="8"/>
        <v>66.470985968744742</v>
      </c>
      <c r="C15" s="5">
        <f t="shared" si="8"/>
        <v>52.884379095950258</v>
      </c>
      <c r="D15" s="5">
        <f t="shared" si="8"/>
        <v>67.097578138128057</v>
      </c>
      <c r="E15" s="5">
        <f t="shared" si="8"/>
        <v>59.087641572844902</v>
      </c>
      <c r="F15" s="5">
        <f t="shared" si="8"/>
        <v>54.743269198454044</v>
      </c>
      <c r="G15" s="5">
        <f t="shared" si="8"/>
        <v>61.646226264493365</v>
      </c>
      <c r="H15" s="5">
        <f t="shared" si="8"/>
        <v>58.586367837338265</v>
      </c>
      <c r="I15" s="5">
        <f t="shared" si="8"/>
        <v>60.873429255587297</v>
      </c>
      <c r="J15" s="5">
        <f t="shared" si="8"/>
        <v>61.5209078306167</v>
      </c>
      <c r="K15" s="5">
        <f t="shared" si="8"/>
        <v>60.121518652327346</v>
      </c>
      <c r="L15" s="5">
        <f t="shared" si="8"/>
        <v>132.56601663585951</v>
      </c>
      <c r="N15" s="3">
        <v>2008</v>
      </c>
      <c r="O15" s="3">
        <v>496</v>
      </c>
      <c r="P15" s="3">
        <v>713990</v>
      </c>
      <c r="Q15" s="3">
        <v>0.897190959506448</v>
      </c>
      <c r="R15" s="11">
        <f t="shared" si="1"/>
        <v>0.84788298471549806</v>
      </c>
      <c r="S15" s="11"/>
      <c r="T15" s="16"/>
      <c r="U15" s="1">
        <f t="shared" si="4"/>
        <v>2008</v>
      </c>
      <c r="V15" s="5">
        <v>97.358000000000004</v>
      </c>
      <c r="W15" s="5">
        <v>64.495999999999995</v>
      </c>
      <c r="X15" s="5">
        <v>113.91800000000001</v>
      </c>
      <c r="Y15" s="5">
        <v>77.24799999999999</v>
      </c>
      <c r="Z15" s="5">
        <v>85.468000000000004</v>
      </c>
      <c r="AA15" s="5">
        <v>79.421999999999997</v>
      </c>
      <c r="AB15" s="5">
        <v>63.316000000000003</v>
      </c>
      <c r="AC15" s="5">
        <v>67.650000000000006</v>
      </c>
      <c r="AD15" s="5">
        <v>69.366</v>
      </c>
      <c r="AE15" s="5">
        <v>59.658000000000001</v>
      </c>
      <c r="AF15" s="5">
        <v>143.86800000000002</v>
      </c>
      <c r="AH15" s="1">
        <f t="shared" si="5"/>
        <v>2008</v>
      </c>
      <c r="AI15" s="5">
        <f t="shared" si="6"/>
        <v>112.16780837406854</v>
      </c>
      <c r="AJ15" s="5">
        <f t="shared" si="6"/>
        <v>74.306939017789233</v>
      </c>
      <c r="AK15" s="5">
        <f t="shared" si="6"/>
        <v>131.2468661471799</v>
      </c>
      <c r="AL15" s="5">
        <f t="shared" si="6"/>
        <v>88.998735196697197</v>
      </c>
      <c r="AM15" s="5">
        <f t="shared" si="6"/>
        <v>98.469137062335818</v>
      </c>
      <c r="AN15" s="5">
        <f t="shared" si="6"/>
        <v>91.503437587925717</v>
      </c>
      <c r="AO15" s="5">
        <f t="shared" si="6"/>
        <v>72.947440939753534</v>
      </c>
      <c r="AP15" s="5">
        <f t="shared" si="6"/>
        <v>77.940716083996563</v>
      </c>
      <c r="AQ15" s="5">
        <f t="shared" si="6"/>
        <v>79.917748882224757</v>
      </c>
      <c r="AR15" s="5">
        <f t="shared" si="6"/>
        <v>68.732996897842824</v>
      </c>
      <c r="AS15" s="5">
        <f t="shared" si="6"/>
        <v>165.75277075495075</v>
      </c>
    </row>
    <row r="16" spans="1:45" s="1" customFormat="1" x14ac:dyDescent="0.25">
      <c r="A16" s="1">
        <f t="shared" si="2"/>
        <v>2009</v>
      </c>
      <c r="B16" s="5">
        <f t="shared" si="8"/>
        <v>66.848008738027232</v>
      </c>
      <c r="C16" s="5">
        <f t="shared" si="8"/>
        <v>53.184338766593861</v>
      </c>
      <c r="D16" s="5">
        <f t="shared" si="8"/>
        <v>67.478154931944232</v>
      </c>
      <c r="E16" s="5">
        <f t="shared" si="8"/>
        <v>59.422786086372057</v>
      </c>
      <c r="F16" s="5">
        <f t="shared" si="8"/>
        <v>55.053772475214267</v>
      </c>
      <c r="G16" s="5">
        <f t="shared" si="8"/>
        <v>61.995883044866424</v>
      </c>
      <c r="H16" s="5">
        <f t="shared" si="8"/>
        <v>58.918669131238467</v>
      </c>
      <c r="I16" s="5">
        <f t="shared" si="8"/>
        <v>61.218702739035471</v>
      </c>
      <c r="J16" s="5">
        <f t="shared" si="8"/>
        <v>61.869853806083022</v>
      </c>
      <c r="K16" s="5">
        <f t="shared" si="8"/>
        <v>60.46252730633509</v>
      </c>
      <c r="L16" s="5">
        <f t="shared" si="8"/>
        <v>133.31792975970427</v>
      </c>
      <c r="N16" s="3">
        <v>2009</v>
      </c>
      <c r="O16" s="3">
        <v>496</v>
      </c>
      <c r="P16" s="3">
        <v>713990</v>
      </c>
      <c r="Q16" s="3">
        <v>0.90227981767815302</v>
      </c>
      <c r="R16" s="11">
        <f t="shared" si="1"/>
        <v>0.85297184288720307</v>
      </c>
      <c r="S16" s="11"/>
      <c r="T16" s="16"/>
      <c r="U16" s="1">
        <f t="shared" si="4"/>
        <v>2009</v>
      </c>
      <c r="V16" s="5">
        <v>114.212</v>
      </c>
      <c r="W16" s="5">
        <v>71.424000000000007</v>
      </c>
      <c r="X16" s="5">
        <v>138.75200000000001</v>
      </c>
      <c r="Y16" s="5">
        <v>87.581999999999994</v>
      </c>
      <c r="Z16" s="5">
        <v>101.992</v>
      </c>
      <c r="AA16" s="5">
        <v>89.617999999999995</v>
      </c>
      <c r="AB16" s="5">
        <v>66.924000000000007</v>
      </c>
      <c r="AC16" s="5">
        <v>72.33</v>
      </c>
      <c r="AD16" s="5">
        <v>74.593999999999994</v>
      </c>
      <c r="AE16" s="5">
        <v>60.701999999999998</v>
      </c>
      <c r="AF16" s="5">
        <v>152.33200000000002</v>
      </c>
      <c r="AH16" s="1">
        <f t="shared" si="5"/>
        <v>2009</v>
      </c>
      <c r="AI16" s="5">
        <f t="shared" si="6"/>
        <v>131.00437988016677</v>
      </c>
      <c r="AJ16" s="5">
        <f t="shared" si="6"/>
        <v>81.925339093624416</v>
      </c>
      <c r="AK16" s="5">
        <f t="shared" si="6"/>
        <v>159.15245085571482</v>
      </c>
      <c r="AL16" s="5">
        <f t="shared" si="6"/>
        <v>100.45902005625297</v>
      </c>
      <c r="AM16" s="5">
        <f t="shared" si="6"/>
        <v>116.98769580024839</v>
      </c>
      <c r="AN16" s="5">
        <f t="shared" si="6"/>
        <v>102.79436938413463</v>
      </c>
      <c r="AO16" s="5">
        <f t="shared" si="6"/>
        <v>76.763712386616831</v>
      </c>
      <c r="AP16" s="5">
        <f t="shared" si="6"/>
        <v>82.9645466039686</v>
      </c>
      <c r="AQ16" s="5">
        <f t="shared" si="6"/>
        <v>85.561418351671961</v>
      </c>
      <c r="AR16" s="5">
        <f t="shared" si="6"/>
        <v>69.626903193060997</v>
      </c>
      <c r="AS16" s="5">
        <f t="shared" si="6"/>
        <v>174.72909322930661</v>
      </c>
    </row>
    <row r="17" spans="1:45" s="1" customFormat="1" x14ac:dyDescent="0.25">
      <c r="A17" s="1">
        <f t="shared" si="2"/>
        <v>2010</v>
      </c>
      <c r="B17" s="5">
        <f t="shared" ref="B17:L17" si="9">B18*($Q17/$Q18)</f>
        <v>147.56532204342082</v>
      </c>
      <c r="C17" s="5">
        <f t="shared" si="9"/>
        <v>85.075518279224781</v>
      </c>
      <c r="D17" s="5">
        <f t="shared" si="9"/>
        <v>187.96821240820276</v>
      </c>
      <c r="E17" s="5">
        <f t="shared" si="9"/>
        <v>107.99044153055912</v>
      </c>
      <c r="F17" s="5">
        <f t="shared" si="9"/>
        <v>134.71620530518894</v>
      </c>
      <c r="G17" s="5">
        <f t="shared" si="9"/>
        <v>109.74622145752249</v>
      </c>
      <c r="H17" s="5">
        <f t="shared" si="9"/>
        <v>73.962229423331664</v>
      </c>
      <c r="I17" s="5">
        <f t="shared" si="9"/>
        <v>81.494126269112002</v>
      </c>
      <c r="J17" s="5">
        <f t="shared" si="9"/>
        <v>84.846069766042064</v>
      </c>
      <c r="K17" s="5">
        <f t="shared" si="9"/>
        <v>62.639444098880432</v>
      </c>
      <c r="L17" s="5">
        <f t="shared" si="9"/>
        <v>168.85415365785161</v>
      </c>
      <c r="N17" s="3">
        <v>2010</v>
      </c>
      <c r="O17" s="3">
        <v>496</v>
      </c>
      <c r="P17" s="3">
        <v>713990</v>
      </c>
      <c r="Q17" s="3">
        <v>0.89719998230462505</v>
      </c>
      <c r="R17" s="11">
        <f t="shared" si="1"/>
        <v>0.84789200751367511</v>
      </c>
      <c r="S17" s="11"/>
      <c r="T17" s="16"/>
      <c r="U17" s="1">
        <f t="shared" si="4"/>
        <v>2010</v>
      </c>
      <c r="V17" s="5">
        <v>131.066</v>
      </c>
      <c r="W17" s="5">
        <v>78.352000000000004</v>
      </c>
      <c r="X17" s="5">
        <v>163.58600000000001</v>
      </c>
      <c r="Y17" s="5">
        <v>97.915999999999997</v>
      </c>
      <c r="Z17" s="5">
        <v>118.51600000000001</v>
      </c>
      <c r="AA17" s="5">
        <v>99.813999999999993</v>
      </c>
      <c r="AB17" s="5">
        <v>70.531999999999996</v>
      </c>
      <c r="AC17" s="5">
        <v>77.009999999999991</v>
      </c>
      <c r="AD17" s="5">
        <v>79.822000000000003</v>
      </c>
      <c r="AE17" s="5">
        <v>61.746000000000002</v>
      </c>
      <c r="AF17" s="5">
        <v>160.79600000000002</v>
      </c>
      <c r="AH17" s="1">
        <f t="shared" si="5"/>
        <v>2010</v>
      </c>
      <c r="AI17" s="5">
        <f t="shared" si="6"/>
        <v>151.00218614321267</v>
      </c>
      <c r="AJ17" s="5">
        <f t="shared" si="6"/>
        <v>90.26996542728854</v>
      </c>
      <c r="AK17" s="5">
        <f t="shared" si="6"/>
        <v>188.46873805886796</v>
      </c>
      <c r="AL17" s="5">
        <f t="shared" si="6"/>
        <v>112.80980619229098</v>
      </c>
      <c r="AM17" s="5">
        <f t="shared" si="6"/>
        <v>136.5432308375093</v>
      </c>
      <c r="AN17" s="5">
        <f t="shared" si="6"/>
        <v>114.99650716203003</v>
      </c>
      <c r="AO17" s="5">
        <f t="shared" si="6"/>
        <v>81.26048092604546</v>
      </c>
      <c r="AP17" s="5">
        <f t="shared" si="6"/>
        <v>88.723836501371864</v>
      </c>
      <c r="AQ17" s="5">
        <f t="shared" si="6"/>
        <v>91.963564176243423</v>
      </c>
      <c r="AR17" s="5">
        <f t="shared" si="6"/>
        <v>71.138060104060614</v>
      </c>
      <c r="AS17" s="5">
        <f t="shared" si="6"/>
        <v>185.25435675983113</v>
      </c>
    </row>
    <row r="18" spans="1:45" s="1" customFormat="1" x14ac:dyDescent="0.25">
      <c r="A18" s="4">
        <f t="shared" si="2"/>
        <v>2011</v>
      </c>
      <c r="B18" s="5">
        <v>147.91999999999999</v>
      </c>
      <c r="C18" s="5">
        <v>85.28</v>
      </c>
      <c r="D18" s="5">
        <v>188.42</v>
      </c>
      <c r="E18" s="5">
        <v>108.25</v>
      </c>
      <c r="F18" s="5">
        <v>135.04</v>
      </c>
      <c r="G18" s="5">
        <v>110.01</v>
      </c>
      <c r="H18" s="5">
        <v>74.14</v>
      </c>
      <c r="I18" s="5">
        <v>81.69</v>
      </c>
      <c r="J18" s="5">
        <v>85.05</v>
      </c>
      <c r="K18" s="5">
        <v>62.79</v>
      </c>
      <c r="L18" s="5">
        <v>169.26</v>
      </c>
      <c r="N18" s="3">
        <v>2011</v>
      </c>
      <c r="O18" s="3">
        <v>496</v>
      </c>
      <c r="P18" s="3">
        <v>713990</v>
      </c>
      <c r="Q18" s="3">
        <v>0.89935643106887497</v>
      </c>
      <c r="R18" s="11">
        <f t="shared" si="1"/>
        <v>0.85004845627792502</v>
      </c>
      <c r="S18" s="5"/>
      <c r="T18" s="16"/>
      <c r="U18" s="4">
        <f t="shared" si="4"/>
        <v>2011</v>
      </c>
      <c r="V18" s="5">
        <v>147.92000000000002</v>
      </c>
      <c r="W18" s="5">
        <v>85.279999999999987</v>
      </c>
      <c r="X18" s="5">
        <v>188.42000000000002</v>
      </c>
      <c r="Y18" s="5">
        <v>108.25000000000001</v>
      </c>
      <c r="Z18" s="5">
        <v>135.04000000000002</v>
      </c>
      <c r="AA18" s="5">
        <v>110.00999999999999</v>
      </c>
      <c r="AB18" s="5">
        <v>74.14</v>
      </c>
      <c r="AC18" s="5">
        <v>81.690000000000012</v>
      </c>
      <c r="AD18" s="5">
        <v>85.049999999999983</v>
      </c>
      <c r="AE18" s="5">
        <v>62.789999999999985</v>
      </c>
      <c r="AF18" s="5">
        <v>169.26</v>
      </c>
      <c r="AH18" s="4">
        <f t="shared" si="5"/>
        <v>2011</v>
      </c>
      <c r="AI18" s="5">
        <f t="shared" si="6"/>
        <v>170.10083234736936</v>
      </c>
      <c r="AJ18" s="5">
        <f t="shared" si="6"/>
        <v>98.067867648618545</v>
      </c>
      <c r="AK18" s="5">
        <f t="shared" si="6"/>
        <v>216.6738698681134</v>
      </c>
      <c r="AL18" s="5">
        <f t="shared" si="6"/>
        <v>124.48225460791464</v>
      </c>
      <c r="AM18" s="5">
        <f t="shared" si="6"/>
        <v>155.28945646422903</v>
      </c>
      <c r="AN18" s="5">
        <f t="shared" si="6"/>
        <v>126.50616932486547</v>
      </c>
      <c r="AO18" s="5">
        <f t="shared" si="6"/>
        <v>85.257407451554641</v>
      </c>
      <c r="AP18" s="5">
        <f t="shared" si="6"/>
        <v>93.939541606656334</v>
      </c>
      <c r="AQ18" s="5">
        <f t="shared" si="6"/>
        <v>97.803378793562473</v>
      </c>
      <c r="AR18" s="5">
        <f t="shared" si="6"/>
        <v>72.205457430309082</v>
      </c>
      <c r="AS18" s="5">
        <f t="shared" si="6"/>
        <v>194.64079829039841</v>
      </c>
    </row>
    <row r="19" spans="1:45" s="1" customFormat="1" x14ac:dyDescent="0.25">
      <c r="A19" s="1">
        <f t="shared" si="2"/>
        <v>2012</v>
      </c>
      <c r="B19" s="5">
        <f t="shared" ref="B19:L21" si="10">B18*($Q19/$Q18)</f>
        <v>151.86152574340866</v>
      </c>
      <c r="C19" s="5">
        <f t="shared" si="10"/>
        <v>87.552399373971696</v>
      </c>
      <c r="D19" s="5">
        <f t="shared" si="10"/>
        <v>193.44070227537225</v>
      </c>
      <c r="E19" s="5">
        <f t="shared" si="10"/>
        <v>111.13446566876684</v>
      </c>
      <c r="F19" s="5">
        <f t="shared" si="10"/>
        <v>138.63832095991015</v>
      </c>
      <c r="G19" s="5">
        <f t="shared" si="10"/>
        <v>112.94136321682254</v>
      </c>
      <c r="H19" s="5">
        <f t="shared" si="10"/>
        <v>76.115559211846403</v>
      </c>
      <c r="I19" s="5">
        <f t="shared" si="10"/>
        <v>83.866739034471706</v>
      </c>
      <c r="J19" s="5">
        <f t="shared" si="10"/>
        <v>87.316270717123501</v>
      </c>
      <c r="K19" s="5">
        <f t="shared" si="10"/>
        <v>64.463123319555379</v>
      </c>
      <c r="L19" s="5">
        <f t="shared" si="10"/>
        <v>173.77015851358405</v>
      </c>
      <c r="N19" s="3">
        <v>2012</v>
      </c>
      <c r="O19" s="3">
        <v>496</v>
      </c>
      <c r="P19" s="3">
        <v>713990</v>
      </c>
      <c r="Q19" s="3">
        <v>0.92332098302640697</v>
      </c>
      <c r="R19" s="11">
        <f t="shared" si="1"/>
        <v>0.87401300823545702</v>
      </c>
      <c r="S19" s="5"/>
      <c r="T19" s="16"/>
      <c r="U19" s="1">
        <f t="shared" si="4"/>
        <v>2012</v>
      </c>
      <c r="V19" s="5">
        <v>150.0916666666667</v>
      </c>
      <c r="W19" s="5">
        <v>85.448333333333323</v>
      </c>
      <c r="X19" s="5">
        <v>175.24333333333331</v>
      </c>
      <c r="Y19" s="5">
        <v>106.64666666666668</v>
      </c>
      <c r="Z19" s="5">
        <v>128.23000000000002</v>
      </c>
      <c r="AA19" s="5">
        <v>105.67499999999998</v>
      </c>
      <c r="AB19" s="5">
        <v>76.581666666666678</v>
      </c>
      <c r="AC19" s="5">
        <v>84.90000000000002</v>
      </c>
      <c r="AD19" s="5">
        <v>90.006666666666661</v>
      </c>
      <c r="AE19" s="5">
        <v>87.999999999999986</v>
      </c>
      <c r="AF19" s="5">
        <v>186.82499999999999</v>
      </c>
      <c r="AH19" s="1">
        <f t="shared" si="5"/>
        <v>2012</v>
      </c>
      <c r="AI19" s="5">
        <f t="shared" si="6"/>
        <v>169.00126423892658</v>
      </c>
      <c r="AJ19" s="5">
        <f t="shared" si="6"/>
        <v>96.213711801293925</v>
      </c>
      <c r="AK19" s="5">
        <f t="shared" si="6"/>
        <v>197.32171372679105</v>
      </c>
      <c r="AL19" s="5">
        <f t="shared" si="6"/>
        <v>120.08275938171599</v>
      </c>
      <c r="AM19" s="5">
        <f t="shared" si="6"/>
        <v>144.38531195396737</v>
      </c>
      <c r="AN19" s="5">
        <f t="shared" si="6"/>
        <v>118.98867535471807</v>
      </c>
      <c r="AO19" s="5">
        <f t="shared" si="6"/>
        <v>86.229960474314993</v>
      </c>
      <c r="AP19" s="5">
        <f t="shared" si="6"/>
        <v>95.596295600809725</v>
      </c>
      <c r="AQ19" s="5">
        <f t="shared" si="6"/>
        <v>101.34633583875397</v>
      </c>
      <c r="AR19" s="5">
        <f t="shared" si="6"/>
        <v>99.086855275279774</v>
      </c>
      <c r="AS19" s="5">
        <f t="shared" si="6"/>
        <v>210.36251973641075</v>
      </c>
    </row>
    <row r="20" spans="1:45" s="1" customFormat="1" x14ac:dyDescent="0.25">
      <c r="A20" s="1">
        <f t="shared" si="2"/>
        <v>2013</v>
      </c>
      <c r="B20" s="5">
        <f t="shared" si="10"/>
        <v>154.35169148039645</v>
      </c>
      <c r="C20" s="5">
        <f t="shared" si="10"/>
        <v>88.988049279666114</v>
      </c>
      <c r="D20" s="5">
        <f t="shared" si="10"/>
        <v>196.61266704121351</v>
      </c>
      <c r="E20" s="5">
        <f t="shared" si="10"/>
        <v>112.95680504835667</v>
      </c>
      <c r="F20" s="5">
        <f t="shared" si="10"/>
        <v>140.9116577711786</v>
      </c>
      <c r="G20" s="5">
        <f t="shared" si="10"/>
        <v>114.79333139371563</v>
      </c>
      <c r="H20" s="5">
        <f t="shared" si="10"/>
        <v>77.363672298246314</v>
      </c>
      <c r="I20" s="5">
        <f t="shared" si="10"/>
        <v>85.241952927485045</v>
      </c>
      <c r="J20" s="5">
        <f t="shared" si="10"/>
        <v>88.748048677715786</v>
      </c>
      <c r="K20" s="5">
        <f t="shared" si="10"/>
        <v>65.520164332437091</v>
      </c>
      <c r="L20" s="5">
        <f t="shared" si="10"/>
        <v>176.61957341787388</v>
      </c>
      <c r="N20" s="3">
        <v>2013</v>
      </c>
      <c r="O20" s="3">
        <v>496</v>
      </c>
      <c r="P20" s="3">
        <v>713990</v>
      </c>
      <c r="Q20" s="3">
        <v>0.93846123836704598</v>
      </c>
      <c r="R20" s="11">
        <f t="shared" si="1"/>
        <v>0.88915326357609603</v>
      </c>
      <c r="S20" s="5"/>
      <c r="T20" s="16"/>
      <c r="U20" s="1">
        <f t="shared" si="4"/>
        <v>2013</v>
      </c>
      <c r="V20" s="5">
        <v>152.26333333333335</v>
      </c>
      <c r="W20" s="5">
        <v>85.616666666666646</v>
      </c>
      <c r="X20" s="5">
        <v>162.06666666666661</v>
      </c>
      <c r="Y20" s="5">
        <v>105.04333333333335</v>
      </c>
      <c r="Z20" s="5">
        <v>121.42000000000002</v>
      </c>
      <c r="AA20" s="5">
        <v>101.33999999999999</v>
      </c>
      <c r="AB20" s="5">
        <v>79.023333333333341</v>
      </c>
      <c r="AC20" s="5">
        <v>88.110000000000014</v>
      </c>
      <c r="AD20" s="5">
        <v>94.963333333333338</v>
      </c>
      <c r="AE20" s="5">
        <v>113.20999999999998</v>
      </c>
      <c r="AF20" s="5">
        <v>204.39000000000001</v>
      </c>
      <c r="AH20" s="1">
        <f t="shared" si="5"/>
        <v>2013</v>
      </c>
      <c r="AI20" s="5">
        <f t="shared" si="6"/>
        <v>169.1412269103584</v>
      </c>
      <c r="AJ20" s="5">
        <f t="shared" si="6"/>
        <v>95.106994750159899</v>
      </c>
      <c r="AK20" s="5">
        <f t="shared" si="6"/>
        <v>180.03122774976731</v>
      </c>
      <c r="AL20" s="5">
        <f t="shared" si="6"/>
        <v>116.68704401642165</v>
      </c>
      <c r="AM20" s="5">
        <f t="shared" si="6"/>
        <v>134.87901073659046</v>
      </c>
      <c r="AN20" s="5">
        <f t="shared" si="6"/>
        <v>112.57320826919843</v>
      </c>
      <c r="AO20" s="5">
        <f t="shared" si="6"/>
        <v>87.782811934671656</v>
      </c>
      <c r="AP20" s="5">
        <f t="shared" si="6"/>
        <v>97.87670594631021</v>
      </c>
      <c r="AQ20" s="5">
        <f t="shared" si="6"/>
        <v>105.48970891326869</v>
      </c>
      <c r="AR20" s="5">
        <f t="shared" si="6"/>
        <v>125.75895903055016</v>
      </c>
      <c r="AS20" s="5">
        <f t="shared" si="6"/>
        <v>227.04596445768178</v>
      </c>
    </row>
    <row r="21" spans="1:45" s="1" customFormat="1" x14ac:dyDescent="0.25">
      <c r="A21" s="1">
        <f>A20+1</f>
        <v>2014</v>
      </c>
      <c r="B21" s="5">
        <f t="shared" si="10"/>
        <v>156.54208756370645</v>
      </c>
      <c r="C21" s="5">
        <f t="shared" si="10"/>
        <v>90.250873630563063</v>
      </c>
      <c r="D21" s="5">
        <f t="shared" si="10"/>
        <v>199.40278622737677</v>
      </c>
      <c r="E21" s="5">
        <f t="shared" si="10"/>
        <v>114.55976865042743</v>
      </c>
      <c r="F21" s="5">
        <f t="shared" si="10"/>
        <v>142.9113270998034</v>
      </c>
      <c r="G21" s="5">
        <f t="shared" si="10"/>
        <v>116.42235703679927</v>
      </c>
      <c r="H21" s="5">
        <f t="shared" si="10"/>
        <v>78.461535775913987</v>
      </c>
      <c r="I21" s="5">
        <f t="shared" si="10"/>
        <v>86.451616637906852</v>
      </c>
      <c r="J21" s="5">
        <f t="shared" si="10"/>
        <v>90.00746719370764</v>
      </c>
      <c r="K21" s="5">
        <f t="shared" si="10"/>
        <v>66.449957261527373</v>
      </c>
      <c r="L21" s="5">
        <f t="shared" si="10"/>
        <v>179.12597174846508</v>
      </c>
      <c r="N21" s="3">
        <v>2014</v>
      </c>
      <c r="O21" s="3">
        <v>496</v>
      </c>
      <c r="P21" s="3">
        <v>713990</v>
      </c>
      <c r="Q21" s="3">
        <v>0.95177888847597603</v>
      </c>
      <c r="R21" s="11">
        <f t="shared" si="1"/>
        <v>0.90247091368502608</v>
      </c>
      <c r="S21" s="5"/>
      <c r="T21" s="16"/>
      <c r="U21" s="1">
        <f>U20+1</f>
        <v>2014</v>
      </c>
      <c r="V21" s="5">
        <v>154.435</v>
      </c>
      <c r="W21" s="5">
        <v>85.784999999999982</v>
      </c>
      <c r="X21" s="5">
        <v>148.88999999999993</v>
      </c>
      <c r="Y21" s="5">
        <v>103.44000000000001</v>
      </c>
      <c r="Z21" s="5">
        <v>114.61000000000003</v>
      </c>
      <c r="AA21" s="5">
        <v>97.004999999999995</v>
      </c>
      <c r="AB21" s="5">
        <v>81.465000000000018</v>
      </c>
      <c r="AC21" s="5">
        <v>91.320000000000007</v>
      </c>
      <c r="AD21" s="5">
        <v>99.92</v>
      </c>
      <c r="AE21" s="5">
        <v>138.41999999999999</v>
      </c>
      <c r="AF21" s="5">
        <v>221.95500000000001</v>
      </c>
      <c r="AH21" s="1">
        <f>AH20+1</f>
        <v>2014</v>
      </c>
      <c r="AI21" s="5">
        <f t="shared" si="6"/>
        <v>169.49690444505302</v>
      </c>
      <c r="AJ21" s="5">
        <f t="shared" si="6"/>
        <v>94.151532669530027</v>
      </c>
      <c r="AK21" s="5">
        <f t="shared" si="6"/>
        <v>163.41110566143641</v>
      </c>
      <c r="AL21" s="5">
        <f t="shared" si="6"/>
        <v>113.52840868842092</v>
      </c>
      <c r="AM21" s="5">
        <f t="shared" si="6"/>
        <v>125.78780858255921</v>
      </c>
      <c r="AN21" s="5">
        <f t="shared" si="6"/>
        <v>106.46580901798406</v>
      </c>
      <c r="AO21" s="5">
        <f t="shared" si="6"/>
        <v>89.41020701664938</v>
      </c>
      <c r="AP21" s="5">
        <f t="shared" si="6"/>
        <v>100.22635616228344</v>
      </c>
      <c r="AQ21" s="5">
        <f t="shared" si="6"/>
        <v>109.66510630459221</v>
      </c>
      <c r="AR21" s="5">
        <f t="shared" si="6"/>
        <v>151.91997612771868</v>
      </c>
      <c r="AS21" s="5">
        <f t="shared" si="6"/>
        <v>243.60206835304007</v>
      </c>
    </row>
    <row r="22" spans="1:45" s="1" customFormat="1" x14ac:dyDescent="0.25">
      <c r="A22" s="1">
        <f t="shared" si="2"/>
        <v>2015</v>
      </c>
      <c r="B22" s="5">
        <f t="shared" ref="B22:L22" si="11">B24*$Q22</f>
        <v>157.31747175931849</v>
      </c>
      <c r="C22" s="5">
        <f t="shared" si="11"/>
        <v>84.342495421631526</v>
      </c>
      <c r="D22" s="5">
        <f t="shared" si="11"/>
        <v>106.89182175581902</v>
      </c>
      <c r="E22" s="5">
        <f t="shared" si="11"/>
        <v>96.40399030519778</v>
      </c>
      <c r="F22" s="5">
        <f t="shared" si="11"/>
        <v>92.054423673765868</v>
      </c>
      <c r="G22" s="5">
        <f t="shared" si="11"/>
        <v>82.104179110175551</v>
      </c>
      <c r="H22" s="5">
        <f t="shared" si="11"/>
        <v>86.786072180862945</v>
      </c>
      <c r="I22" s="5">
        <f t="shared" si="11"/>
        <v>98.671629537764545</v>
      </c>
      <c r="J22" s="5">
        <f t="shared" si="11"/>
        <v>112.19927047686966</v>
      </c>
      <c r="K22" s="5">
        <f t="shared" si="11"/>
        <v>209.21904212539377</v>
      </c>
      <c r="L22" s="5">
        <f t="shared" si="11"/>
        <v>268.45134276916326</v>
      </c>
      <c r="N22" s="3">
        <v>2015</v>
      </c>
      <c r="O22" s="3">
        <v>496</v>
      </c>
      <c r="P22" s="3">
        <v>713990</v>
      </c>
      <c r="Q22" s="3">
        <v>0.97743070369256602</v>
      </c>
      <c r="R22" s="11">
        <f t="shared" si="1"/>
        <v>0.92812272890161607</v>
      </c>
      <c r="S22" s="5"/>
      <c r="T22" s="16"/>
      <c r="U22" s="1">
        <f t="shared" si="4"/>
        <v>2015</v>
      </c>
      <c r="V22" s="5">
        <v>156.60666666666665</v>
      </c>
      <c r="W22" s="5">
        <v>85.953333333333319</v>
      </c>
      <c r="X22" s="5">
        <v>135.71333333333322</v>
      </c>
      <c r="Y22" s="5">
        <v>101.83666666666669</v>
      </c>
      <c r="Z22" s="5">
        <v>107.80000000000003</v>
      </c>
      <c r="AA22" s="5">
        <v>92.669999999999987</v>
      </c>
      <c r="AB22" s="5">
        <v>83.90666666666668</v>
      </c>
      <c r="AC22" s="5">
        <v>94.53</v>
      </c>
      <c r="AD22" s="5">
        <v>104.87666666666667</v>
      </c>
      <c r="AE22" s="5">
        <v>163.63</v>
      </c>
      <c r="AF22" s="5">
        <v>239.52</v>
      </c>
      <c r="AH22" s="1">
        <f t="shared" si="5"/>
        <v>2015</v>
      </c>
      <c r="AI22" s="5">
        <f t="shared" si="6"/>
        <v>167.8631265024809</v>
      </c>
      <c r="AJ22" s="5">
        <f t="shared" si="6"/>
        <v>92.131424375143084</v>
      </c>
      <c r="AK22" s="5">
        <f t="shared" si="6"/>
        <v>145.46803738499855</v>
      </c>
      <c r="AL22" s="5">
        <f t="shared" si="6"/>
        <v>109.15640836442245</v>
      </c>
      <c r="AM22" s="5">
        <f t="shared" si="6"/>
        <v>115.54836982440581</v>
      </c>
      <c r="AN22" s="5">
        <f t="shared" si="6"/>
        <v>99.330866712687225</v>
      </c>
      <c r="AO22" s="5">
        <f t="shared" si="6"/>
        <v>89.93764889362842</v>
      </c>
      <c r="AP22" s="5">
        <f t="shared" si="6"/>
        <v>101.32455843693023</v>
      </c>
      <c r="AQ22" s="5">
        <f t="shared" si="6"/>
        <v>112.41491526856151</v>
      </c>
      <c r="AR22" s="5">
        <f t="shared" si="6"/>
        <v>175.39127786982857</v>
      </c>
      <c r="AS22" s="5">
        <f t="shared" si="6"/>
        <v>256.73604397348493</v>
      </c>
    </row>
    <row r="23" spans="1:45" s="1" customFormat="1" x14ac:dyDescent="0.25">
      <c r="A23" s="1">
        <f t="shared" si="2"/>
        <v>2016</v>
      </c>
      <c r="B23" s="5">
        <f t="shared" ref="B23:L23" si="12">B24*$Q23</f>
        <v>159.40140655032195</v>
      </c>
      <c r="C23" s="5">
        <f t="shared" si="12"/>
        <v>85.459753782089365</v>
      </c>
      <c r="D23" s="5">
        <f t="shared" si="12"/>
        <v>108.30778391017837</v>
      </c>
      <c r="E23" s="5">
        <f t="shared" si="12"/>
        <v>97.681023473490242</v>
      </c>
      <c r="F23" s="5">
        <f t="shared" si="12"/>
        <v>93.273839508600958</v>
      </c>
      <c r="G23" s="5">
        <f t="shared" si="12"/>
        <v>83.191787202404754</v>
      </c>
      <c r="H23" s="5">
        <f t="shared" si="12"/>
        <v>87.935699829779978</v>
      </c>
      <c r="I23" s="5">
        <f t="shared" si="12"/>
        <v>99.978701405747145</v>
      </c>
      <c r="J23" s="5">
        <f t="shared" si="12"/>
        <v>113.6855387257624</v>
      </c>
      <c r="K23" s="5">
        <f t="shared" si="12"/>
        <v>211.99050060327068</v>
      </c>
      <c r="L23" s="5">
        <f t="shared" si="12"/>
        <v>272.00743279929122</v>
      </c>
      <c r="N23" s="3">
        <v>2016</v>
      </c>
      <c r="O23" s="3">
        <v>496</v>
      </c>
      <c r="P23" s="3">
        <v>713990</v>
      </c>
      <c r="Q23" s="3">
        <v>0.99037841907624702</v>
      </c>
      <c r="R23" s="11">
        <f t="shared" si="1"/>
        <v>0.94107044428529707</v>
      </c>
      <c r="S23" s="5"/>
      <c r="T23" s="16"/>
      <c r="U23" s="1">
        <f t="shared" si="4"/>
        <v>2016</v>
      </c>
      <c r="V23" s="5">
        <v>158.77833333333334</v>
      </c>
      <c r="W23" s="5">
        <v>86.121666666666655</v>
      </c>
      <c r="X23" s="5">
        <v>122.53666666666652</v>
      </c>
      <c r="Y23" s="5">
        <v>100.23333333333336</v>
      </c>
      <c r="Z23" s="5">
        <v>100.99000000000002</v>
      </c>
      <c r="AA23" s="5">
        <v>88.334999999999994</v>
      </c>
      <c r="AB23" s="5">
        <v>86.348333333333358</v>
      </c>
      <c r="AC23" s="5">
        <v>97.740000000000009</v>
      </c>
      <c r="AD23" s="5">
        <v>109.83333333333334</v>
      </c>
      <c r="AE23" s="5">
        <v>188.83999999999997</v>
      </c>
      <c r="AF23" s="5">
        <v>257.08500000000004</v>
      </c>
      <c r="AH23" s="1">
        <f t="shared" si="5"/>
        <v>2016</v>
      </c>
      <c r="AI23" s="5">
        <f t="shared" si="6"/>
        <v>168.13506997378767</v>
      </c>
      <c r="AJ23" s="5">
        <f t="shared" si="6"/>
        <v>91.196778220743056</v>
      </c>
      <c r="AK23" s="5">
        <f t="shared" si="6"/>
        <v>129.75769799209382</v>
      </c>
      <c r="AL23" s="5">
        <f t="shared" si="6"/>
        <v>106.14003913447043</v>
      </c>
      <c r="AM23" s="5">
        <f t="shared" si="6"/>
        <v>106.94129583162787</v>
      </c>
      <c r="AN23" s="5">
        <f t="shared" si="6"/>
        <v>93.540542304058278</v>
      </c>
      <c r="AO23" s="5">
        <f t="shared" si="6"/>
        <v>91.436802253371766</v>
      </c>
      <c r="AP23" s="5">
        <f t="shared" si="6"/>
        <v>103.49977477555507</v>
      </c>
      <c r="AQ23" s="5">
        <f t="shared" si="6"/>
        <v>116.30576286933155</v>
      </c>
      <c r="AR23" s="5">
        <f t="shared" si="6"/>
        <v>199.96825730116447</v>
      </c>
      <c r="AS23" s="5">
        <f t="shared" si="6"/>
        <v>272.23490483091445</v>
      </c>
    </row>
    <row r="24" spans="1:45" s="1" customFormat="1" x14ac:dyDescent="0.25">
      <c r="A24" s="4">
        <f t="shared" si="2"/>
        <v>2017</v>
      </c>
      <c r="B24" s="5">
        <v>160.94999999999999</v>
      </c>
      <c r="C24" s="5">
        <v>86.29</v>
      </c>
      <c r="D24" s="5">
        <v>109.36</v>
      </c>
      <c r="E24" s="5">
        <v>98.63</v>
      </c>
      <c r="F24" s="5">
        <v>94.18</v>
      </c>
      <c r="G24" s="5">
        <v>84</v>
      </c>
      <c r="H24" s="5">
        <v>88.79</v>
      </c>
      <c r="I24" s="5">
        <v>100.95</v>
      </c>
      <c r="J24" s="5">
        <v>114.79</v>
      </c>
      <c r="K24" s="5">
        <v>214.05</v>
      </c>
      <c r="L24" s="5">
        <v>274.64999999999998</v>
      </c>
      <c r="N24" s="3">
        <v>2017</v>
      </c>
      <c r="O24" s="3">
        <v>496</v>
      </c>
      <c r="P24" s="3">
        <v>713990</v>
      </c>
      <c r="Q24" s="3">
        <v>1</v>
      </c>
      <c r="R24" s="11">
        <f t="shared" si="1"/>
        <v>0.95069202520905005</v>
      </c>
      <c r="S24" s="5"/>
      <c r="T24" s="16"/>
      <c r="U24" s="4">
        <f t="shared" si="4"/>
        <v>2017</v>
      </c>
      <c r="V24" s="5">
        <v>160.94999999999999</v>
      </c>
      <c r="W24" s="5">
        <v>86.289999999999992</v>
      </c>
      <c r="X24" s="5">
        <v>109.35999999999983</v>
      </c>
      <c r="Y24" s="5">
        <v>98.630000000000024</v>
      </c>
      <c r="Z24" s="5">
        <v>94.180000000000035</v>
      </c>
      <c r="AA24" s="5">
        <v>84</v>
      </c>
      <c r="AB24" s="5">
        <v>88.79000000000002</v>
      </c>
      <c r="AC24" s="5">
        <v>100.95</v>
      </c>
      <c r="AD24" s="5">
        <v>114.79000000000002</v>
      </c>
      <c r="AE24" s="5">
        <v>214.04999999999998</v>
      </c>
      <c r="AF24" s="5">
        <v>274.65000000000003</v>
      </c>
      <c r="AH24" s="4">
        <f t="shared" si="5"/>
        <v>2017</v>
      </c>
      <c r="AI24" s="5">
        <f t="shared" si="6"/>
        <v>168.88611854260338</v>
      </c>
      <c r="AJ24" s="5">
        <f t="shared" si="6"/>
        <v>90.544785144711057</v>
      </c>
      <c r="AK24" s="5">
        <f t="shared" si="6"/>
        <v>114.75232012313811</v>
      </c>
      <c r="AL24" s="5">
        <f t="shared" si="6"/>
        <v>103.49324555363143</v>
      </c>
      <c r="AM24" s="5">
        <f t="shared" si="6"/>
        <v>98.823825065811704</v>
      </c>
      <c r="AN24" s="5">
        <f t="shared" si="6"/>
        <v>88.141869882439792</v>
      </c>
      <c r="AO24" s="5">
        <f t="shared" si="6"/>
        <v>93.168055081688465</v>
      </c>
      <c r="AP24" s="5">
        <f t="shared" si="6"/>
        <v>105.9276400551464</v>
      </c>
      <c r="AQ24" s="5">
        <f t="shared" si="6"/>
        <v>120.45006242625317</v>
      </c>
      <c r="AR24" s="5">
        <f t="shared" si="6"/>
        <v>224.60437200400281</v>
      </c>
      <c r="AS24" s="5">
        <f t="shared" si="6"/>
        <v>288.19243527633444</v>
      </c>
    </row>
    <row r="25" spans="1:45" s="1" customFormat="1" x14ac:dyDescent="0.25">
      <c r="A25" s="1">
        <f t="shared" si="2"/>
        <v>2018</v>
      </c>
      <c r="B25" s="5">
        <f t="shared" ref="B25:L25" si="13">B24*$Q25</f>
        <v>162.51363812038906</v>
      </c>
      <c r="C25" s="5">
        <f t="shared" si="13"/>
        <v>87.128312105674894</v>
      </c>
      <c r="D25" s="5">
        <f t="shared" si="13"/>
        <v>110.42243842712489</v>
      </c>
      <c r="E25" s="5">
        <f t="shared" si="13"/>
        <v>99.5881958857656</v>
      </c>
      <c r="F25" s="5">
        <f t="shared" si="13"/>
        <v>95.094963890514109</v>
      </c>
      <c r="G25" s="5">
        <f t="shared" si="13"/>
        <v>84.816064629466808</v>
      </c>
      <c r="H25" s="5">
        <f t="shared" si="13"/>
        <v>89.652599743456648</v>
      </c>
      <c r="I25" s="5">
        <f t="shared" si="13"/>
        <v>101.93073481362708</v>
      </c>
      <c r="J25" s="5">
        <f t="shared" si="13"/>
        <v>115.90519117638685</v>
      </c>
      <c r="K25" s="5">
        <f t="shared" si="13"/>
        <v>216.12950754687347</v>
      </c>
      <c r="L25" s="5">
        <f t="shared" si="13"/>
        <v>277.31823988670305</v>
      </c>
      <c r="N25" s="3">
        <v>2018</v>
      </c>
      <c r="O25" s="3">
        <v>496</v>
      </c>
      <c r="P25" s="3">
        <v>713990</v>
      </c>
      <c r="Q25" s="3">
        <v>1.0097150551127001</v>
      </c>
      <c r="R25" s="11">
        <f t="shared" si="1"/>
        <v>0.96040708032175015</v>
      </c>
      <c r="S25" s="11"/>
      <c r="T25" s="16"/>
      <c r="U25" s="1">
        <f t="shared" si="4"/>
        <v>2018</v>
      </c>
      <c r="V25" s="5">
        <v>162.51363812038906</v>
      </c>
      <c r="W25" s="5">
        <v>87.128312105674894</v>
      </c>
      <c r="X25" s="5">
        <v>110.42243842712489</v>
      </c>
      <c r="Y25" s="5">
        <v>99.5881958857656</v>
      </c>
      <c r="Z25" s="5">
        <v>95.094963890514109</v>
      </c>
      <c r="AA25" s="5">
        <v>84.816064629466808</v>
      </c>
      <c r="AB25" s="5">
        <v>89.652599743456648</v>
      </c>
      <c r="AC25" s="5">
        <v>101.93073481362708</v>
      </c>
      <c r="AD25" s="5">
        <v>115.90519117638685</v>
      </c>
      <c r="AE25" s="5">
        <v>216.12950754687347</v>
      </c>
      <c r="AF25" s="5">
        <v>277.31823988670305</v>
      </c>
      <c r="AH25" s="1">
        <f t="shared" si="5"/>
        <v>2018</v>
      </c>
      <c r="AI25" s="5">
        <f t="shared" si="6"/>
        <v>168.94802754110978</v>
      </c>
      <c r="AJ25" s="5">
        <f t="shared" si="6"/>
        <v>90.577976368576358</v>
      </c>
      <c r="AK25" s="5">
        <f t="shared" si="6"/>
        <v>114.79438516244653</v>
      </c>
      <c r="AL25" s="5">
        <f t="shared" si="6"/>
        <v>103.53118332637253</v>
      </c>
      <c r="AM25" s="5">
        <f t="shared" si="6"/>
        <v>98.860051157637301</v>
      </c>
      <c r="AN25" s="5">
        <f t="shared" si="6"/>
        <v>88.17418026376653</v>
      </c>
      <c r="AO25" s="5">
        <f t="shared" si="6"/>
        <v>93.202207924045609</v>
      </c>
      <c r="AP25" s="5">
        <f t="shared" si="6"/>
        <v>105.96647020984801</v>
      </c>
      <c r="AQ25" s="5">
        <f t="shared" si="6"/>
        <v>120.49421610092573</v>
      </c>
      <c r="AR25" s="5">
        <f t="shared" si="6"/>
        <v>224.68670577927654</v>
      </c>
      <c r="AS25" s="5">
        <f t="shared" si="6"/>
        <v>288.29807868385092</v>
      </c>
    </row>
    <row r="26" spans="1:45" s="1" customFormat="1" x14ac:dyDescent="0.25">
      <c r="A26" s="1">
        <f t="shared" si="2"/>
        <v>2019</v>
      </c>
      <c r="B26" s="5">
        <f t="shared" ref="B26:L29" si="14">B25*($Q26/$Q25)</f>
        <v>164.09246707129353</v>
      </c>
      <c r="C26" s="5">
        <f t="shared" si="14"/>
        <v>87.974768459657795</v>
      </c>
      <c r="D26" s="5">
        <f t="shared" si="14"/>
        <v>111.49519850212279</v>
      </c>
      <c r="E26" s="5">
        <f t="shared" si="14"/>
        <v>100.55570069736987</v>
      </c>
      <c r="F26" s="5">
        <f t="shared" si="14"/>
        <v>96.01881670565038</v>
      </c>
      <c r="G26" s="5">
        <f t="shared" si="14"/>
        <v>85.640057371784152</v>
      </c>
      <c r="H26" s="5">
        <f t="shared" si="14"/>
        <v>90.523579690960887</v>
      </c>
      <c r="I26" s="5">
        <f t="shared" si="14"/>
        <v>102.92099752001917</v>
      </c>
      <c r="J26" s="5">
        <f t="shared" si="14"/>
        <v>117.03121649651312</v>
      </c>
      <c r="K26" s="5">
        <f t="shared" si="14"/>
        <v>218.22921762417141</v>
      </c>
      <c r="L26" s="5">
        <f t="shared" si="14"/>
        <v>280.01240187095851</v>
      </c>
      <c r="N26" s="3">
        <v>2019</v>
      </c>
      <c r="O26" s="3">
        <v>496</v>
      </c>
      <c r="P26" s="3">
        <v>713990</v>
      </c>
      <c r="Q26" s="3">
        <v>1.0195244925212399</v>
      </c>
      <c r="R26" s="11">
        <f t="shared" si="1"/>
        <v>0.97021651773028994</v>
      </c>
      <c r="S26" s="11"/>
      <c r="T26" s="16"/>
      <c r="U26" s="1">
        <f t="shared" si="4"/>
        <v>2019</v>
      </c>
      <c r="V26" s="5">
        <v>164.09246707129353</v>
      </c>
      <c r="W26" s="5">
        <v>87.974768459657795</v>
      </c>
      <c r="X26" s="5">
        <v>111.49519850212279</v>
      </c>
      <c r="Y26" s="5">
        <v>100.55570069736987</v>
      </c>
      <c r="Z26" s="5">
        <v>96.01881670565038</v>
      </c>
      <c r="AA26" s="5">
        <v>85.640057371784152</v>
      </c>
      <c r="AB26" s="5">
        <v>90.523579690960887</v>
      </c>
      <c r="AC26" s="5">
        <v>102.92099752001917</v>
      </c>
      <c r="AD26" s="5">
        <v>117.03121649651312</v>
      </c>
      <c r="AE26" s="5">
        <v>218.22921762417141</v>
      </c>
      <c r="AF26" s="5">
        <v>280.01240187095851</v>
      </c>
      <c r="AH26" s="1">
        <f t="shared" si="5"/>
        <v>2019</v>
      </c>
      <c r="AI26" s="5">
        <f t="shared" si="6"/>
        <v>168.97971215490438</v>
      </c>
      <c r="AJ26" s="5">
        <f t="shared" si="6"/>
        <v>90.594963416257855</v>
      </c>
      <c r="AK26" s="5">
        <f t="shared" si="6"/>
        <v>114.81591376986857</v>
      </c>
      <c r="AL26" s="5">
        <f t="shared" si="6"/>
        <v>103.55059962620825</v>
      </c>
      <c r="AM26" s="5">
        <f t="shared" si="6"/>
        <v>98.878591430561656</v>
      </c>
      <c r="AN26" s="5">
        <f t="shared" si="6"/>
        <v>88.190716502093636</v>
      </c>
      <c r="AO26" s="5">
        <f t="shared" si="6"/>
        <v>93.21968712167731</v>
      </c>
      <c r="AP26" s="5">
        <f t="shared" si="6"/>
        <v>105.98634322483754</v>
      </c>
      <c r="AQ26" s="5">
        <f t="shared" si="6"/>
        <v>120.51681365803962</v>
      </c>
      <c r="AR26" s="5">
        <f t="shared" si="6"/>
        <v>224.72884365801363</v>
      </c>
      <c r="AS26" s="5">
        <f t="shared" si="6"/>
        <v>288.35214627738111</v>
      </c>
    </row>
    <row r="27" spans="1:45" s="1" customFormat="1" x14ac:dyDescent="0.25">
      <c r="A27" s="1">
        <v>2020</v>
      </c>
      <c r="B27" s="5">
        <f t="shared" si="14"/>
        <v>166.47171044629354</v>
      </c>
      <c r="C27" s="5">
        <f t="shared" si="14"/>
        <v>89.250350384657793</v>
      </c>
      <c r="D27" s="5">
        <f t="shared" si="14"/>
        <v>113.11181270212279</v>
      </c>
      <c r="E27" s="5">
        <f t="shared" si="14"/>
        <v>102.01369867236987</v>
      </c>
      <c r="F27" s="5">
        <f t="shared" si="14"/>
        <v>97.41103255565038</v>
      </c>
      <c r="G27" s="5">
        <f t="shared" si="14"/>
        <v>86.881787371784156</v>
      </c>
      <c r="H27" s="5">
        <f t="shared" si="14"/>
        <v>91.836117865960887</v>
      </c>
      <c r="I27" s="5">
        <f t="shared" si="14"/>
        <v>104.41329089501917</v>
      </c>
      <c r="J27" s="5">
        <f t="shared" si="14"/>
        <v>118.72809967151312</v>
      </c>
      <c r="K27" s="5">
        <f t="shared" si="14"/>
        <v>221.39341174917141</v>
      </c>
      <c r="L27" s="5">
        <f t="shared" si="14"/>
        <v>284.07241549595852</v>
      </c>
      <c r="N27" s="3">
        <v>2020</v>
      </c>
      <c r="O27" s="3">
        <v>504</v>
      </c>
      <c r="P27" s="3">
        <v>713990</v>
      </c>
      <c r="Q27" s="3">
        <v>1.0343069925212398</v>
      </c>
      <c r="R27" s="11">
        <f>1-(Q$28-Q27)</f>
        <v>0.98499901773028986</v>
      </c>
      <c r="S27" s="11"/>
      <c r="T27" s="16"/>
      <c r="U27" s="1">
        <v>2020</v>
      </c>
      <c r="V27" s="5">
        <v>166.47171044629354</v>
      </c>
      <c r="W27" s="5">
        <v>89.250350384657793</v>
      </c>
      <c r="X27" s="5">
        <v>113.11181270212279</v>
      </c>
      <c r="Y27" s="5">
        <v>102.01369867236987</v>
      </c>
      <c r="Z27" s="5">
        <v>97.41103255565038</v>
      </c>
      <c r="AA27" s="5">
        <v>86.881787371784156</v>
      </c>
      <c r="AB27" s="5">
        <v>91.836117865960887</v>
      </c>
      <c r="AC27" s="5">
        <v>104.41329089501917</v>
      </c>
      <c r="AD27" s="5">
        <v>118.72809967151312</v>
      </c>
      <c r="AE27" s="5">
        <v>221.39341174917141</v>
      </c>
      <c r="AF27" s="5">
        <v>284.07241549595852</v>
      </c>
      <c r="AH27" s="10">
        <v>2020</v>
      </c>
      <c r="AI27" s="5">
        <f>(1+($R$28-$R27))*V27</f>
        <v>168.96894962310671</v>
      </c>
      <c r="AJ27" s="5">
        <f t="shared" ref="AJ27:AS49" si="15">(1+($R$28-$R27))*W27</f>
        <v>90.589193308343468</v>
      </c>
      <c r="AK27" s="5">
        <f t="shared" si="15"/>
        <v>114.80860099896211</v>
      </c>
      <c r="AL27" s="5">
        <f t="shared" si="15"/>
        <v>103.54400435742164</v>
      </c>
      <c r="AM27" s="5">
        <f t="shared" si="15"/>
        <v>98.872293727891844</v>
      </c>
      <c r="AN27" s="5">
        <f t="shared" si="15"/>
        <v>88.185099523709013</v>
      </c>
      <c r="AO27" s="5">
        <f t="shared" si="15"/>
        <v>93.213749841787177</v>
      </c>
      <c r="AP27" s="5">
        <f t="shared" si="15"/>
        <v>105.97959282045744</v>
      </c>
      <c r="AQ27" s="5">
        <f t="shared" si="15"/>
        <v>120.50913778960187</v>
      </c>
      <c r="AR27" s="5">
        <f t="shared" si="15"/>
        <v>224.71453039345135</v>
      </c>
      <c r="AS27" s="5">
        <f t="shared" si="15"/>
        <v>288.33378076412714</v>
      </c>
    </row>
    <row r="28" spans="1:45" s="1" customFormat="1" x14ac:dyDescent="0.25">
      <c r="A28" s="11">
        <v>2021</v>
      </c>
      <c r="B28" s="5">
        <f t="shared" si="14"/>
        <v>168.88611854260338</v>
      </c>
      <c r="C28" s="5">
        <f t="shared" si="14"/>
        <v>90.544785144711085</v>
      </c>
      <c r="D28" s="5">
        <f t="shared" si="14"/>
        <v>114.75232012313829</v>
      </c>
      <c r="E28" s="5">
        <f t="shared" si="14"/>
        <v>103.49324555363138</v>
      </c>
      <c r="F28" s="5">
        <f t="shared" si="14"/>
        <v>98.823825065811675</v>
      </c>
      <c r="G28" s="5">
        <f t="shared" si="14"/>
        <v>88.141869882439806</v>
      </c>
      <c r="H28" s="5">
        <f t="shared" si="14"/>
        <v>93.168055081688451</v>
      </c>
      <c r="I28" s="5">
        <f t="shared" si="14"/>
        <v>105.92764005514641</v>
      </c>
      <c r="J28" s="5">
        <f t="shared" si="14"/>
        <v>120.45006242625314</v>
      </c>
      <c r="K28" s="5">
        <f t="shared" si="14"/>
        <v>224.60437200400287</v>
      </c>
      <c r="L28" s="5">
        <f t="shared" si="14"/>
        <v>288.19243527633444</v>
      </c>
      <c r="N28" s="11">
        <v>2021</v>
      </c>
      <c r="O28" s="3">
        <v>504</v>
      </c>
      <c r="P28" s="3">
        <v>713990</v>
      </c>
      <c r="Q28" s="1">
        <v>1.0493079747909499</v>
      </c>
      <c r="R28" s="11">
        <v>1</v>
      </c>
      <c r="S28" s="11"/>
      <c r="T28" s="16"/>
      <c r="U28" s="1">
        <v>2021</v>
      </c>
      <c r="V28" s="5">
        <v>168.88611854260338</v>
      </c>
      <c r="W28" s="5">
        <v>90.544785144711085</v>
      </c>
      <c r="X28" s="5">
        <v>114.75232012313829</v>
      </c>
      <c r="Y28" s="5">
        <v>103.49324555363138</v>
      </c>
      <c r="Z28" s="5">
        <v>98.823825065811675</v>
      </c>
      <c r="AA28" s="5">
        <v>88.141869882439806</v>
      </c>
      <c r="AB28" s="5">
        <v>93.168055081688451</v>
      </c>
      <c r="AC28" s="5">
        <v>105.92764005514641</v>
      </c>
      <c r="AD28" s="5">
        <v>120.45006242625314</v>
      </c>
      <c r="AE28" s="5">
        <v>224.60437200400287</v>
      </c>
      <c r="AF28" s="5">
        <v>288.19243527633444</v>
      </c>
      <c r="AH28" s="10">
        <v>2021</v>
      </c>
      <c r="AI28" s="5">
        <f>(1+($R$28-$R28))*V28</f>
        <v>168.88611854260338</v>
      </c>
      <c r="AJ28" s="5">
        <f t="shared" si="15"/>
        <v>90.544785144711085</v>
      </c>
      <c r="AK28" s="5">
        <f t="shared" si="15"/>
        <v>114.75232012313829</v>
      </c>
      <c r="AL28" s="5">
        <f t="shared" si="15"/>
        <v>103.49324555363138</v>
      </c>
      <c r="AM28" s="5">
        <f t="shared" si="15"/>
        <v>98.823825065811675</v>
      </c>
      <c r="AN28" s="5">
        <f t="shared" si="15"/>
        <v>88.141869882439806</v>
      </c>
      <c r="AO28" s="5">
        <f t="shared" si="15"/>
        <v>93.168055081688451</v>
      </c>
      <c r="AP28" s="5">
        <f t="shared" si="15"/>
        <v>105.92764005514641</v>
      </c>
      <c r="AQ28" s="5">
        <f t="shared" si="15"/>
        <v>120.45006242625314</v>
      </c>
      <c r="AR28" s="5">
        <f t="shared" si="15"/>
        <v>224.60437200400287</v>
      </c>
      <c r="AS28" s="5">
        <f t="shared" si="15"/>
        <v>288.19243527633444</v>
      </c>
    </row>
    <row r="29" spans="1:45" s="1" customFormat="1" x14ac:dyDescent="0.25">
      <c r="A29" s="11">
        <v>2022</v>
      </c>
      <c r="B29" s="5">
        <f t="shared" si="14"/>
        <v>171.33622080090879</v>
      </c>
      <c r="C29" s="5">
        <f t="shared" si="14"/>
        <v>91.858356588446242</v>
      </c>
      <c r="D29" s="5">
        <f t="shared" si="14"/>
        <v>116.41708050194089</v>
      </c>
      <c r="E29" s="5">
        <f t="shared" si="14"/>
        <v>104.99466578188029</v>
      </c>
      <c r="F29" s="5">
        <f t="shared" si="14"/>
        <v>100.25750403870514</v>
      </c>
      <c r="G29" s="5">
        <f t="shared" si="14"/>
        <v>89.420581219486422</v>
      </c>
      <c r="H29" s="5">
        <f t="shared" si="14"/>
        <v>94.519683410454746</v>
      </c>
      <c r="I29" s="5">
        <f t="shared" si="14"/>
        <v>107.46437707270422</v>
      </c>
      <c r="J29" s="5">
        <f t="shared" si="14"/>
        <v>122.1974823593434</v>
      </c>
      <c r="K29" s="5">
        <f t="shared" si="14"/>
        <v>227.8628025003699</v>
      </c>
      <c r="L29" s="5">
        <f t="shared" si="14"/>
        <v>292.37336466585651</v>
      </c>
      <c r="N29" s="11">
        <v>2022</v>
      </c>
      <c r="O29" s="3">
        <v>504</v>
      </c>
      <c r="P29" s="3">
        <v>713990</v>
      </c>
      <c r="Q29" s="1">
        <v>1.0645307288034098</v>
      </c>
      <c r="R29" s="11">
        <f>1+(Q29-$Q28)</f>
        <v>1.0152227540124599</v>
      </c>
      <c r="S29" s="11"/>
      <c r="T29" s="11"/>
      <c r="U29" s="1">
        <v>2022</v>
      </c>
      <c r="V29" s="5">
        <f t="shared" ref="V29:AF29" si="16">V28*($Q29/$Q28)</f>
        <v>171.33622080090879</v>
      </c>
      <c r="W29" s="5">
        <f t="shared" si="16"/>
        <v>91.858356588446242</v>
      </c>
      <c r="X29" s="5">
        <f t="shared" si="16"/>
        <v>116.41708050194089</v>
      </c>
      <c r="Y29" s="5">
        <f t="shared" si="16"/>
        <v>104.99466578188029</v>
      </c>
      <c r="Z29" s="5">
        <f t="shared" si="16"/>
        <v>100.25750403870514</v>
      </c>
      <c r="AA29" s="5">
        <f t="shared" si="16"/>
        <v>89.420581219486422</v>
      </c>
      <c r="AB29" s="5">
        <f t="shared" si="16"/>
        <v>94.519683410454746</v>
      </c>
      <c r="AC29" s="5">
        <f t="shared" si="16"/>
        <v>107.46437707270422</v>
      </c>
      <c r="AD29" s="5">
        <f t="shared" si="16"/>
        <v>122.1974823593434</v>
      </c>
      <c r="AE29" s="5">
        <f t="shared" si="16"/>
        <v>227.8628025003699</v>
      </c>
      <c r="AF29" s="5">
        <f t="shared" si="16"/>
        <v>292.37336466585651</v>
      </c>
      <c r="AH29" s="1">
        <v>2022</v>
      </c>
      <c r="AI29" s="5">
        <f>(1+($R$29-$R28))*V29</f>
        <v>173.94442994358553</v>
      </c>
      <c r="AJ29" s="5">
        <f t="shared" ref="AJ29:AS29" si="17">(1+($R$29-$R28))*W29</f>
        <v>93.256693754780983</v>
      </c>
      <c r="AK29" s="5">
        <f t="shared" si="17"/>
        <v>118.18926908127067</v>
      </c>
      <c r="AL29" s="5">
        <f t="shared" si="17"/>
        <v>106.59297375169828</v>
      </c>
      <c r="AM29" s="5">
        <f t="shared" si="17"/>
        <v>101.78369936058955</v>
      </c>
      <c r="AN29" s="5">
        <f t="shared" si="17"/>
        <v>90.781808731041849</v>
      </c>
      <c r="AO29" s="5">
        <f t="shared" si="17"/>
        <v>95.958533300347682</v>
      </c>
      <c r="AP29" s="5">
        <f t="shared" si="17"/>
        <v>109.10028084998423</v>
      </c>
      <c r="AQ29" s="5">
        <f t="shared" si="17"/>
        <v>124.05766457424158</v>
      </c>
      <c r="AR29" s="5">
        <f t="shared" si="17"/>
        <v>231.33150189142276</v>
      </c>
      <c r="AS29" s="5">
        <f t="shared" si="17"/>
        <v>296.82409247596007</v>
      </c>
    </row>
    <row r="30" spans="1:45" s="1" customFormat="1" x14ac:dyDescent="0.25">
      <c r="A30" s="11"/>
      <c r="B30" s="5"/>
      <c r="N30" s="11">
        <v>2023</v>
      </c>
      <c r="O30" s="3">
        <v>504</v>
      </c>
      <c r="P30" s="3">
        <v>713990</v>
      </c>
      <c r="Q30" s="1">
        <v>1.0799785128767698</v>
      </c>
      <c r="R30" s="11"/>
      <c r="S30" s="11"/>
      <c r="T30" s="11"/>
      <c r="V30" s="5"/>
    </row>
    <row r="31" spans="1:45" s="1" customFormat="1" x14ac:dyDescent="0.25">
      <c r="A31" s="11"/>
      <c r="B31" s="5"/>
      <c r="N31" s="11">
        <v>2024</v>
      </c>
      <c r="O31" s="3">
        <v>504</v>
      </c>
      <c r="P31" s="3">
        <v>713990</v>
      </c>
      <c r="Q31" s="1">
        <v>1.0956546535134599</v>
      </c>
      <c r="R31" s="11"/>
      <c r="S31" s="11"/>
      <c r="T31" s="11"/>
      <c r="V31" s="5"/>
    </row>
    <row r="32" spans="1:45" s="1" customFormat="1" x14ac:dyDescent="0.25">
      <c r="A32" s="11"/>
      <c r="B32" s="5"/>
      <c r="N32" s="11">
        <v>2025</v>
      </c>
      <c r="O32" s="3">
        <v>504</v>
      </c>
      <c r="P32" s="3">
        <v>713990</v>
      </c>
      <c r="Q32" s="1">
        <v>1.1115625263898699</v>
      </c>
      <c r="R32" s="11"/>
      <c r="S32" s="11"/>
      <c r="T32" s="11"/>
    </row>
    <row r="33" spans="1:20" s="1" customFormat="1" x14ac:dyDescent="0.25">
      <c r="A33" s="11"/>
      <c r="B33" s="5"/>
      <c r="N33" s="11">
        <v>2026</v>
      </c>
      <c r="O33" s="3">
        <v>504</v>
      </c>
      <c r="P33" s="3">
        <v>713990</v>
      </c>
      <c r="Q33" s="1">
        <v>1.1277055570832699</v>
      </c>
      <c r="R33" s="11"/>
      <c r="S33" s="11"/>
      <c r="T33" s="11"/>
    </row>
    <row r="34" spans="1:20" s="1" customFormat="1" x14ac:dyDescent="0.25">
      <c r="A34" s="11"/>
      <c r="B34" s="5"/>
      <c r="N34" s="11">
        <v>2027</v>
      </c>
      <c r="O34" s="3">
        <v>504</v>
      </c>
      <c r="P34" s="3">
        <v>713990</v>
      </c>
      <c r="Q34" s="1">
        <v>1.14408722180945</v>
      </c>
      <c r="R34" s="11"/>
      <c r="S34" s="11"/>
      <c r="T34" s="11"/>
    </row>
    <row r="35" spans="1:20" s="1" customFormat="1" x14ac:dyDescent="0.25">
      <c r="A35" s="11"/>
      <c r="B35" s="5"/>
      <c r="N35" s="11">
        <v>2028</v>
      </c>
      <c r="O35" s="3">
        <v>504</v>
      </c>
      <c r="P35" s="3">
        <v>713990</v>
      </c>
      <c r="Q35" s="1">
        <v>1.1607110481712799</v>
      </c>
      <c r="R35" s="11"/>
      <c r="S35" s="11"/>
      <c r="T35" s="11"/>
    </row>
    <row r="36" spans="1:20" s="1" customFormat="1" x14ac:dyDescent="0.25">
      <c r="A36" s="11"/>
      <c r="B36" s="5"/>
      <c r="N36" s="11">
        <v>2029</v>
      </c>
      <c r="O36" s="3">
        <v>504</v>
      </c>
      <c r="P36" s="3">
        <v>713990</v>
      </c>
      <c r="Q36" s="1">
        <v>1.1751968748109798</v>
      </c>
      <c r="R36" s="11"/>
      <c r="S36" s="11"/>
      <c r="T36" s="11"/>
    </row>
    <row r="37" spans="1:20" s="1" customFormat="1" x14ac:dyDescent="0.25">
      <c r="A37" s="11"/>
      <c r="B37" s="5"/>
      <c r="N37" s="11">
        <v>2030</v>
      </c>
      <c r="O37" s="3">
        <v>504</v>
      </c>
      <c r="P37" s="3">
        <v>713990</v>
      </c>
      <c r="Q37" s="1">
        <v>1.18986657951373</v>
      </c>
      <c r="R37" s="11"/>
      <c r="S37" s="11"/>
      <c r="T37" s="11"/>
    </row>
    <row r="38" spans="1:20" s="1" customFormat="1" x14ac:dyDescent="0.25"/>
    <row r="39" spans="1:20" s="1" customFormat="1" x14ac:dyDescent="0.25"/>
    <row r="40" spans="1:20" s="1" customFormat="1" x14ac:dyDescent="0.25">
      <c r="A40" s="7">
        <v>1998</v>
      </c>
      <c r="B40" s="6" t="s">
        <v>16</v>
      </c>
    </row>
    <row r="41" spans="1:20" s="1" customFormat="1" x14ac:dyDescent="0.25">
      <c r="A41" s="7">
        <v>1998</v>
      </c>
      <c r="B41" s="6" t="s">
        <v>15</v>
      </c>
    </row>
    <row r="42" spans="1:20" s="1" customFormat="1" x14ac:dyDescent="0.25">
      <c r="A42" s="7">
        <v>2006</v>
      </c>
      <c r="B42" s="6" t="s">
        <v>12</v>
      </c>
    </row>
    <row r="43" spans="1:20" s="1" customFormat="1" x14ac:dyDescent="0.25">
      <c r="A43" s="7">
        <v>2011</v>
      </c>
      <c r="B43" s="6" t="s">
        <v>13</v>
      </c>
    </row>
    <row r="44" spans="1:20" s="1" customFormat="1" x14ac:dyDescent="0.25">
      <c r="A44" s="7">
        <v>2017</v>
      </c>
      <c r="B44" s="6" t="s">
        <v>14</v>
      </c>
    </row>
    <row r="45" spans="1:20" s="1" customFormat="1" x14ac:dyDescent="0.25"/>
    <row r="46" spans="1:20" s="1" customFormat="1" x14ac:dyDescent="0.25"/>
    <row r="47" spans="1:20" s="1" customFormat="1" x14ac:dyDescent="0.25">
      <c r="A47" s="1" t="s">
        <v>23</v>
      </c>
      <c r="I47" s="1" t="s">
        <v>31</v>
      </c>
    </row>
    <row r="48" spans="1:20" s="1" customFormat="1" x14ac:dyDescent="0.25">
      <c r="B48" s="1" t="s">
        <v>24</v>
      </c>
      <c r="C48" s="1" t="s">
        <v>2</v>
      </c>
      <c r="D48" s="1" t="s">
        <v>25</v>
      </c>
      <c r="J48" s="1" t="s">
        <v>24</v>
      </c>
      <c r="K48" s="1" t="s">
        <v>2</v>
      </c>
      <c r="L48" s="1" t="s">
        <v>25</v>
      </c>
    </row>
    <row r="49" spans="1:12" s="1" customFormat="1" x14ac:dyDescent="0.25">
      <c r="A49" s="1">
        <v>1996</v>
      </c>
      <c r="B49" s="5">
        <v>61.731249999999989</v>
      </c>
      <c r="C49" s="5">
        <v>55.502500000000012</v>
      </c>
      <c r="D49" s="5">
        <v>58.352727272727286</v>
      </c>
      <c r="I49" s="1">
        <v>1996</v>
      </c>
      <c r="J49" s="5">
        <v>85.593469049479467</v>
      </c>
      <c r="K49" s="5">
        <v>76.981702805348732</v>
      </c>
      <c r="L49" s="5">
        <v>80.890519567848699</v>
      </c>
    </row>
    <row r="50" spans="1:12" s="1" customFormat="1" x14ac:dyDescent="0.25">
      <c r="A50" s="1">
        <v>1997</v>
      </c>
      <c r="B50" s="5">
        <v>62.728124999999984</v>
      </c>
      <c r="C50" s="5">
        <v>56.899583333333347</v>
      </c>
      <c r="D50" s="5">
        <v>58.920909090909099</v>
      </c>
      <c r="I50" s="1">
        <v>1997</v>
      </c>
      <c r="J50" s="5">
        <v>85.378311336738889</v>
      </c>
      <c r="K50" s="5">
        <v>77.445170579609297</v>
      </c>
      <c r="L50" s="5">
        <v>80.196366790930327</v>
      </c>
    </row>
    <row r="51" spans="1:12" s="1" customFormat="1" x14ac:dyDescent="0.25">
      <c r="A51" s="4">
        <v>1998</v>
      </c>
      <c r="B51" s="5">
        <v>63.72499999999998</v>
      </c>
      <c r="C51" s="5">
        <v>58.296666666666681</v>
      </c>
      <c r="D51" s="5">
        <v>59.489090909090912</v>
      </c>
      <c r="I51" s="4">
        <v>1998</v>
      </c>
      <c r="J51" s="5">
        <v>85.163153623998312</v>
      </c>
      <c r="K51" s="5">
        <v>77.908638353869861</v>
      </c>
      <c r="L51" s="5">
        <v>79.502214014011955</v>
      </c>
    </row>
    <row r="52" spans="1:12" s="1" customFormat="1" x14ac:dyDescent="0.25">
      <c r="A52" s="1">
        <f t="shared" ref="A52:A72" si="18">A51+1</f>
        <v>1999</v>
      </c>
      <c r="B52" s="5">
        <v>64.721874999999983</v>
      </c>
      <c r="C52" s="5">
        <v>59.693750000000001</v>
      </c>
      <c r="D52" s="5">
        <v>60.057272727272732</v>
      </c>
      <c r="I52" s="1">
        <f t="shared" ref="I52:I72" si="19">I51+1</f>
        <v>1999</v>
      </c>
      <c r="J52" s="5">
        <f t="shared" ref="J52:L67" si="20">(1+($R$28-$R6))*B52</f>
        <v>85.096780076966681</v>
      </c>
      <c r="K52" s="5">
        <f t="shared" si="20"/>
        <v>78.485765681532428</v>
      </c>
      <c r="L52" s="5">
        <f t="shared" si="20"/>
        <v>78.963727940439583</v>
      </c>
    </row>
    <row r="53" spans="1:12" s="1" customFormat="1" x14ac:dyDescent="0.25">
      <c r="A53" s="1">
        <f t="shared" si="18"/>
        <v>2000</v>
      </c>
      <c r="B53" s="5">
        <v>65.718749999999986</v>
      </c>
      <c r="C53" s="5">
        <v>61.090833333333329</v>
      </c>
      <c r="D53" s="5">
        <v>60.625454545454552</v>
      </c>
      <c r="I53" s="1">
        <f t="shared" si="19"/>
        <v>2000</v>
      </c>
      <c r="J53" s="5">
        <f t="shared" si="20"/>
        <v>84.869321950160113</v>
      </c>
      <c r="K53" s="5">
        <f t="shared" si="20"/>
        <v>78.892821338967039</v>
      </c>
      <c r="L53" s="5">
        <f t="shared" si="20"/>
        <v>78.29183026446762</v>
      </c>
    </row>
    <row r="54" spans="1:12" s="1" customFormat="1" x14ac:dyDescent="0.25">
      <c r="A54" s="1">
        <f t="shared" si="18"/>
        <v>2001</v>
      </c>
      <c r="B54" s="5">
        <v>66.715624999999989</v>
      </c>
      <c r="C54" s="5">
        <v>62.487916666666656</v>
      </c>
      <c r="D54" s="5">
        <v>61.193636363636372</v>
      </c>
      <c r="I54" s="1">
        <f t="shared" si="19"/>
        <v>2001</v>
      </c>
      <c r="J54" s="5">
        <f t="shared" si="20"/>
        <v>85.077973047457277</v>
      </c>
      <c r="K54" s="5">
        <f t="shared" si="20"/>
        <v>79.686659458836274</v>
      </c>
      <c r="L54" s="5">
        <f t="shared" si="20"/>
        <v>78.036150380384782</v>
      </c>
    </row>
    <row r="55" spans="1:12" s="1" customFormat="1" x14ac:dyDescent="0.25">
      <c r="A55" s="1">
        <f t="shared" si="18"/>
        <v>2002</v>
      </c>
      <c r="B55" s="5">
        <v>67.712499999999991</v>
      </c>
      <c r="C55" s="5">
        <v>63.884999999999991</v>
      </c>
      <c r="D55" s="5">
        <v>61.761818181818185</v>
      </c>
      <c r="I55" s="1">
        <f t="shared" si="19"/>
        <v>2002</v>
      </c>
      <c r="J55" s="5">
        <f t="shared" si="20"/>
        <v>85.70527318292892</v>
      </c>
      <c r="K55" s="5">
        <f t="shared" si="20"/>
        <v>80.860718143495134</v>
      </c>
      <c r="L55" s="5">
        <f t="shared" si="20"/>
        <v>78.17335794051489</v>
      </c>
    </row>
    <row r="56" spans="1:12" s="1" customFormat="1" x14ac:dyDescent="0.25">
      <c r="A56" s="1">
        <f t="shared" si="18"/>
        <v>2003</v>
      </c>
      <c r="B56" s="5">
        <v>68.709374999999994</v>
      </c>
      <c r="C56" s="5">
        <v>65.282083333333318</v>
      </c>
      <c r="D56" s="5">
        <v>62.330000000000005</v>
      </c>
      <c r="I56" s="1">
        <f t="shared" si="19"/>
        <v>2003</v>
      </c>
      <c r="J56" s="5">
        <f t="shared" si="20"/>
        <v>85.566571955236199</v>
      </c>
      <c r="K56" s="5">
        <f t="shared" si="20"/>
        <v>81.298426611061316</v>
      </c>
      <c r="L56" s="5">
        <f t="shared" si="20"/>
        <v>77.622077481710079</v>
      </c>
    </row>
    <row r="57" spans="1:12" s="1" customFormat="1" x14ac:dyDescent="0.25">
      <c r="A57" s="1">
        <f t="shared" si="18"/>
        <v>2004</v>
      </c>
      <c r="B57" s="5">
        <v>69.706249999999997</v>
      </c>
      <c r="C57" s="5">
        <v>66.679166666666646</v>
      </c>
      <c r="D57" s="5">
        <v>62.898181818181826</v>
      </c>
      <c r="I57" s="1">
        <f t="shared" si="19"/>
        <v>2004</v>
      </c>
      <c r="J57" s="5">
        <f t="shared" si="20"/>
        <v>86.024983777378523</v>
      </c>
      <c r="K57" s="5">
        <f t="shared" si="20"/>
        <v>82.28923849424001</v>
      </c>
      <c r="L57" s="5">
        <f t="shared" si="20"/>
        <v>77.623097936493451</v>
      </c>
    </row>
    <row r="58" spans="1:12" s="1" customFormat="1" x14ac:dyDescent="0.25">
      <c r="A58" s="1">
        <f t="shared" si="18"/>
        <v>2005</v>
      </c>
      <c r="B58" s="5">
        <v>70.703124999999986</v>
      </c>
      <c r="C58" s="5">
        <v>68.076249999999973</v>
      </c>
      <c r="D58" s="5">
        <v>63.466363636363639</v>
      </c>
      <c r="I58" s="1">
        <f t="shared" si="19"/>
        <v>2005</v>
      </c>
      <c r="J58" s="5">
        <f t="shared" si="20"/>
        <v>86.138839326900836</v>
      </c>
      <c r="K58" s="5">
        <f t="shared" si="20"/>
        <v>82.938472107533173</v>
      </c>
      <c r="L58" s="5">
        <f t="shared" si="20"/>
        <v>77.322167866489494</v>
      </c>
    </row>
    <row r="59" spans="1:12" s="1" customFormat="1" x14ac:dyDescent="0.25">
      <c r="A59" s="4">
        <f t="shared" si="18"/>
        <v>2006</v>
      </c>
      <c r="B59" s="5">
        <v>71.699999999999989</v>
      </c>
      <c r="C59" s="5">
        <v>69.473333333333301</v>
      </c>
      <c r="D59" s="5">
        <v>64.034545454545452</v>
      </c>
      <c r="I59" s="4">
        <f t="shared" si="19"/>
        <v>2006</v>
      </c>
      <c r="J59" s="5">
        <f t="shared" si="20"/>
        <v>85.336854131440262</v>
      </c>
      <c r="K59" s="5">
        <f t="shared" si="20"/>
        <v>82.686690553578686</v>
      </c>
      <c r="L59" s="5">
        <f t="shared" si="20"/>
        <v>76.213482075699133</v>
      </c>
    </row>
    <row r="60" spans="1:12" s="1" customFormat="1" x14ac:dyDescent="0.25">
      <c r="A60" s="1">
        <f t="shared" si="18"/>
        <v>2007</v>
      </c>
      <c r="B60" s="5">
        <v>69.881599999999992</v>
      </c>
      <c r="C60" s="5">
        <v>75.009999999999991</v>
      </c>
      <c r="D60" s="5">
        <v>73.915818181818182</v>
      </c>
      <c r="I60" s="1">
        <f t="shared" si="19"/>
        <v>2007</v>
      </c>
      <c r="J60" s="5">
        <f t="shared" si="20"/>
        <v>81.789859805919477</v>
      </c>
      <c r="K60" s="5">
        <f t="shared" si="20"/>
        <v>87.792171101434718</v>
      </c>
      <c r="L60" s="5">
        <f t="shared" si="20"/>
        <v>86.511533887757921</v>
      </c>
    </row>
    <row r="61" spans="1:12" s="1" customFormat="1" x14ac:dyDescent="0.25">
      <c r="A61" s="1">
        <f t="shared" si="18"/>
        <v>2008</v>
      </c>
      <c r="B61" s="5">
        <v>68.038199999999989</v>
      </c>
      <c r="C61" s="5">
        <v>80.546666666666653</v>
      </c>
      <c r="D61" s="5">
        <v>83.797090909090912</v>
      </c>
      <c r="I61" s="1">
        <f t="shared" si="19"/>
        <v>2008</v>
      </c>
      <c r="J61" s="5">
        <f t="shared" si="20"/>
        <v>78.387967909329987</v>
      </c>
      <c r="K61" s="5">
        <f t="shared" si="20"/>
        <v>92.799185191115669</v>
      </c>
      <c r="L61" s="5">
        <f t="shared" si="20"/>
        <v>96.544054267705889</v>
      </c>
    </row>
    <row r="62" spans="1:12" s="1" customFormat="1" x14ac:dyDescent="0.25">
      <c r="A62" s="1">
        <f t="shared" si="18"/>
        <v>2009</v>
      </c>
      <c r="B62" s="5">
        <v>66.194800000000001</v>
      </c>
      <c r="C62" s="5">
        <v>86.083333333333329</v>
      </c>
      <c r="D62" s="5">
        <v>93.678363636363628</v>
      </c>
      <c r="I62" s="1">
        <f t="shared" si="19"/>
        <v>2009</v>
      </c>
      <c r="J62" s="5">
        <f t="shared" si="20"/>
        <v>75.927299454450164</v>
      </c>
      <c r="K62" s="5">
        <f t="shared" si="20"/>
        <v>98.740007191459924</v>
      </c>
      <c r="L62" s="5">
        <f t="shared" si="20"/>
        <v>107.45172080316063</v>
      </c>
    </row>
    <row r="63" spans="1:12" s="1" customFormat="1" x14ac:dyDescent="0.25">
      <c r="A63" s="1">
        <f t="shared" si="18"/>
        <v>2010</v>
      </c>
      <c r="B63" s="5">
        <v>64.351399999999998</v>
      </c>
      <c r="C63" s="5">
        <v>91.61999999999999</v>
      </c>
      <c r="D63" s="5">
        <v>103.55963636363634</v>
      </c>
      <c r="I63" s="1">
        <f t="shared" si="19"/>
        <v>2010</v>
      </c>
      <c r="J63" s="5">
        <f t="shared" si="20"/>
        <v>74.139762267684489</v>
      </c>
      <c r="K63" s="5">
        <f t="shared" si="20"/>
        <v>105.55613427159707</v>
      </c>
      <c r="L63" s="5">
        <f t="shared" si="20"/>
        <v>119.31188475352288</v>
      </c>
    </row>
    <row r="64" spans="1:12" s="1" customFormat="1" x14ac:dyDescent="0.25">
      <c r="A64" s="4">
        <f t="shared" si="18"/>
        <v>2011</v>
      </c>
      <c r="B64" s="5">
        <v>62.50800000000001</v>
      </c>
      <c r="C64" s="5">
        <v>97.156666666666695</v>
      </c>
      <c r="D64" s="5">
        <v>113.440909090909</v>
      </c>
      <c r="I64" s="4">
        <f t="shared" si="19"/>
        <v>2011</v>
      </c>
      <c r="J64" s="5">
        <f t="shared" si="20"/>
        <v>71.881171094979479</v>
      </c>
      <c r="K64" s="5">
        <f t="shared" si="20"/>
        <v>111.72545881622445</v>
      </c>
      <c r="L64" s="5">
        <f t="shared" si="20"/>
        <v>130.45154853032639</v>
      </c>
    </row>
    <row r="65" spans="1:12" s="1" customFormat="1" x14ac:dyDescent="0.25">
      <c r="A65" s="1">
        <f t="shared" si="18"/>
        <v>2012</v>
      </c>
      <c r="B65" s="5">
        <v>70.40366666666668</v>
      </c>
      <c r="C65" s="5">
        <v>105.33138888888891</v>
      </c>
      <c r="D65" s="5">
        <v>116.14984848484845</v>
      </c>
      <c r="I65" s="1">
        <f t="shared" si="19"/>
        <v>2012</v>
      </c>
      <c r="J65" s="5">
        <f t="shared" si="20"/>
        <v>79.273612839193646</v>
      </c>
      <c r="K65" s="5">
        <f t="shared" si="20"/>
        <v>118.60177371338125</v>
      </c>
      <c r="L65" s="5">
        <f t="shared" si="20"/>
        <v>130.78321848936199</v>
      </c>
    </row>
    <row r="66" spans="1:12" s="1" customFormat="1" x14ac:dyDescent="0.25">
      <c r="A66" s="1">
        <f t="shared" si="18"/>
        <v>2013</v>
      </c>
      <c r="B66" s="5">
        <v>78.299333333333337</v>
      </c>
      <c r="C66" s="5">
        <v>113.50611111111112</v>
      </c>
      <c r="D66" s="5">
        <v>118.85878787878785</v>
      </c>
      <c r="I66" s="1">
        <f t="shared" si="19"/>
        <v>2013</v>
      </c>
      <c r="J66" s="5">
        <f t="shared" si="20"/>
        <v>86.978558897500747</v>
      </c>
      <c r="K66" s="5">
        <f t="shared" si="20"/>
        <v>126.08789309194682</v>
      </c>
      <c r="L66" s="5">
        <f t="shared" si="20"/>
        <v>132.03389661045259</v>
      </c>
    </row>
    <row r="67" spans="1:12" s="1" customFormat="1" x14ac:dyDescent="0.25">
      <c r="A67" s="1">
        <f>A66+1</f>
        <v>2014</v>
      </c>
      <c r="B67" s="5">
        <v>86.195000000000007</v>
      </c>
      <c r="C67" s="5">
        <v>121.68083333333334</v>
      </c>
      <c r="D67" s="5">
        <v>121.56772727272725</v>
      </c>
      <c r="I67" s="1">
        <f>I66+1</f>
        <v>2014</v>
      </c>
      <c r="J67" s="5">
        <f t="shared" si="20"/>
        <v>94.601519594919196</v>
      </c>
      <c r="K67" s="5">
        <f t="shared" si="20"/>
        <v>133.54825383037797</v>
      </c>
      <c r="L67" s="5">
        <f t="shared" si="20"/>
        <v>133.42411663902431</v>
      </c>
    </row>
    <row r="68" spans="1:12" s="1" customFormat="1" x14ac:dyDescent="0.25">
      <c r="A68" s="1">
        <f t="shared" si="18"/>
        <v>2015</v>
      </c>
      <c r="B68" s="5">
        <v>94.090666666666678</v>
      </c>
      <c r="C68" s="5">
        <v>129.85555555555555</v>
      </c>
      <c r="D68" s="5">
        <v>124.27666666666664</v>
      </c>
      <c r="I68" s="1">
        <f t="shared" si="19"/>
        <v>2015</v>
      </c>
      <c r="J68" s="5">
        <f t="shared" ref="J68:L69" si="21">(1+($R$28-$R22))*B68</f>
        <v>100.85364702249436</v>
      </c>
      <c r="K68" s="5">
        <f t="shared" si="21"/>
        <v>139.18921852585348</v>
      </c>
      <c r="L68" s="5">
        <f t="shared" si="21"/>
        <v>133.20933432787012</v>
      </c>
    </row>
    <row r="69" spans="1:12" s="1" customFormat="1" x14ac:dyDescent="0.25">
      <c r="A69" s="1">
        <f t="shared" si="18"/>
        <v>2016</v>
      </c>
      <c r="B69" s="5">
        <v>101.98633333333333</v>
      </c>
      <c r="C69" s="5">
        <v>138.03027777777777</v>
      </c>
      <c r="D69" s="5">
        <v>126.98560606060605</v>
      </c>
      <c r="I69" s="1">
        <f t="shared" si="19"/>
        <v>2016</v>
      </c>
      <c r="J69" s="5">
        <f t="shared" si="21"/>
        <v>107.99634264563826</v>
      </c>
      <c r="K69" s="5">
        <f t="shared" si="21"/>
        <v>146.16434072239926</v>
      </c>
      <c r="L69" s="5">
        <f t="shared" si="21"/>
        <v>134.46881140791984</v>
      </c>
    </row>
    <row r="70" spans="1:12" s="1" customFormat="1" x14ac:dyDescent="0.25">
      <c r="A70" s="4">
        <f t="shared" si="18"/>
        <v>2017</v>
      </c>
      <c r="B70" s="5">
        <v>109.88200000000002</v>
      </c>
      <c r="C70" s="5">
        <v>146.20499999999998</v>
      </c>
      <c r="D70" s="5">
        <v>129.69454545454548</v>
      </c>
      <c r="F70" s="5"/>
      <c r="I70" s="4">
        <f t="shared" si="19"/>
        <v>2017</v>
      </c>
      <c r="J70" s="5">
        <v>115.74669790909927</v>
      </c>
      <c r="K70" s="5">
        <v>153.94366853213924</v>
      </c>
      <c r="L70" s="5">
        <v>136.43325059588227</v>
      </c>
    </row>
    <row r="71" spans="1:12" s="1" customFormat="1" x14ac:dyDescent="0.25">
      <c r="A71" s="1">
        <f t="shared" si="18"/>
        <v>2018</v>
      </c>
      <c r="B71" s="5">
        <v>117.77766666666669</v>
      </c>
      <c r="C71" s="5">
        <v>154.3797222222222</v>
      </c>
      <c r="D71" s="5">
        <v>132.40348484848488</v>
      </c>
      <c r="F71" s="5"/>
      <c r="I71" s="1">
        <f t="shared" si="19"/>
        <v>2018</v>
      </c>
      <c r="J71" s="5">
        <v>122.29280324902588</v>
      </c>
      <c r="K71" s="5">
        <v>160.32145238951867</v>
      </c>
      <c r="L71" s="5">
        <v>137.54571644341939</v>
      </c>
    </row>
    <row r="72" spans="1:12" s="1" customFormat="1" x14ac:dyDescent="0.25">
      <c r="A72" s="1">
        <f t="shared" si="18"/>
        <v>2019</v>
      </c>
      <c r="B72" s="5">
        <v>125.67333333333336</v>
      </c>
      <c r="C72" s="5">
        <v>162.55444444444441</v>
      </c>
      <c r="D72" s="5">
        <v>135.11242424242428</v>
      </c>
      <c r="F72" s="5"/>
      <c r="I72" s="1">
        <f t="shared" si="19"/>
        <v>2019</v>
      </c>
      <c r="J72" s="5">
        <v>128.83890858895251</v>
      </c>
      <c r="K72" s="5">
        <v>166.69923624689812</v>
      </c>
      <c r="L72" s="5">
        <v>138.65818229095649</v>
      </c>
    </row>
    <row r="73" spans="1:12" s="1" customFormat="1" x14ac:dyDescent="0.25">
      <c r="A73" s="1">
        <v>2020</v>
      </c>
      <c r="B73" s="5">
        <v>133.56900000000002</v>
      </c>
      <c r="C73" s="5">
        <v>170.7291666666666</v>
      </c>
      <c r="D73" s="5">
        <v>137.82136363636369</v>
      </c>
      <c r="F73" s="5"/>
      <c r="I73" s="1">
        <v>2020</v>
      </c>
      <c r="J73" s="5">
        <v>135.38501392887912</v>
      </c>
      <c r="K73" s="5">
        <v>173.07702010427758</v>
      </c>
      <c r="L73" s="5">
        <v>139.77064813849361</v>
      </c>
    </row>
    <row r="74" spans="1:12" s="1" customFormat="1" x14ac:dyDescent="0.25">
      <c r="A74" s="1">
        <v>2021</v>
      </c>
      <c r="B74" s="5">
        <v>141.46466666666669</v>
      </c>
      <c r="C74" s="5">
        <v>178.90388888888882</v>
      </c>
      <c r="D74" s="5">
        <v>140.53030303030309</v>
      </c>
      <c r="F74" s="5"/>
      <c r="I74" s="1">
        <v>2021</v>
      </c>
      <c r="J74" s="5">
        <v>141.93111926880573</v>
      </c>
      <c r="K74" s="5">
        <v>179.45480396165703</v>
      </c>
      <c r="L74" s="5">
        <v>140.88311398603071</v>
      </c>
    </row>
    <row r="75" spans="1:12" s="1" customFormat="1" x14ac:dyDescent="0.25">
      <c r="A75" s="1">
        <v>2022</v>
      </c>
      <c r="B75" s="5">
        <v>149.36033333333336</v>
      </c>
      <c r="C75" s="5">
        <v>187.07861111111103</v>
      </c>
      <c r="D75" s="5">
        <v>143.23924242424249</v>
      </c>
      <c r="I75" s="1">
        <v>2022</v>
      </c>
      <c r="J75" s="5">
        <v>148.47722460873237</v>
      </c>
      <c r="K75" s="5">
        <v>185.83258781903646</v>
      </c>
      <c r="L75" s="5">
        <v>141.9955798335678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sqref="A1:O29"/>
    </sheetView>
  </sheetViews>
  <sheetFormatPr defaultRowHeight="15" x14ac:dyDescent="0.25"/>
  <cols>
    <col min="1" max="1" width="4.85546875" bestFit="1" customWidth="1"/>
    <col min="2" max="2" width="6.42578125" customWidth="1"/>
    <col min="3" max="3" width="5.42578125" bestFit="1" customWidth="1"/>
    <col min="4" max="7" width="6.42578125" bestFit="1" customWidth="1"/>
    <col min="8" max="8" width="5.42578125" bestFit="1" customWidth="1"/>
    <col min="9" max="12" width="6.42578125" bestFit="1" customWidth="1"/>
    <col min="13" max="13" width="12.140625" bestFit="1" customWidth="1"/>
    <col min="14" max="14" width="11.42578125" bestFit="1" customWidth="1"/>
    <col min="15" max="15" width="15.85546875" bestFit="1" customWidth="1"/>
  </cols>
  <sheetData>
    <row r="1" spans="1:15" x14ac:dyDescent="0.25">
      <c r="A1" s="1" t="s">
        <v>30</v>
      </c>
      <c r="B1" s="1"/>
      <c r="C1" s="1"/>
      <c r="D1" s="1"/>
      <c r="E1" s="1"/>
      <c r="F1" s="1"/>
      <c r="G1" s="1"/>
      <c r="H1" s="1"/>
      <c r="I1" s="1"/>
      <c r="J1" s="1"/>
      <c r="K1" s="1"/>
      <c r="L1" s="1"/>
      <c r="M1" s="1"/>
      <c r="N1" s="1"/>
      <c r="O1" s="1"/>
    </row>
    <row r="2" spans="1:15" x14ac:dyDescent="0.25">
      <c r="A2" s="1" t="s">
        <v>11</v>
      </c>
      <c r="B2" s="1" t="s">
        <v>0</v>
      </c>
      <c r="C2" s="1" t="s">
        <v>1</v>
      </c>
      <c r="D2" s="1" t="s">
        <v>2</v>
      </c>
      <c r="E2" s="1" t="s">
        <v>3</v>
      </c>
      <c r="F2" s="1" t="s">
        <v>4</v>
      </c>
      <c r="G2" s="1" t="s">
        <v>5</v>
      </c>
      <c r="H2" s="1" t="s">
        <v>6</v>
      </c>
      <c r="I2" s="1" t="s">
        <v>7</v>
      </c>
      <c r="J2" s="1" t="s">
        <v>8</v>
      </c>
      <c r="K2" s="1" t="s">
        <v>9</v>
      </c>
      <c r="L2" s="1" t="s">
        <v>10</v>
      </c>
      <c r="M2" s="1" t="s">
        <v>26</v>
      </c>
      <c r="N2" s="1" t="s">
        <v>27</v>
      </c>
      <c r="O2" s="1" t="s">
        <v>28</v>
      </c>
    </row>
    <row r="3" spans="1:15" x14ac:dyDescent="0.25">
      <c r="A3" s="1">
        <v>1996</v>
      </c>
      <c r="B3" s="5">
        <v>58.084071424686371</v>
      </c>
      <c r="C3" s="5">
        <v>46.45897161483073</v>
      </c>
      <c r="D3" s="5">
        <v>95.507245094179765</v>
      </c>
      <c r="E3" s="5">
        <v>159.90880653632843</v>
      </c>
      <c r="F3" s="5">
        <v>67.946403744217932</v>
      </c>
      <c r="G3" s="5">
        <v>56.894485253541866</v>
      </c>
      <c r="H3" s="5">
        <v>58.927094795395227</v>
      </c>
      <c r="I3" s="5">
        <v>78.72159356423434</v>
      </c>
      <c r="J3" s="5">
        <v>68.327080207362087</v>
      </c>
      <c r="K3" s="5">
        <v>65.848801858293214</v>
      </c>
      <c r="L3" s="5">
        <v>133.17116115326559</v>
      </c>
      <c r="M3" s="5">
        <v>85.593469049479467</v>
      </c>
      <c r="N3" s="5">
        <v>76.981702805348732</v>
      </c>
      <c r="O3" s="5">
        <v>80.890519567848699</v>
      </c>
    </row>
    <row r="4" spans="1:15" x14ac:dyDescent="0.25">
      <c r="A4" s="1">
        <v>1997</v>
      </c>
      <c r="B4" s="5">
        <v>59.913261270826695</v>
      </c>
      <c r="C4" s="5">
        <v>47.886373753476867</v>
      </c>
      <c r="D4" s="5">
        <v>93.191790035766914</v>
      </c>
      <c r="E4" s="5">
        <v>149.31442952293884</v>
      </c>
      <c r="F4" s="5">
        <v>67.183156639568494</v>
      </c>
      <c r="G4" s="5">
        <v>58.249334832579692</v>
      </c>
      <c r="H4" s="5">
        <v>59.666564610759401</v>
      </c>
      <c r="I4" s="5">
        <v>77.515493305697433</v>
      </c>
      <c r="J4" s="5">
        <v>68.375807389273149</v>
      </c>
      <c r="K4" s="5">
        <v>66.000714027521795</v>
      </c>
      <c r="L4" s="5">
        <v>134.86310931182425</v>
      </c>
      <c r="M4" s="5">
        <v>84.437327845801732</v>
      </c>
      <c r="N4" s="5">
        <v>76.591620938872055</v>
      </c>
      <c r="O4" s="5">
        <v>79.312495278342396</v>
      </c>
    </row>
    <row r="5" spans="1:15" x14ac:dyDescent="0.25">
      <c r="A5" s="1">
        <v>1998</v>
      </c>
      <c r="B5" s="5">
        <v>61.742451116967018</v>
      </c>
      <c r="C5" s="5">
        <v>49.313775892123004</v>
      </c>
      <c r="D5" s="5">
        <v>90.876334977354048</v>
      </c>
      <c r="E5" s="5">
        <v>138.72005250954925</v>
      </c>
      <c r="F5" s="5">
        <v>66.419909534919057</v>
      </c>
      <c r="G5" s="5">
        <v>59.604184411617517</v>
      </c>
      <c r="H5" s="5">
        <v>60.406034426123583</v>
      </c>
      <c r="I5" s="5">
        <v>76.309393047160526</v>
      </c>
      <c r="J5" s="5">
        <v>68.424534571184225</v>
      </c>
      <c r="K5" s="5">
        <v>66.152626196750376</v>
      </c>
      <c r="L5" s="5">
        <v>136.55505747038291</v>
      </c>
      <c r="M5" s="5">
        <v>84.207216028861041</v>
      </c>
      <c r="N5" s="5">
        <v>77.034131090819983</v>
      </c>
      <c r="O5" s="5">
        <v>78.609819216043505</v>
      </c>
    </row>
    <row r="6" spans="1:15" x14ac:dyDescent="0.25">
      <c r="A6" s="1">
        <v>1999</v>
      </c>
      <c r="B6" s="5">
        <v>63.612010484843744</v>
      </c>
      <c r="C6" s="5">
        <v>50.774562767569101</v>
      </c>
      <c r="D6" s="5">
        <v>88.79056624321619</v>
      </c>
      <c r="E6" s="5">
        <v>128.71632701594086</v>
      </c>
      <c r="F6" s="5">
        <v>65.792946744070903</v>
      </c>
      <c r="G6" s="5">
        <v>61.011979465930864</v>
      </c>
      <c r="H6" s="5">
        <v>61.220705091342964</v>
      </c>
      <c r="I6" s="5">
        <v>75.271062348413849</v>
      </c>
      <c r="J6" s="5">
        <v>68.585268299780765</v>
      </c>
      <c r="K6" s="5">
        <v>66.409262567138114</v>
      </c>
      <c r="L6" s="5">
        <v>138.41631631658802</v>
      </c>
      <c r="M6" s="5">
        <v>84.125888377629295</v>
      </c>
      <c r="N6" s="5">
        <v>77.590300796169913</v>
      </c>
      <c r="O6" s="5">
        <v>78.062809857090627</v>
      </c>
    </row>
    <row r="7" spans="1:15" x14ac:dyDescent="0.25">
      <c r="A7" s="1">
        <v>2000</v>
      </c>
      <c r="B7" s="5">
        <v>65.296511134264918</v>
      </c>
      <c r="C7" s="5">
        <v>52.088697683076873</v>
      </c>
      <c r="D7" s="5">
        <v>86.604643321466312</v>
      </c>
      <c r="E7" s="5">
        <v>118.80252245827835</v>
      </c>
      <c r="F7" s="5">
        <v>65.060830278254954</v>
      </c>
      <c r="G7" s="5">
        <v>62.255259540273435</v>
      </c>
      <c r="H7" s="5">
        <v>61.890438489189535</v>
      </c>
      <c r="I7" s="5">
        <v>74.123243467569239</v>
      </c>
      <c r="J7" s="5">
        <v>68.608957137911673</v>
      </c>
      <c r="K7" s="5">
        <v>66.529799997221104</v>
      </c>
      <c r="L7" s="5">
        <v>139.94922940163733</v>
      </c>
      <c r="M7" s="5">
        <v>83.883476146622598</v>
      </c>
      <c r="N7" s="5">
        <v>77.976398831291888</v>
      </c>
      <c r="O7" s="5">
        <v>77.382388895738131</v>
      </c>
    </row>
    <row r="8" spans="1:15" x14ac:dyDescent="0.25">
      <c r="A8" s="1">
        <v>2001</v>
      </c>
      <c r="B8" s="5">
        <v>67.260575628600137</v>
      </c>
      <c r="C8" s="5">
        <v>53.626739786642148</v>
      </c>
      <c r="D8" s="5">
        <v>84.922554013832737</v>
      </c>
      <c r="E8" s="5">
        <v>109.78800535239259</v>
      </c>
      <c r="F8" s="5">
        <v>64.679822649747109</v>
      </c>
      <c r="G8" s="5">
        <v>63.776001192668872</v>
      </c>
      <c r="H8" s="5">
        <v>62.853051239144534</v>
      </c>
      <c r="I8" s="5">
        <v>73.38488257409324</v>
      </c>
      <c r="J8" s="5">
        <v>68.978952226008147</v>
      </c>
      <c r="K8" s="5">
        <v>66.983212430131687</v>
      </c>
      <c r="L8" s="5">
        <v>142.14385709097127</v>
      </c>
      <c r="M8" s="5">
        <v>84.077173139719648</v>
      </c>
      <c r="N8" s="5">
        <v>78.749279328848473</v>
      </c>
      <c r="O8" s="5">
        <v>77.118185726274774</v>
      </c>
    </row>
    <row r="9" spans="1:15" x14ac:dyDescent="0.25">
      <c r="A9" s="1">
        <v>2002</v>
      </c>
      <c r="B9" s="5">
        <v>69.519839462025061</v>
      </c>
      <c r="C9" s="5">
        <v>55.40069864820822</v>
      </c>
      <c r="D9" s="5">
        <v>83.69593781386267</v>
      </c>
      <c r="E9" s="5">
        <v>101.49833275302302</v>
      </c>
      <c r="F9" s="5">
        <v>64.627819807573957</v>
      </c>
      <c r="G9" s="5">
        <v>65.583440723255876</v>
      </c>
      <c r="H9" s="5">
        <v>64.10887335005134</v>
      </c>
      <c r="I9" s="5">
        <v>73.025892357970605</v>
      </c>
      <c r="J9" s="5">
        <v>69.684383460751746</v>
      </c>
      <c r="K9" s="5">
        <v>67.760484398716642</v>
      </c>
      <c r="L9" s="5">
        <v>145.00123457022471</v>
      </c>
      <c r="M9" s="5">
        <v>84.689519170991176</v>
      </c>
      <c r="N9" s="5">
        <v>79.902380391194697</v>
      </c>
      <c r="O9" s="5">
        <v>77.246870001024377</v>
      </c>
    </row>
    <row r="10" spans="1:15" x14ac:dyDescent="0.25">
      <c r="A10" s="1">
        <v>2003</v>
      </c>
      <c r="B10" s="5">
        <v>71.116729699822002</v>
      </c>
      <c r="C10" s="5">
        <v>56.647428998063319</v>
      </c>
      <c r="D10" s="5">
        <v>81.764391539523928</v>
      </c>
      <c r="E10" s="5">
        <v>92.51323730021717</v>
      </c>
      <c r="F10" s="5">
        <v>64.010505094816253</v>
      </c>
      <c r="G10" s="5">
        <v>66.773604475733066</v>
      </c>
      <c r="H10" s="5">
        <v>64.773276191520054</v>
      </c>
      <c r="I10" s="5">
        <v>72.03516836728167</v>
      </c>
      <c r="J10" s="5">
        <v>69.762421834245885</v>
      </c>
      <c r="K10" s="5">
        <v>67.925544499326548</v>
      </c>
      <c r="L10" s="5">
        <v>146.52054429826086</v>
      </c>
      <c r="M10" s="5">
        <v>84.535863839098326</v>
      </c>
      <c r="N10" s="5">
        <v>80.319131236448243</v>
      </c>
      <c r="O10" s="5">
        <v>76.687066256839046</v>
      </c>
    </row>
    <row r="11" spans="1:15" x14ac:dyDescent="0.25">
      <c r="A11" s="1">
        <v>2004</v>
      </c>
      <c r="B11" s="5">
        <v>73.167129571614169</v>
      </c>
      <c r="C11" s="5">
        <v>58.256029541270024</v>
      </c>
      <c r="D11" s="5">
        <v>80.448361947283971</v>
      </c>
      <c r="E11" s="5">
        <v>84.394419662742294</v>
      </c>
      <c r="F11" s="5">
        <v>63.852705613077241</v>
      </c>
      <c r="G11" s="5">
        <v>68.397305311959286</v>
      </c>
      <c r="H11" s="5">
        <v>65.870470856165397</v>
      </c>
      <c r="I11" s="5">
        <v>71.568960770513755</v>
      </c>
      <c r="J11" s="5">
        <v>70.322512516373678</v>
      </c>
      <c r="K11" s="5">
        <v>68.557739245660485</v>
      </c>
      <c r="L11" s="5">
        <v>149.01844226476763</v>
      </c>
      <c r="M11" s="5">
        <v>84.979321557040549</v>
      </c>
      <c r="N11" s="5">
        <v>81.2889854973143</v>
      </c>
      <c r="O11" s="5">
        <v>76.679563426241899</v>
      </c>
    </row>
    <row r="12" spans="1:15" x14ac:dyDescent="0.25">
      <c r="A12" s="1">
        <v>2005</v>
      </c>
      <c r="B12" s="5">
        <v>74.888440643542083</v>
      </c>
      <c r="C12" s="5">
        <v>59.603127400243004</v>
      </c>
      <c r="D12" s="5">
        <v>78.847971821441618</v>
      </c>
      <c r="E12" s="5">
        <v>76.123509791725354</v>
      </c>
      <c r="F12" s="5">
        <v>63.449964229233096</v>
      </c>
      <c r="G12" s="5">
        <v>69.719729559776326</v>
      </c>
      <c r="H12" s="5">
        <v>66.687642415469412</v>
      </c>
      <c r="I12" s="5">
        <v>70.834489876015724</v>
      </c>
      <c r="J12" s="5">
        <v>70.596918005341749</v>
      </c>
      <c r="K12" s="5">
        <v>68.909548564913791</v>
      </c>
      <c r="L12" s="5">
        <v>150.88250422368228</v>
      </c>
      <c r="M12" s="5">
        <v>85.078223002362733</v>
      </c>
      <c r="N12" s="5">
        <v>81.917261488294827</v>
      </c>
      <c r="O12" s="5">
        <v>76.370110070857436</v>
      </c>
    </row>
    <row r="13" spans="1:15" x14ac:dyDescent="0.25">
      <c r="A13" s="1">
        <v>2006</v>
      </c>
      <c r="B13" s="5">
        <v>75.755798681536604</v>
      </c>
      <c r="C13" s="5">
        <v>60.271384842623924</v>
      </c>
      <c r="D13" s="5">
        <v>76.469914615690911</v>
      </c>
      <c r="E13" s="5">
        <v>67.341132590751613</v>
      </c>
      <c r="F13" s="5">
        <v>62.389928780615058</v>
      </c>
      <c r="G13" s="5">
        <v>70.257105988548389</v>
      </c>
      <c r="H13" s="5">
        <v>66.769839843428173</v>
      </c>
      <c r="I13" s="5">
        <v>69.376363003091413</v>
      </c>
      <c r="J13" s="5">
        <v>70.114282801717522</v>
      </c>
      <c r="K13" s="5">
        <v>68.519423882106238</v>
      </c>
      <c r="L13" s="5">
        <v>151.08312780258061</v>
      </c>
      <c r="M13" s="5">
        <v>84.261283702702045</v>
      </c>
      <c r="N13" s="5">
        <v>81.644522312027689</v>
      </c>
      <c r="O13" s="5">
        <v>75.252900994686541</v>
      </c>
    </row>
    <row r="14" spans="1:15" x14ac:dyDescent="0.25">
      <c r="A14" s="1">
        <v>2007</v>
      </c>
      <c r="B14" s="5">
        <v>94.222382913610204</v>
      </c>
      <c r="C14" s="5">
        <v>67.37794568680701</v>
      </c>
      <c r="D14" s="5">
        <v>104.26446834289042</v>
      </c>
      <c r="E14" s="5">
        <v>78.316562286113893</v>
      </c>
      <c r="F14" s="5">
        <v>80.692486927307243</v>
      </c>
      <c r="G14" s="5">
        <v>81.022541483374482</v>
      </c>
      <c r="H14" s="5">
        <v>69.882615012991124</v>
      </c>
      <c r="I14" s="5">
        <v>73.700480126081118</v>
      </c>
      <c r="J14" s="5">
        <v>75.067514599437672</v>
      </c>
      <c r="K14" s="5">
        <v>68.602190600446534</v>
      </c>
      <c r="L14" s="5">
        <v>158.47768478627742</v>
      </c>
      <c r="M14" s="5">
        <v>80.741567163340505</v>
      </c>
      <c r="N14" s="5">
        <v>86.666947421383753</v>
      </c>
      <c r="O14" s="5">
        <v>85.402724009761343</v>
      </c>
    </row>
    <row r="15" spans="1:15" x14ac:dyDescent="0.25">
      <c r="A15" s="1">
        <v>2008</v>
      </c>
      <c r="B15" s="5">
        <v>112.16780837406854</v>
      </c>
      <c r="C15" s="5">
        <v>74.306939017789233</v>
      </c>
      <c r="D15" s="5">
        <v>131.2468661471799</v>
      </c>
      <c r="E15" s="5">
        <v>88.998735196697197</v>
      </c>
      <c r="F15" s="5">
        <v>98.469137062335818</v>
      </c>
      <c r="G15" s="5">
        <v>91.503437587925717</v>
      </c>
      <c r="H15" s="5">
        <v>72.947440939753534</v>
      </c>
      <c r="I15" s="5">
        <v>77.940716083996563</v>
      </c>
      <c r="J15" s="5">
        <v>79.917748882224757</v>
      </c>
      <c r="K15" s="5">
        <v>68.732996897842824</v>
      </c>
      <c r="L15" s="5">
        <v>165.75277075495075</v>
      </c>
      <c r="M15" s="5">
        <v>77.367328077466993</v>
      </c>
      <c r="N15" s="5">
        <v>91.590906072564749</v>
      </c>
      <c r="O15" s="5">
        <v>95.287015592725325</v>
      </c>
    </row>
    <row r="16" spans="1:15" x14ac:dyDescent="0.25">
      <c r="A16" s="1">
        <v>2009</v>
      </c>
      <c r="B16" s="5">
        <v>131.00437988016677</v>
      </c>
      <c r="C16" s="5">
        <v>81.925339093624416</v>
      </c>
      <c r="D16" s="5">
        <v>159.15245085571482</v>
      </c>
      <c r="E16" s="5">
        <v>100.45902005625297</v>
      </c>
      <c r="F16" s="5">
        <v>116.98769580024839</v>
      </c>
      <c r="G16" s="5">
        <v>102.79436938413463</v>
      </c>
      <c r="H16" s="5">
        <v>76.763712386616831</v>
      </c>
      <c r="I16" s="5">
        <v>82.9645466039686</v>
      </c>
      <c r="J16" s="5">
        <v>85.561418351671961</v>
      </c>
      <c r="K16" s="5">
        <v>69.626903193060997</v>
      </c>
      <c r="L16" s="5">
        <v>174.72909322930661</v>
      </c>
      <c r="M16" s="5">
        <v>74.934312433303162</v>
      </c>
      <c r="N16" s="5">
        <v>97.44867263440905</v>
      </c>
      <c r="O16" s="5">
        <v>106.04645333119608</v>
      </c>
    </row>
    <row r="17" spans="1:15" x14ac:dyDescent="0.25">
      <c r="A17" s="1">
        <v>2010</v>
      </c>
      <c r="B17" s="5">
        <v>151.00218614321267</v>
      </c>
      <c r="C17" s="5">
        <v>90.26996542728854</v>
      </c>
      <c r="D17" s="5">
        <v>188.46873805886796</v>
      </c>
      <c r="E17" s="5">
        <v>112.80980619229098</v>
      </c>
      <c r="F17" s="5">
        <v>136.5432308375093</v>
      </c>
      <c r="G17" s="5">
        <v>114.99650716203003</v>
      </c>
      <c r="H17" s="5">
        <v>81.26048092604546</v>
      </c>
      <c r="I17" s="5">
        <v>88.723836501371864</v>
      </c>
      <c r="J17" s="5">
        <v>91.963564176243423</v>
      </c>
      <c r="K17" s="5">
        <v>71.138060104060614</v>
      </c>
      <c r="L17" s="5">
        <v>185.25435675983113</v>
      </c>
      <c r="M17" s="5">
        <v>73.174428057253465</v>
      </c>
      <c r="N17" s="5">
        <v>104.18174427604623</v>
      </c>
      <c r="O17" s="5">
        <v>117.75838848457434</v>
      </c>
    </row>
    <row r="18" spans="1:15" x14ac:dyDescent="0.25">
      <c r="A18" s="1">
        <v>2011</v>
      </c>
      <c r="B18" s="5">
        <v>170.10083234736936</v>
      </c>
      <c r="C18" s="5">
        <v>98.067867648618545</v>
      </c>
      <c r="D18" s="5">
        <v>216.6738698681134</v>
      </c>
      <c r="E18" s="5">
        <v>124.48225460791464</v>
      </c>
      <c r="F18" s="5">
        <v>155.28945646422903</v>
      </c>
      <c r="G18" s="5">
        <v>126.50616932486547</v>
      </c>
      <c r="H18" s="5">
        <v>85.257407451554641</v>
      </c>
      <c r="I18" s="5">
        <v>93.939541606656334</v>
      </c>
      <c r="J18" s="5">
        <v>97.803378793562473</v>
      </c>
      <c r="K18" s="5">
        <v>72.205457430309082</v>
      </c>
      <c r="L18" s="5">
        <v>194.64079829039841</v>
      </c>
      <c r="M18" s="5">
        <v>70.943489695264432</v>
      </c>
      <c r="N18" s="5">
        <v>110.26801338217363</v>
      </c>
      <c r="O18" s="5">
        <v>128.74982346439393</v>
      </c>
    </row>
    <row r="19" spans="1:15" x14ac:dyDescent="0.25">
      <c r="A19" s="1">
        <v>2012</v>
      </c>
      <c r="B19" s="5">
        <v>169.00126423892658</v>
      </c>
      <c r="C19" s="5">
        <v>96.213711801293925</v>
      </c>
      <c r="D19" s="5">
        <v>197.32171372679105</v>
      </c>
      <c r="E19" s="5">
        <v>120.08275938171599</v>
      </c>
      <c r="F19" s="5">
        <v>144.38531195396737</v>
      </c>
      <c r="G19" s="5">
        <v>118.98867535471807</v>
      </c>
      <c r="H19" s="5">
        <v>86.229960474314993</v>
      </c>
      <c r="I19" s="5">
        <v>95.596295600809725</v>
      </c>
      <c r="J19" s="5">
        <v>101.34633583875397</v>
      </c>
      <c r="K19" s="5">
        <v>99.086855275279774</v>
      </c>
      <c r="L19" s="5">
        <v>210.36251973641075</v>
      </c>
      <c r="M19" s="5">
        <v>78.217488683804405</v>
      </c>
      <c r="N19" s="5">
        <v>117.02169941621507</v>
      </c>
      <c r="O19" s="5">
        <v>129.04085667161124</v>
      </c>
    </row>
    <row r="20" spans="1:15" x14ac:dyDescent="0.25">
      <c r="A20" s="1">
        <v>2013</v>
      </c>
      <c r="B20" s="5">
        <v>169.1412269103584</v>
      </c>
      <c r="C20" s="5">
        <v>95.106994750159899</v>
      </c>
      <c r="D20" s="5">
        <v>180.03122774976731</v>
      </c>
      <c r="E20" s="5">
        <v>116.68704401642165</v>
      </c>
      <c r="F20" s="5">
        <v>134.87901073659046</v>
      </c>
      <c r="G20" s="5">
        <v>112.57320826919843</v>
      </c>
      <c r="H20" s="5">
        <v>87.782811934671656</v>
      </c>
      <c r="I20" s="5">
        <v>97.87670594631021</v>
      </c>
      <c r="J20" s="5">
        <v>105.48970891326869</v>
      </c>
      <c r="K20" s="5">
        <v>125.75895903055016</v>
      </c>
      <c r="L20" s="5">
        <v>227.04596445768178</v>
      </c>
      <c r="M20" s="5">
        <v>85.803991986437282</v>
      </c>
      <c r="N20" s="5">
        <v>124.38518993166531</v>
      </c>
      <c r="O20" s="5">
        <v>130.25089804088364</v>
      </c>
    </row>
    <row r="21" spans="1:15" x14ac:dyDescent="0.25">
      <c r="A21" s="1">
        <v>2014</v>
      </c>
      <c r="B21" s="5">
        <v>169.49690444505302</v>
      </c>
      <c r="C21" s="5">
        <v>94.151532669530027</v>
      </c>
      <c r="D21" s="5">
        <v>163.41110566143641</v>
      </c>
      <c r="E21" s="5">
        <v>113.52840868842092</v>
      </c>
      <c r="F21" s="5">
        <v>125.78780858255921</v>
      </c>
      <c r="G21" s="5">
        <v>106.46580901798406</v>
      </c>
      <c r="H21" s="5">
        <v>89.41020701664938</v>
      </c>
      <c r="I21" s="5">
        <v>100.22635616228344</v>
      </c>
      <c r="J21" s="5">
        <v>109.66510630459221</v>
      </c>
      <c r="K21" s="5">
        <v>151.91997612771868</v>
      </c>
      <c r="L21" s="5">
        <v>243.60206835304007</v>
      </c>
      <c r="M21" s="5">
        <v>93.308509928181536</v>
      </c>
      <c r="N21" s="5">
        <v>131.72292180698108</v>
      </c>
      <c r="O21" s="5">
        <v>131.60048131763716</v>
      </c>
    </row>
    <row r="22" spans="1:15" x14ac:dyDescent="0.25">
      <c r="A22" s="1">
        <v>2015</v>
      </c>
      <c r="B22" s="5">
        <v>167.8631265024809</v>
      </c>
      <c r="C22" s="5">
        <v>92.131424375143084</v>
      </c>
      <c r="D22" s="5">
        <v>145.46803738499855</v>
      </c>
      <c r="E22" s="5">
        <v>109.15640836442245</v>
      </c>
      <c r="F22" s="5">
        <v>115.54836982440581</v>
      </c>
      <c r="G22" s="5">
        <v>99.330866712687225</v>
      </c>
      <c r="H22" s="5">
        <v>89.93764889362842</v>
      </c>
      <c r="I22" s="5">
        <v>101.32455843693023</v>
      </c>
      <c r="J22" s="5">
        <v>112.41491526856151</v>
      </c>
      <c r="K22" s="5">
        <v>175.39127786982857</v>
      </c>
      <c r="L22" s="5">
        <v>256.73604397348493</v>
      </c>
      <c r="M22" s="5">
        <v>99.442194600082487</v>
      </c>
      <c r="N22" s="5">
        <v>137.24125763934123</v>
      </c>
      <c r="O22" s="5">
        <v>131.34506225466478</v>
      </c>
    </row>
    <row r="23" spans="1:15" x14ac:dyDescent="0.25">
      <c r="A23" s="1">
        <v>2016</v>
      </c>
      <c r="B23" s="5">
        <v>168.13506997378767</v>
      </c>
      <c r="C23" s="5">
        <v>91.196778220743056</v>
      </c>
      <c r="D23" s="5">
        <v>129.75769799209382</v>
      </c>
      <c r="E23" s="5">
        <v>106.14003913447043</v>
      </c>
      <c r="F23" s="5">
        <v>106.94129583162787</v>
      </c>
      <c r="G23" s="5">
        <v>93.540542304058278</v>
      </c>
      <c r="H23" s="5">
        <v>91.436802253371766</v>
      </c>
      <c r="I23" s="5">
        <v>103.49977477555507</v>
      </c>
      <c r="J23" s="5">
        <v>116.30576286933155</v>
      </c>
      <c r="K23" s="5">
        <v>199.96825730116447</v>
      </c>
      <c r="L23" s="5">
        <v>272.23490483091445</v>
      </c>
      <c r="M23" s="5">
        <v>106.46644746755219</v>
      </c>
      <c r="N23" s="5">
        <v>144.09375097277163</v>
      </c>
      <c r="O23" s="5">
        <v>132.5639025828963</v>
      </c>
    </row>
    <row r="24" spans="1:15" x14ac:dyDescent="0.25">
      <c r="A24" s="1">
        <v>2017</v>
      </c>
      <c r="B24" s="5">
        <v>168.88611854260338</v>
      </c>
      <c r="C24" s="5">
        <v>90.544785144711057</v>
      </c>
      <c r="D24" s="5">
        <v>114.75232012313811</v>
      </c>
      <c r="E24" s="5">
        <v>103.49324555363143</v>
      </c>
      <c r="F24" s="5">
        <v>98.823825065811704</v>
      </c>
      <c r="G24" s="5">
        <v>88.141869882439792</v>
      </c>
      <c r="H24" s="5">
        <v>93.168055081688465</v>
      </c>
      <c r="I24" s="5">
        <v>105.9276400551464</v>
      </c>
      <c r="J24" s="5">
        <v>120.45006242625317</v>
      </c>
      <c r="K24" s="5">
        <v>224.60437200400281</v>
      </c>
      <c r="L24" s="5">
        <v>288.19243527633444</v>
      </c>
      <c r="M24" s="5">
        <v>113.65172095221888</v>
      </c>
      <c r="N24" s="5">
        <v>151.22085384156784</v>
      </c>
      <c r="O24" s="5">
        <v>134.14397525550012</v>
      </c>
    </row>
    <row r="25" spans="1:15" x14ac:dyDescent="0.25">
      <c r="A25" s="1">
        <v>2018</v>
      </c>
      <c r="B25" s="5">
        <v>168.94802754110978</v>
      </c>
      <c r="C25" s="5">
        <v>90.577976368576358</v>
      </c>
      <c r="D25" s="5">
        <v>114.79438516244653</v>
      </c>
      <c r="E25" s="5">
        <v>103.53118332637253</v>
      </c>
      <c r="F25" s="5">
        <v>98.860051157637301</v>
      </c>
      <c r="G25" s="5">
        <v>88.17418026376653</v>
      </c>
      <c r="H25" s="5">
        <v>93.202207924045609</v>
      </c>
      <c r="I25" s="5">
        <v>105.96647020984801</v>
      </c>
      <c r="J25" s="5">
        <v>120.49421610092573</v>
      </c>
      <c r="K25" s="5">
        <v>224.68670577927654</v>
      </c>
      <c r="L25" s="5">
        <v>288.29807868385092</v>
      </c>
      <c r="M25" s="5">
        <v>120.6740476734572</v>
      </c>
      <c r="N25" s="5">
        <v>158.17621868825884</v>
      </c>
      <c r="O25" s="5">
        <v>135.65954306055133</v>
      </c>
    </row>
    <row r="26" spans="1:15" x14ac:dyDescent="0.25">
      <c r="A26" s="1">
        <v>2019</v>
      </c>
      <c r="B26" s="5">
        <v>168.97971215490438</v>
      </c>
      <c r="C26" s="5">
        <v>90.594963416257855</v>
      </c>
      <c r="D26" s="5">
        <v>114.81591376986857</v>
      </c>
      <c r="E26" s="5">
        <v>103.55059962620825</v>
      </c>
      <c r="F26" s="5">
        <v>98.878591430561656</v>
      </c>
      <c r="G26" s="5">
        <v>88.190716502093636</v>
      </c>
      <c r="H26" s="5">
        <v>93.21968712167731</v>
      </c>
      <c r="I26" s="5">
        <v>105.98634322483754</v>
      </c>
      <c r="J26" s="5">
        <v>120.51681365803962</v>
      </c>
      <c r="K26" s="5">
        <v>224.72884365801363</v>
      </c>
      <c r="L26" s="5">
        <v>288.35214627738111</v>
      </c>
      <c r="M26" s="5">
        <v>127.53109938333334</v>
      </c>
      <c r="N26" s="5">
        <v>164.95740551944439</v>
      </c>
      <c r="O26" s="5">
        <v>137.10972365378788</v>
      </c>
    </row>
    <row r="27" spans="1:15" x14ac:dyDescent="0.25">
      <c r="A27" s="1">
        <v>2020</v>
      </c>
      <c r="B27" s="5">
        <v>168.96894962310671</v>
      </c>
      <c r="C27" s="5">
        <v>90.589193308343468</v>
      </c>
      <c r="D27" s="5">
        <v>114.80860099896211</v>
      </c>
      <c r="E27" s="5">
        <v>103.54400435742164</v>
      </c>
      <c r="F27" s="5">
        <v>98.872293727891844</v>
      </c>
      <c r="G27" s="5">
        <v>88.185099523709013</v>
      </c>
      <c r="H27" s="5">
        <v>93.213749841787177</v>
      </c>
      <c r="I27" s="5">
        <v>105.97959282045744</v>
      </c>
      <c r="J27" s="5">
        <v>120.50913778960187</v>
      </c>
      <c r="K27" s="5">
        <v>224.71453039345135</v>
      </c>
      <c r="L27" s="5">
        <v>288.33378076412714</v>
      </c>
      <c r="M27" s="5">
        <v>133.56900000000002</v>
      </c>
      <c r="N27" s="5">
        <v>170.72916666666663</v>
      </c>
      <c r="O27" s="5">
        <v>137.82136363636366</v>
      </c>
    </row>
    <row r="28" spans="1:15" x14ac:dyDescent="0.25">
      <c r="A28" s="1">
        <v>2021</v>
      </c>
      <c r="B28" s="5">
        <v>168.88611854260338</v>
      </c>
      <c r="C28" s="5">
        <v>90.544785144711085</v>
      </c>
      <c r="D28" s="5">
        <v>114.75232012313829</v>
      </c>
      <c r="E28" s="5">
        <v>103.49324555363138</v>
      </c>
      <c r="F28" s="5">
        <v>98.823825065811675</v>
      </c>
      <c r="G28" s="5">
        <v>88.141869882439806</v>
      </c>
      <c r="H28" s="5">
        <v>93.168055081688451</v>
      </c>
      <c r="I28" s="5">
        <v>105.92764005514641</v>
      </c>
      <c r="J28" s="5">
        <v>120.45006242625314</v>
      </c>
      <c r="K28" s="5">
        <v>224.60437200400287</v>
      </c>
      <c r="L28" s="5">
        <v>288.19243527633444</v>
      </c>
      <c r="M28" s="5">
        <v>141.46466666666669</v>
      </c>
      <c r="N28" s="5">
        <v>178.90388888888882</v>
      </c>
      <c r="O28" s="5">
        <v>140.53030303030306</v>
      </c>
    </row>
    <row r="29" spans="1:15" x14ac:dyDescent="0.25">
      <c r="A29" s="1">
        <v>2022</v>
      </c>
      <c r="B29" s="5">
        <v>173.94442994358553</v>
      </c>
      <c r="C29" s="5">
        <v>93.256693754780983</v>
      </c>
      <c r="D29" s="5">
        <v>118.18926908127067</v>
      </c>
      <c r="E29" s="5">
        <v>106.59297375169828</v>
      </c>
      <c r="F29" s="5">
        <v>101.78369936058955</v>
      </c>
      <c r="G29" s="5">
        <v>90.781808731041849</v>
      </c>
      <c r="H29" s="5">
        <v>95.958533300347682</v>
      </c>
      <c r="I29" s="5">
        <v>109.10028084998423</v>
      </c>
      <c r="J29" s="5">
        <v>124.05766457424158</v>
      </c>
      <c r="K29" s="5">
        <v>231.33150189142276</v>
      </c>
      <c r="L29" s="5">
        <v>296.82409247596007</v>
      </c>
      <c r="M29" s="5">
        <v>148.47722460873237</v>
      </c>
      <c r="N29" s="5">
        <v>185.83258781903646</v>
      </c>
      <c r="O29" s="5">
        <v>141.9955798335678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C11" sqref="C11"/>
    </sheetView>
  </sheetViews>
  <sheetFormatPr defaultColWidth="5.42578125" defaultRowHeight="15" x14ac:dyDescent="0.25"/>
  <cols>
    <col min="1" max="1" width="6.7109375" customWidth="1"/>
    <col min="2" max="2" width="6.5703125" bestFit="1" customWidth="1"/>
    <col min="3" max="3" width="5.5703125" bestFit="1" customWidth="1"/>
    <col min="4" max="7" width="6.5703125" bestFit="1" customWidth="1"/>
    <col min="8" max="8" width="5.5703125" bestFit="1" customWidth="1"/>
    <col min="9" max="12" width="6.5703125" bestFit="1" customWidth="1"/>
    <col min="13" max="13" width="13.42578125" bestFit="1" customWidth="1"/>
    <col min="14" max="14" width="12.5703125" bestFit="1" customWidth="1"/>
    <col min="15" max="15" width="17.42578125" bestFit="1" customWidth="1"/>
  </cols>
  <sheetData>
    <row r="1" spans="1:15" x14ac:dyDescent="0.25">
      <c r="A1" t="s">
        <v>29</v>
      </c>
    </row>
    <row r="2" spans="1:15" x14ac:dyDescent="0.25">
      <c r="A2" s="1" t="s">
        <v>11</v>
      </c>
      <c r="B2" s="1" t="s">
        <v>0</v>
      </c>
      <c r="C2" s="1" t="s">
        <v>1</v>
      </c>
      <c r="D2" s="1" t="s">
        <v>2</v>
      </c>
      <c r="E2" s="1" t="s">
        <v>3</v>
      </c>
      <c r="F2" s="1" t="s">
        <v>4</v>
      </c>
      <c r="G2" s="1" t="s">
        <v>5</v>
      </c>
      <c r="H2" s="1" t="s">
        <v>6</v>
      </c>
      <c r="I2" s="1" t="s">
        <v>7</v>
      </c>
      <c r="J2" s="1" t="s">
        <v>8</v>
      </c>
      <c r="K2" s="1" t="s">
        <v>9</v>
      </c>
      <c r="L2" s="1" t="s">
        <v>10</v>
      </c>
      <c r="M2" s="1" t="s">
        <v>26</v>
      </c>
      <c r="N2" s="1" t="s">
        <v>27</v>
      </c>
      <c r="O2" s="1" t="s">
        <v>28</v>
      </c>
    </row>
    <row r="3" spans="1:15" x14ac:dyDescent="0.25">
      <c r="A3" s="1">
        <v>1996</v>
      </c>
      <c r="B3" s="5">
        <v>41.837499999999999</v>
      </c>
      <c r="C3" s="5">
        <v>33.464999999999996</v>
      </c>
      <c r="D3" s="5">
        <v>68.9375</v>
      </c>
      <c r="E3" s="5">
        <v>115.60499999999999</v>
      </c>
      <c r="F3" s="5">
        <v>49.019999999999996</v>
      </c>
      <c r="G3" s="5">
        <v>40.9925</v>
      </c>
      <c r="H3" s="5">
        <v>42.475000000000001</v>
      </c>
      <c r="I3" s="5">
        <v>56.802500000000002</v>
      </c>
      <c r="J3" s="5">
        <v>49.272500000000001</v>
      </c>
      <c r="K3" s="5">
        <v>47.482500000000002</v>
      </c>
      <c r="L3" s="5">
        <v>95.990000000000009</v>
      </c>
      <c r="M3" s="5">
        <v>61.731249999999989</v>
      </c>
      <c r="N3" s="5">
        <v>55.502500000000012</v>
      </c>
      <c r="O3" s="5">
        <v>58.352727272727286</v>
      </c>
    </row>
    <row r="4" spans="1:15" x14ac:dyDescent="0.25">
      <c r="A4" s="1">
        <v>1997</v>
      </c>
      <c r="B4" s="5">
        <v>44.018749999999997</v>
      </c>
      <c r="C4" s="5">
        <v>35.182499999999997</v>
      </c>
      <c r="D4" s="5">
        <v>68.46875</v>
      </c>
      <c r="E4" s="5">
        <v>109.70249999999999</v>
      </c>
      <c r="F4" s="5">
        <v>49.36</v>
      </c>
      <c r="G4" s="5">
        <v>42.796250000000001</v>
      </c>
      <c r="H4" s="5">
        <v>43.837500000000006</v>
      </c>
      <c r="I4" s="5">
        <v>56.951250000000002</v>
      </c>
      <c r="J4" s="5">
        <v>50.236249999999998</v>
      </c>
      <c r="K4" s="5">
        <v>48.491250000000001</v>
      </c>
      <c r="L4" s="5">
        <v>99.085000000000008</v>
      </c>
      <c r="M4" s="5">
        <v>62.728124999999984</v>
      </c>
      <c r="N4" s="5">
        <v>56.899583333333347</v>
      </c>
      <c r="O4" s="5">
        <v>58.920909090909099</v>
      </c>
    </row>
    <row r="5" spans="1:15" x14ac:dyDescent="0.25">
      <c r="A5" s="17">
        <v>1998</v>
      </c>
      <c r="B5" s="5">
        <v>46.199999999999996</v>
      </c>
      <c r="C5" s="5">
        <v>36.9</v>
      </c>
      <c r="D5" s="5">
        <v>68</v>
      </c>
      <c r="E5" s="5">
        <v>103.79999999999998</v>
      </c>
      <c r="F5" s="5">
        <v>49.7</v>
      </c>
      <c r="G5" s="5">
        <v>44.6</v>
      </c>
      <c r="H5" s="5">
        <v>45.20000000000001</v>
      </c>
      <c r="I5" s="5">
        <v>57.1</v>
      </c>
      <c r="J5" s="5">
        <v>51.199999999999996</v>
      </c>
      <c r="K5" s="5">
        <v>49.5</v>
      </c>
      <c r="L5" s="5">
        <v>102.18</v>
      </c>
      <c r="M5" s="5">
        <v>63.72499999999998</v>
      </c>
      <c r="N5" s="5">
        <v>58.296666666666681</v>
      </c>
      <c r="O5" s="5">
        <v>59.489090909090912</v>
      </c>
    </row>
    <row r="6" spans="1:15" x14ac:dyDescent="0.25">
      <c r="A6" s="1">
        <v>1999</v>
      </c>
      <c r="B6" s="5">
        <v>48.381250000000009</v>
      </c>
      <c r="C6" s="5">
        <v>38.617499999999993</v>
      </c>
      <c r="D6" s="5">
        <v>67.53125</v>
      </c>
      <c r="E6" s="5">
        <v>97.897499999999994</v>
      </c>
      <c r="F6" s="5">
        <v>50.04</v>
      </c>
      <c r="G6" s="5">
        <v>46.403750000000002</v>
      </c>
      <c r="H6" s="5">
        <v>46.562500000000007</v>
      </c>
      <c r="I6" s="5">
        <v>57.248750000000001</v>
      </c>
      <c r="J6" s="5">
        <v>52.163750000000007</v>
      </c>
      <c r="K6" s="5">
        <v>50.508749999999999</v>
      </c>
      <c r="L6" s="5">
        <v>105.27500000000001</v>
      </c>
      <c r="M6" s="5">
        <v>64.721874999999983</v>
      </c>
      <c r="N6" s="5">
        <v>59.693750000000001</v>
      </c>
      <c r="O6" s="5">
        <v>60.057272727272732</v>
      </c>
    </row>
    <row r="7" spans="1:15" x14ac:dyDescent="0.25">
      <c r="A7" s="1">
        <v>2000</v>
      </c>
      <c r="B7" s="5">
        <v>50.562500000000007</v>
      </c>
      <c r="C7" s="5">
        <v>40.334999999999994</v>
      </c>
      <c r="D7" s="5">
        <v>67.0625</v>
      </c>
      <c r="E7" s="5">
        <v>91.99499999999999</v>
      </c>
      <c r="F7" s="5">
        <v>50.38</v>
      </c>
      <c r="G7" s="5">
        <v>48.207500000000003</v>
      </c>
      <c r="H7" s="5">
        <v>47.925000000000004</v>
      </c>
      <c r="I7" s="5">
        <v>57.397500000000001</v>
      </c>
      <c r="J7" s="5">
        <v>53.127500000000005</v>
      </c>
      <c r="K7" s="5">
        <v>51.517499999999998</v>
      </c>
      <c r="L7" s="5">
        <v>108.37</v>
      </c>
      <c r="M7" s="5">
        <v>65.718749999999986</v>
      </c>
      <c r="N7" s="5">
        <v>61.090833333333329</v>
      </c>
      <c r="O7" s="5">
        <v>60.625454545454552</v>
      </c>
    </row>
    <row r="8" spans="1:15" x14ac:dyDescent="0.25">
      <c r="A8" s="1">
        <v>2001</v>
      </c>
      <c r="B8" s="5">
        <v>52.743750000000006</v>
      </c>
      <c r="C8" s="5">
        <v>42.052499999999995</v>
      </c>
      <c r="D8" s="5">
        <v>66.59375</v>
      </c>
      <c r="E8" s="5">
        <v>86.092499999999987</v>
      </c>
      <c r="F8" s="5">
        <v>50.72</v>
      </c>
      <c r="G8" s="5">
        <v>50.011250000000004</v>
      </c>
      <c r="H8" s="5">
        <v>49.287500000000009</v>
      </c>
      <c r="I8" s="5">
        <v>57.546250000000001</v>
      </c>
      <c r="J8" s="5">
        <v>54.091250000000002</v>
      </c>
      <c r="K8" s="5">
        <v>52.526250000000005</v>
      </c>
      <c r="L8" s="5">
        <v>111.46500000000002</v>
      </c>
      <c r="M8" s="5">
        <v>66.715624999999989</v>
      </c>
      <c r="N8" s="5">
        <v>62.487916666666656</v>
      </c>
      <c r="O8" s="5">
        <v>61.193636363636372</v>
      </c>
    </row>
    <row r="9" spans="1:15" x14ac:dyDescent="0.25">
      <c r="A9" s="1">
        <v>2002</v>
      </c>
      <c r="B9" s="5">
        <v>54.925000000000004</v>
      </c>
      <c r="C9" s="5">
        <v>43.769999999999996</v>
      </c>
      <c r="D9" s="5">
        <v>66.125</v>
      </c>
      <c r="E9" s="5">
        <v>80.19</v>
      </c>
      <c r="F9" s="5">
        <v>51.06</v>
      </c>
      <c r="G9" s="5">
        <v>51.815000000000005</v>
      </c>
      <c r="H9" s="5">
        <v>50.650000000000006</v>
      </c>
      <c r="I9" s="5">
        <v>57.695</v>
      </c>
      <c r="J9" s="5">
        <v>55.055</v>
      </c>
      <c r="K9" s="5">
        <v>53.534999999999997</v>
      </c>
      <c r="L9" s="5">
        <v>114.56000000000002</v>
      </c>
      <c r="M9" s="5">
        <v>67.712499999999991</v>
      </c>
      <c r="N9" s="5">
        <v>63.884999999999991</v>
      </c>
      <c r="O9" s="5">
        <v>61.761818181818185</v>
      </c>
    </row>
    <row r="10" spans="1:15" x14ac:dyDescent="0.25">
      <c r="A10" s="1">
        <v>2003</v>
      </c>
      <c r="B10" s="5">
        <v>57.106250000000003</v>
      </c>
      <c r="C10" s="5">
        <v>45.487499999999997</v>
      </c>
      <c r="D10" s="5">
        <v>65.65625</v>
      </c>
      <c r="E10" s="5">
        <v>74.287499999999994</v>
      </c>
      <c r="F10" s="5">
        <v>51.4</v>
      </c>
      <c r="G10" s="5">
        <v>53.618750000000006</v>
      </c>
      <c r="H10" s="5">
        <v>52.012500000000003</v>
      </c>
      <c r="I10" s="5">
        <v>57.84375</v>
      </c>
      <c r="J10" s="5">
        <v>56.018749999999997</v>
      </c>
      <c r="K10" s="5">
        <v>54.543750000000003</v>
      </c>
      <c r="L10" s="5">
        <v>117.65500000000002</v>
      </c>
      <c r="M10" s="5">
        <v>68.709374999999994</v>
      </c>
      <c r="N10" s="5">
        <v>65.282083333333318</v>
      </c>
      <c r="O10" s="5">
        <v>62.330000000000005</v>
      </c>
    </row>
    <row r="11" spans="1:15" x14ac:dyDescent="0.25">
      <c r="A11" s="1">
        <v>2004</v>
      </c>
      <c r="B11" s="5">
        <v>59.287500000000009</v>
      </c>
      <c r="C11" s="5">
        <v>47.204999999999998</v>
      </c>
      <c r="D11" s="5">
        <v>65.1875</v>
      </c>
      <c r="E11" s="5">
        <v>68.384999999999991</v>
      </c>
      <c r="F11" s="5">
        <v>51.74</v>
      </c>
      <c r="G11" s="5">
        <v>55.422499999999999</v>
      </c>
      <c r="H11" s="5">
        <v>53.375000000000007</v>
      </c>
      <c r="I11" s="5">
        <v>57.9925</v>
      </c>
      <c r="J11" s="5">
        <v>56.982500000000002</v>
      </c>
      <c r="K11" s="5">
        <v>55.552500000000002</v>
      </c>
      <c r="L11" s="5">
        <v>120.75000000000001</v>
      </c>
      <c r="M11" s="5">
        <v>69.706249999999997</v>
      </c>
      <c r="N11" s="5">
        <v>66.679166666666646</v>
      </c>
      <c r="O11" s="5">
        <v>62.898181818181826</v>
      </c>
    </row>
    <row r="12" spans="1:15" x14ac:dyDescent="0.25">
      <c r="A12" s="1">
        <v>2005</v>
      </c>
      <c r="B12" s="5">
        <v>61.46875</v>
      </c>
      <c r="C12" s="5">
        <v>48.922499999999992</v>
      </c>
      <c r="D12" s="5">
        <v>64.71875</v>
      </c>
      <c r="E12" s="5">
        <v>62.482499999999987</v>
      </c>
      <c r="F12" s="5">
        <v>52.08</v>
      </c>
      <c r="G12" s="5">
        <v>57.226250000000007</v>
      </c>
      <c r="H12" s="5">
        <v>54.737500000000004</v>
      </c>
      <c r="I12" s="5">
        <v>58.141249999999999</v>
      </c>
      <c r="J12" s="5">
        <v>57.946249999999999</v>
      </c>
      <c r="K12" s="5">
        <v>56.561250000000001</v>
      </c>
      <c r="L12" s="5">
        <v>123.84500000000001</v>
      </c>
      <c r="M12" s="5">
        <v>70.703124999999986</v>
      </c>
      <c r="N12" s="5">
        <v>68.076249999999973</v>
      </c>
      <c r="O12" s="5">
        <v>63.466363636363639</v>
      </c>
    </row>
    <row r="13" spans="1:15" x14ac:dyDescent="0.25">
      <c r="A13" s="17">
        <v>2006</v>
      </c>
      <c r="B13" s="5">
        <v>63.650000000000006</v>
      </c>
      <c r="C13" s="5">
        <v>50.639999999999993</v>
      </c>
      <c r="D13" s="5">
        <v>64.25</v>
      </c>
      <c r="E13" s="5">
        <v>56.579999999999991</v>
      </c>
      <c r="F13" s="5">
        <v>52.42</v>
      </c>
      <c r="G13" s="5">
        <v>59.03</v>
      </c>
      <c r="H13" s="5">
        <v>56.100000000000009</v>
      </c>
      <c r="I13" s="5">
        <v>58.29</v>
      </c>
      <c r="J13" s="5">
        <v>58.91</v>
      </c>
      <c r="K13" s="5">
        <v>57.57</v>
      </c>
      <c r="L13" s="5">
        <v>126.94000000000001</v>
      </c>
      <c r="M13" s="5">
        <v>71.699999999999989</v>
      </c>
      <c r="N13" s="5">
        <v>69.473333333333301</v>
      </c>
      <c r="O13" s="5">
        <v>64.034545454545452</v>
      </c>
    </row>
    <row r="14" spans="1:15" x14ac:dyDescent="0.25">
      <c r="A14" s="1">
        <v>2007</v>
      </c>
      <c r="B14" s="5">
        <v>80.504000000000005</v>
      </c>
      <c r="C14" s="5">
        <v>57.567999999999998</v>
      </c>
      <c r="D14" s="5">
        <v>89.084000000000003</v>
      </c>
      <c r="E14" s="5">
        <v>66.914000000000001</v>
      </c>
      <c r="F14" s="5">
        <v>68.944000000000003</v>
      </c>
      <c r="G14" s="5">
        <v>69.225999999999999</v>
      </c>
      <c r="H14" s="5">
        <v>59.707999999999998</v>
      </c>
      <c r="I14" s="5">
        <v>62.97</v>
      </c>
      <c r="J14" s="5">
        <v>64.137999999999991</v>
      </c>
      <c r="K14" s="5">
        <v>58.613999999999997</v>
      </c>
      <c r="L14" s="5">
        <v>135.40400000000002</v>
      </c>
      <c r="M14" s="5">
        <v>69.881599999999992</v>
      </c>
      <c r="N14" s="5">
        <v>75.009999999999991</v>
      </c>
      <c r="O14" s="5">
        <v>73.915818181818182</v>
      </c>
    </row>
    <row r="15" spans="1:15" x14ac:dyDescent="0.25">
      <c r="A15" s="1">
        <v>2008</v>
      </c>
      <c r="B15" s="5">
        <v>97.358000000000004</v>
      </c>
      <c r="C15" s="5">
        <v>64.495999999999995</v>
      </c>
      <c r="D15" s="5">
        <v>113.91800000000001</v>
      </c>
      <c r="E15" s="5">
        <v>77.24799999999999</v>
      </c>
      <c r="F15" s="5">
        <v>85.468000000000004</v>
      </c>
      <c r="G15" s="5">
        <v>79.421999999999997</v>
      </c>
      <c r="H15" s="5">
        <v>63.316000000000003</v>
      </c>
      <c r="I15" s="5">
        <v>67.650000000000006</v>
      </c>
      <c r="J15" s="5">
        <v>69.366</v>
      </c>
      <c r="K15" s="5">
        <v>59.658000000000001</v>
      </c>
      <c r="L15" s="5">
        <v>143.86800000000002</v>
      </c>
      <c r="M15" s="5">
        <v>68.038199999999989</v>
      </c>
      <c r="N15" s="5">
        <v>80.546666666666653</v>
      </c>
      <c r="O15" s="5">
        <v>83.797090909090912</v>
      </c>
    </row>
    <row r="16" spans="1:15" x14ac:dyDescent="0.25">
      <c r="A16" s="1">
        <v>2009</v>
      </c>
      <c r="B16" s="5">
        <v>114.212</v>
      </c>
      <c r="C16" s="5">
        <v>71.424000000000007</v>
      </c>
      <c r="D16" s="5">
        <v>138.75200000000001</v>
      </c>
      <c r="E16" s="5">
        <v>87.581999999999994</v>
      </c>
      <c r="F16" s="5">
        <v>101.992</v>
      </c>
      <c r="G16" s="5">
        <v>89.617999999999995</v>
      </c>
      <c r="H16" s="5">
        <v>66.924000000000007</v>
      </c>
      <c r="I16" s="5">
        <v>72.33</v>
      </c>
      <c r="J16" s="5">
        <v>74.593999999999994</v>
      </c>
      <c r="K16" s="5">
        <v>60.701999999999998</v>
      </c>
      <c r="L16" s="5">
        <v>152.33200000000002</v>
      </c>
      <c r="M16" s="5">
        <v>66.194800000000001</v>
      </c>
      <c r="N16" s="5">
        <v>86.083333333333329</v>
      </c>
      <c r="O16" s="5">
        <v>93.678363636363628</v>
      </c>
    </row>
    <row r="17" spans="1:15" x14ac:dyDescent="0.25">
      <c r="A17" s="1">
        <v>2010</v>
      </c>
      <c r="B17" s="5">
        <v>131.066</v>
      </c>
      <c r="C17" s="5">
        <v>78.352000000000004</v>
      </c>
      <c r="D17" s="5">
        <v>163.58600000000001</v>
      </c>
      <c r="E17" s="5">
        <v>97.915999999999997</v>
      </c>
      <c r="F17" s="5">
        <v>118.51600000000001</v>
      </c>
      <c r="G17" s="5">
        <v>99.813999999999993</v>
      </c>
      <c r="H17" s="5">
        <v>70.531999999999996</v>
      </c>
      <c r="I17" s="5">
        <v>77.009999999999991</v>
      </c>
      <c r="J17" s="5">
        <v>79.822000000000003</v>
      </c>
      <c r="K17" s="5">
        <v>61.746000000000002</v>
      </c>
      <c r="L17" s="5">
        <v>160.79600000000002</v>
      </c>
      <c r="M17" s="5">
        <v>64.351399999999998</v>
      </c>
      <c r="N17" s="5">
        <v>91.61999999999999</v>
      </c>
      <c r="O17" s="5">
        <v>103.55963636363634</v>
      </c>
    </row>
    <row r="18" spans="1:15" x14ac:dyDescent="0.25">
      <c r="A18" s="17">
        <v>2011</v>
      </c>
      <c r="B18" s="5">
        <v>147.92000000000002</v>
      </c>
      <c r="C18" s="5">
        <v>85.279999999999987</v>
      </c>
      <c r="D18" s="5">
        <v>188.42000000000002</v>
      </c>
      <c r="E18" s="5">
        <v>108.25000000000001</v>
      </c>
      <c r="F18" s="5">
        <v>135.04000000000002</v>
      </c>
      <c r="G18" s="5">
        <v>110.00999999999999</v>
      </c>
      <c r="H18" s="5">
        <v>74.14</v>
      </c>
      <c r="I18" s="5">
        <v>81.690000000000012</v>
      </c>
      <c r="J18" s="5">
        <v>85.049999999999983</v>
      </c>
      <c r="K18" s="5">
        <v>62.789999999999985</v>
      </c>
      <c r="L18" s="5">
        <v>169.26</v>
      </c>
      <c r="M18" s="5">
        <v>62.50800000000001</v>
      </c>
      <c r="N18" s="5">
        <v>97.156666666666695</v>
      </c>
      <c r="O18" s="5">
        <v>113.440909090909</v>
      </c>
    </row>
    <row r="19" spans="1:15" x14ac:dyDescent="0.25">
      <c r="A19" s="1">
        <v>2012</v>
      </c>
      <c r="B19" s="5">
        <v>150.0916666666667</v>
      </c>
      <c r="C19" s="5">
        <v>85.448333333333323</v>
      </c>
      <c r="D19" s="5">
        <v>175.24333333333331</v>
      </c>
      <c r="E19" s="5">
        <v>106.64666666666668</v>
      </c>
      <c r="F19" s="5">
        <v>128.23000000000002</v>
      </c>
      <c r="G19" s="5">
        <v>105.67499999999998</v>
      </c>
      <c r="H19" s="5">
        <v>76.581666666666678</v>
      </c>
      <c r="I19" s="5">
        <v>84.90000000000002</v>
      </c>
      <c r="J19" s="5">
        <v>90.006666666666661</v>
      </c>
      <c r="K19" s="5">
        <v>87.999999999999986</v>
      </c>
      <c r="L19" s="5">
        <v>186.82499999999999</v>
      </c>
      <c r="M19" s="5">
        <v>70.40366666666668</v>
      </c>
      <c r="N19" s="5">
        <v>105.33138888888891</v>
      </c>
      <c r="O19" s="5">
        <v>116.14984848484845</v>
      </c>
    </row>
    <row r="20" spans="1:15" x14ac:dyDescent="0.25">
      <c r="A20" s="1">
        <v>2013</v>
      </c>
      <c r="B20" s="5">
        <v>152.26333333333335</v>
      </c>
      <c r="C20" s="5">
        <v>85.616666666666646</v>
      </c>
      <c r="D20" s="5">
        <v>162.06666666666661</v>
      </c>
      <c r="E20" s="5">
        <v>105.04333333333335</v>
      </c>
      <c r="F20" s="5">
        <v>121.42000000000002</v>
      </c>
      <c r="G20" s="5">
        <v>101.33999999999999</v>
      </c>
      <c r="H20" s="5">
        <v>79.023333333333341</v>
      </c>
      <c r="I20" s="5">
        <v>88.110000000000014</v>
      </c>
      <c r="J20" s="5">
        <v>94.963333333333338</v>
      </c>
      <c r="K20" s="5">
        <v>113.20999999999998</v>
      </c>
      <c r="L20" s="5">
        <v>204.39000000000001</v>
      </c>
      <c r="M20" s="5">
        <v>78.299333333333337</v>
      </c>
      <c r="N20" s="5">
        <v>113.50611111111112</v>
      </c>
      <c r="O20" s="5">
        <v>118.85878787878785</v>
      </c>
    </row>
    <row r="21" spans="1:15" x14ac:dyDescent="0.25">
      <c r="A21" s="1">
        <v>2014</v>
      </c>
      <c r="B21" s="5">
        <v>154.435</v>
      </c>
      <c r="C21" s="5">
        <v>85.784999999999982</v>
      </c>
      <c r="D21" s="5">
        <v>148.88999999999993</v>
      </c>
      <c r="E21" s="5">
        <v>103.44000000000001</v>
      </c>
      <c r="F21" s="5">
        <v>114.61000000000003</v>
      </c>
      <c r="G21" s="5">
        <v>97.004999999999995</v>
      </c>
      <c r="H21" s="5">
        <v>81.465000000000018</v>
      </c>
      <c r="I21" s="5">
        <v>91.320000000000007</v>
      </c>
      <c r="J21" s="5">
        <v>99.92</v>
      </c>
      <c r="K21" s="5">
        <v>138.41999999999999</v>
      </c>
      <c r="L21" s="5">
        <v>221.95500000000001</v>
      </c>
      <c r="M21" s="5">
        <v>86.195000000000007</v>
      </c>
      <c r="N21" s="5">
        <v>121.68083333333334</v>
      </c>
      <c r="O21" s="5">
        <v>121.56772727272725</v>
      </c>
    </row>
    <row r="22" spans="1:15" x14ac:dyDescent="0.25">
      <c r="A22" s="1">
        <v>2015</v>
      </c>
      <c r="B22" s="5">
        <v>156.60666666666665</v>
      </c>
      <c r="C22" s="5">
        <v>85.953333333333319</v>
      </c>
      <c r="D22" s="5">
        <v>135.71333333333322</v>
      </c>
      <c r="E22" s="5">
        <v>101.83666666666669</v>
      </c>
      <c r="F22" s="5">
        <v>107.80000000000003</v>
      </c>
      <c r="G22" s="5">
        <v>92.669999999999987</v>
      </c>
      <c r="H22" s="5">
        <v>83.90666666666668</v>
      </c>
      <c r="I22" s="5">
        <v>94.53</v>
      </c>
      <c r="J22" s="5">
        <v>104.87666666666667</v>
      </c>
      <c r="K22" s="5">
        <v>163.63</v>
      </c>
      <c r="L22" s="5">
        <v>239.52</v>
      </c>
      <c r="M22" s="5">
        <v>94.090666666666678</v>
      </c>
      <c r="N22" s="5">
        <v>129.85555555555555</v>
      </c>
      <c r="O22" s="5">
        <v>124.27666666666664</v>
      </c>
    </row>
    <row r="23" spans="1:15" x14ac:dyDescent="0.25">
      <c r="A23" s="1">
        <v>2016</v>
      </c>
      <c r="B23" s="5">
        <v>158.77833333333334</v>
      </c>
      <c r="C23" s="5">
        <v>86.121666666666655</v>
      </c>
      <c r="D23" s="5">
        <v>122.53666666666652</v>
      </c>
      <c r="E23" s="5">
        <v>100.23333333333336</v>
      </c>
      <c r="F23" s="5">
        <v>100.99000000000002</v>
      </c>
      <c r="G23" s="5">
        <v>88.334999999999994</v>
      </c>
      <c r="H23" s="5">
        <v>86.348333333333358</v>
      </c>
      <c r="I23" s="5">
        <v>97.740000000000009</v>
      </c>
      <c r="J23" s="5">
        <v>109.83333333333334</v>
      </c>
      <c r="K23" s="5">
        <v>188.83999999999997</v>
      </c>
      <c r="L23" s="5">
        <v>257.08500000000004</v>
      </c>
      <c r="M23" s="5">
        <v>101.98633333333333</v>
      </c>
      <c r="N23" s="5">
        <v>138.03027777777777</v>
      </c>
      <c r="O23" s="5">
        <v>126.98560606060605</v>
      </c>
    </row>
    <row r="24" spans="1:15" x14ac:dyDescent="0.25">
      <c r="A24" s="17">
        <v>2017</v>
      </c>
      <c r="B24" s="5">
        <v>160.94999999999999</v>
      </c>
      <c r="C24" s="5">
        <v>86.289999999999992</v>
      </c>
      <c r="D24" s="5">
        <v>109.35999999999983</v>
      </c>
      <c r="E24" s="5">
        <v>98.630000000000024</v>
      </c>
      <c r="F24" s="5">
        <v>94.180000000000035</v>
      </c>
      <c r="G24" s="5">
        <v>84</v>
      </c>
      <c r="H24" s="5">
        <v>88.79000000000002</v>
      </c>
      <c r="I24" s="5">
        <v>100.95</v>
      </c>
      <c r="J24" s="5">
        <v>114.79000000000002</v>
      </c>
      <c r="K24" s="5">
        <v>214.04999999999998</v>
      </c>
      <c r="L24" s="5">
        <v>274.65000000000003</v>
      </c>
      <c r="M24" s="5">
        <v>109.88200000000002</v>
      </c>
      <c r="N24" s="5">
        <v>146.20499999999998</v>
      </c>
      <c r="O24" s="5">
        <v>129.69454545454548</v>
      </c>
    </row>
    <row r="25" spans="1:15" x14ac:dyDescent="0.25">
      <c r="A25" s="1">
        <v>2018</v>
      </c>
      <c r="B25" s="5">
        <v>162.51363812038906</v>
      </c>
      <c r="C25" s="5">
        <v>87.128312105674894</v>
      </c>
      <c r="D25" s="5">
        <v>110.42243842712489</v>
      </c>
      <c r="E25" s="5">
        <v>99.5881958857656</v>
      </c>
      <c r="F25" s="5">
        <v>95.094963890514109</v>
      </c>
      <c r="G25" s="5">
        <v>84.816064629466808</v>
      </c>
      <c r="H25" s="5">
        <v>89.652599743456648</v>
      </c>
      <c r="I25" s="5">
        <v>101.93073481362708</v>
      </c>
      <c r="J25" s="5">
        <v>115.90519117638685</v>
      </c>
      <c r="K25" s="5">
        <v>216.12950754687347</v>
      </c>
      <c r="L25" s="5">
        <v>277.31823988670305</v>
      </c>
      <c r="M25" s="5">
        <v>117.77766666666669</v>
      </c>
      <c r="N25" s="5">
        <v>154.3797222222222</v>
      </c>
      <c r="O25" s="5">
        <v>132.40348484848488</v>
      </c>
    </row>
    <row r="26" spans="1:15" x14ac:dyDescent="0.25">
      <c r="A26" s="1">
        <v>2019</v>
      </c>
      <c r="B26" s="5">
        <v>164.09246707129353</v>
      </c>
      <c r="C26" s="5">
        <v>87.974768459657795</v>
      </c>
      <c r="D26" s="5">
        <v>111.49519850212279</v>
      </c>
      <c r="E26" s="5">
        <v>100.55570069736987</v>
      </c>
      <c r="F26" s="5">
        <v>96.01881670565038</v>
      </c>
      <c r="G26" s="5">
        <v>85.640057371784152</v>
      </c>
      <c r="H26" s="5">
        <v>90.523579690960887</v>
      </c>
      <c r="I26" s="5">
        <v>102.92099752001917</v>
      </c>
      <c r="J26" s="5">
        <v>117.03121649651312</v>
      </c>
      <c r="K26" s="5">
        <v>218.22921762417141</v>
      </c>
      <c r="L26" s="5">
        <v>280.01240187095851</v>
      </c>
      <c r="M26" s="5">
        <v>125.67333333333336</v>
      </c>
      <c r="N26" s="5">
        <v>162.55444444444441</v>
      </c>
      <c r="O26" s="5">
        <v>135.11242424242428</v>
      </c>
    </row>
    <row r="27" spans="1:15" x14ac:dyDescent="0.25">
      <c r="A27" s="1">
        <v>2020</v>
      </c>
      <c r="B27" s="5">
        <v>166.47171044629354</v>
      </c>
      <c r="C27" s="5">
        <v>89.250350384657793</v>
      </c>
      <c r="D27" s="5">
        <v>113.11181270212279</v>
      </c>
      <c r="E27" s="5">
        <v>102.01369867236987</v>
      </c>
      <c r="F27" s="5">
        <v>97.41103255565038</v>
      </c>
      <c r="G27" s="5">
        <v>86.881787371784156</v>
      </c>
      <c r="H27" s="5">
        <v>91.836117865960887</v>
      </c>
      <c r="I27" s="5">
        <v>104.41329089501917</v>
      </c>
      <c r="J27" s="5">
        <v>118.72809967151312</v>
      </c>
      <c r="K27" s="5">
        <v>221.39341174917141</v>
      </c>
      <c r="L27" s="5">
        <v>284.07241549595852</v>
      </c>
      <c r="M27" s="5">
        <v>133.56900000000002</v>
      </c>
      <c r="N27" s="5">
        <v>170.7291666666666</v>
      </c>
      <c r="O27" s="5">
        <v>137.82136363636369</v>
      </c>
    </row>
    <row r="28" spans="1:15" x14ac:dyDescent="0.25">
      <c r="A28" s="1">
        <v>2021</v>
      </c>
      <c r="B28" s="5">
        <v>168.88611854260338</v>
      </c>
      <c r="C28" s="5">
        <v>90.544785144711085</v>
      </c>
      <c r="D28" s="5">
        <v>114.75232012313829</v>
      </c>
      <c r="E28" s="5">
        <v>103.49324555363138</v>
      </c>
      <c r="F28" s="5">
        <v>98.823825065811675</v>
      </c>
      <c r="G28" s="5">
        <v>88.141869882439806</v>
      </c>
      <c r="H28" s="5">
        <v>93.168055081688451</v>
      </c>
      <c r="I28" s="5">
        <v>105.92764005514641</v>
      </c>
      <c r="J28" s="5">
        <v>120.45006242625314</v>
      </c>
      <c r="K28" s="5">
        <v>224.60437200400287</v>
      </c>
      <c r="L28" s="5">
        <v>288.19243527633444</v>
      </c>
      <c r="M28" s="5">
        <v>141.46466666666669</v>
      </c>
      <c r="N28" s="5">
        <v>178.90388888888882</v>
      </c>
      <c r="O28" s="5">
        <v>140.53030303030309</v>
      </c>
    </row>
    <row r="29" spans="1:15" x14ac:dyDescent="0.25">
      <c r="A29" s="1">
        <v>2022</v>
      </c>
      <c r="B29" s="5">
        <v>171.33622080090879</v>
      </c>
      <c r="C29" s="5">
        <v>91.858356588446242</v>
      </c>
      <c r="D29" s="5">
        <v>116.41708050194089</v>
      </c>
      <c r="E29" s="5">
        <v>104.99466578188029</v>
      </c>
      <c r="F29" s="5">
        <v>100.25750403870514</v>
      </c>
      <c r="G29" s="5">
        <v>89.420581219486422</v>
      </c>
      <c r="H29" s="5">
        <v>94.519683410454746</v>
      </c>
      <c r="I29" s="5">
        <v>107.46437707270422</v>
      </c>
      <c r="J29" s="5">
        <v>122.1974823593434</v>
      </c>
      <c r="K29" s="5">
        <v>227.8628025003699</v>
      </c>
      <c r="L29" s="5">
        <v>292.37336466585651</v>
      </c>
      <c r="M29" s="5">
        <v>149.36033333333336</v>
      </c>
      <c r="N29" s="5">
        <v>187.07861111111103</v>
      </c>
      <c r="O29" s="5">
        <v>143.23924242424249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Calculations</vt:lpstr>
      <vt:lpstr>DataSet</vt:lpstr>
      <vt:lpstr>DataSet2 (Nominal Dollars)</vt:lpstr>
    </vt:vector>
  </TitlesOfParts>
  <Company>NEFSC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Scott.Steinback</dc:creator>
  <cp:lastModifiedBy>Min-Yang.Lee</cp:lastModifiedBy>
  <dcterms:created xsi:type="dcterms:W3CDTF">2020-06-09T15:35:17Z</dcterms:created>
  <dcterms:modified xsi:type="dcterms:W3CDTF">2023-10-18T14:12:00Z</dcterms:modified>
</cp:coreProperties>
</file>