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igue\OneDrive\Área de Trabalho\Universidade\3ºAno\1º Semestre\Eletrónica e Instrumentação em Física\T2\"/>
    </mc:Choice>
  </mc:AlternateContent>
  <xr:revisionPtr revIDLastSave="0" documentId="13_ncr:1_{710B08F2-B2DB-41BC-A26A-958781561F40}" xr6:coauthVersionLast="45" xr6:coauthVersionMax="45" xr10:uidLastSave="{00000000-0000-0000-0000-000000000000}"/>
  <bookViews>
    <workbookView xWindow="-5292" yWindow="6288" windowWidth="17280" windowHeight="8964" activeTab="1" xr2:uid="{00000000-000D-0000-FFFF-FFFF00000000}"/>
  </bookViews>
  <sheets>
    <sheet name="Parte 1" sheetId="1" r:id="rId1"/>
    <sheet name="Par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M12" i="2"/>
  <c r="M11" i="2"/>
  <c r="M10" i="2"/>
  <c r="M9" i="2"/>
  <c r="M8" i="2"/>
  <c r="M7" i="2"/>
  <c r="M6" i="2"/>
  <c r="M5" i="2"/>
  <c r="M4" i="2"/>
  <c r="L11" i="2" l="1"/>
  <c r="L10" i="2"/>
  <c r="L9" i="2"/>
  <c r="L8" i="2"/>
  <c r="L7" i="2"/>
  <c r="L6" i="2"/>
  <c r="L5" i="2"/>
  <c r="D5" i="2"/>
  <c r="D6" i="2"/>
  <c r="D7" i="2"/>
  <c r="D8" i="2"/>
  <c r="D9" i="2"/>
  <c r="D10" i="2"/>
  <c r="D11" i="2"/>
  <c r="D12" i="2"/>
  <c r="D13" i="2"/>
  <c r="D4" i="2"/>
  <c r="I8" i="2"/>
  <c r="I5" i="2"/>
  <c r="I6" i="2"/>
  <c r="I7" i="2"/>
  <c r="I9" i="2"/>
  <c r="I10" i="2"/>
  <c r="I11" i="2"/>
  <c r="I12" i="2"/>
  <c r="I13" i="2"/>
  <c r="I4" i="2"/>
  <c r="L13" i="2"/>
  <c r="L12" i="2"/>
  <c r="L4" i="2"/>
</calcChain>
</file>

<file path=xl/sharedStrings.xml><?xml version="1.0" encoding="utf-8"?>
<sst xmlns="http://schemas.openxmlformats.org/spreadsheetml/2006/main" count="39" uniqueCount="39">
  <si>
    <t>R2</t>
  </si>
  <si>
    <t>98.9 k \Omega</t>
  </si>
  <si>
    <t>47 nF</t>
  </si>
  <si>
    <t>7V</t>
  </si>
  <si>
    <t>Tensão</t>
  </si>
  <si>
    <t>Não sei que tipo era</t>
  </si>
  <si>
    <t>R1</t>
  </si>
  <si>
    <t>Tensão da Ponte</t>
  </si>
  <si>
    <t>0,073 V</t>
  </si>
  <si>
    <t>45,05 k\Omega</t>
  </si>
  <si>
    <t>Cx (Teórico)</t>
  </si>
  <si>
    <t>22 nF</t>
  </si>
  <si>
    <t>Cx (Experimental)</t>
  </si>
  <si>
    <t>21,4 nF</t>
  </si>
  <si>
    <t>R \ (k\Omega)</t>
  </si>
  <si>
    <t>C \ (nF)</t>
  </si>
  <si>
    <t>$V_{out} \ (V)$</t>
  </si>
  <si>
    <t>$V_{in} \ (V)$</t>
  </si>
  <si>
    <t>0.101</t>
  </si>
  <si>
    <t>6.250</t>
  </si>
  <si>
    <t>3.300</t>
  </si>
  <si>
    <t>8.100</t>
  </si>
  <si>
    <t>100.0</t>
  </si>
  <si>
    <t>10.00</t>
  </si>
  <si>
    <t>1.000</t>
  </si>
  <si>
    <t>0.011</t>
  </si>
  <si>
    <t>0.341</t>
  </si>
  <si>
    <t>Diferença de Período, $\delta t \ (\mu s)$</t>
  </si>
  <si>
    <t>C1</t>
  </si>
  <si>
    <t>0.500</t>
  </si>
  <si>
    <t>Frequência,  $f \ (kHz)$</t>
  </si>
  <si>
    <t>Magnitude $\abs{\frac{V_{out}}{V_{in}}} \ (dB)$</t>
  </si>
  <si>
    <t>Frequência,  $f \ (KHz)$</t>
  </si>
  <si>
    <t>Fase ($ \degree $)</t>
  </si>
  <si>
    <t>3.21962</t>
  </si>
  <si>
    <t>khz</t>
  </si>
  <si>
    <t>f_c_m</t>
  </si>
  <si>
    <t>f_c_f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</si>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</sst>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Função</a:t>
            </a:r>
            <a:r>
              <a:rPr lang="pt-PT" baseline="0"/>
              <a:t> de Transferência 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'Parte 2'!$K$4:$K$13</c:f>
              <c:strCache>
                <c:ptCount val="10"/>
                <c:pt idx="0">
                  <c:v>0.011</c:v>
                </c:pt>
                <c:pt idx="1">
                  <c:v>0.101</c:v>
                </c:pt>
                <c:pt idx="2">
                  <c:v>0.341</c:v>
                </c:pt>
                <c:pt idx="3">
                  <c:v>0.500</c:v>
                </c:pt>
                <c:pt idx="4">
                  <c:v>1.000</c:v>
                </c:pt>
                <c:pt idx="5">
                  <c:v>3.300</c:v>
                </c:pt>
                <c:pt idx="6">
                  <c:v>6.250</c:v>
                </c:pt>
                <c:pt idx="7">
                  <c:v>8.100</c:v>
                </c:pt>
                <c:pt idx="8">
                  <c:v>10.00</c:v>
                </c:pt>
                <c:pt idx="9">
                  <c:v>100.0</c:v>
                </c:pt>
              </c:strCache>
            </c:strRef>
          </c:xVal>
          <c:yVal>
            <c:numRef>
              <c:f>'Parte 2'!$L$4:$L$13</c:f>
              <c:numCache>
                <c:formatCode>0.000</c:formatCode>
                <c:ptCount val="10"/>
                <c:pt idx="0">
                  <c:v>-0.25173693525672391</c:v>
                </c:pt>
                <c:pt idx="1">
                  <c:v>-0.48258976826518984</c:v>
                </c:pt>
                <c:pt idx="2">
                  <c:v>-6.009980482140706E-2</c:v>
                </c:pt>
                <c:pt idx="3">
                  <c:v>-0.29080008422871279</c:v>
                </c:pt>
                <c:pt idx="4">
                  <c:v>-0.25173693525672391</c:v>
                </c:pt>
                <c:pt idx="5">
                  <c:v>-3.0995901129656707</c:v>
                </c:pt>
                <c:pt idx="6">
                  <c:v>-6.1153005628430002</c:v>
                </c:pt>
                <c:pt idx="7">
                  <c:v>-8.2016647267006348</c:v>
                </c:pt>
                <c:pt idx="8">
                  <c:v>-9.7983873987725527</c:v>
                </c:pt>
                <c:pt idx="9">
                  <c:v>-30.3719236966514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C4-413D-BBC1-95F45EE0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012351"/>
        <c:axId val="1279010271"/>
      </c:scatterChart>
      <c:valAx>
        <c:axId val="127901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</a:t>
                </a:r>
                <a:r>
                  <a:rPr lang="pt-PT" baseline="0"/>
                  <a:t> (kHz)</a:t>
                </a:r>
              </a:p>
              <a:p>
                <a:pPr>
                  <a:defRPr/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9010271"/>
        <c:crosses val="autoZero"/>
        <c:crossBetween val="midCat"/>
      </c:valAx>
      <c:valAx>
        <c:axId val="127901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Magnitude (dB)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901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Função de Transferência (M)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'Parte 2'!$K$4:$K$12</c:f>
              <c:strCache>
                <c:ptCount val="9"/>
                <c:pt idx="0">
                  <c:v>0.011</c:v>
                </c:pt>
                <c:pt idx="1">
                  <c:v>0.101</c:v>
                </c:pt>
                <c:pt idx="2">
                  <c:v>0.341</c:v>
                </c:pt>
                <c:pt idx="3">
                  <c:v>0.500</c:v>
                </c:pt>
                <c:pt idx="4">
                  <c:v>1.000</c:v>
                </c:pt>
                <c:pt idx="5">
                  <c:v>3.300</c:v>
                </c:pt>
                <c:pt idx="6">
                  <c:v>6.250</c:v>
                </c:pt>
                <c:pt idx="7">
                  <c:v>8.100</c:v>
                </c:pt>
                <c:pt idx="8">
                  <c:v>10.00</c:v>
                </c:pt>
              </c:strCache>
            </c:strRef>
          </c:xVal>
          <c:yVal>
            <c:numRef>
              <c:f>'Parte 2'!$L$4:$L$12</c:f>
              <c:numCache>
                <c:formatCode>0.000</c:formatCode>
                <c:ptCount val="9"/>
                <c:pt idx="0">
                  <c:v>-0.25173693525672391</c:v>
                </c:pt>
                <c:pt idx="1">
                  <c:v>-0.48258976826518984</c:v>
                </c:pt>
                <c:pt idx="2">
                  <c:v>-6.009980482140706E-2</c:v>
                </c:pt>
                <c:pt idx="3">
                  <c:v>-0.29080008422871279</c:v>
                </c:pt>
                <c:pt idx="4">
                  <c:v>-0.25173693525672391</c:v>
                </c:pt>
                <c:pt idx="5">
                  <c:v>-3.0995901129656707</c:v>
                </c:pt>
                <c:pt idx="6">
                  <c:v>-6.1153005628430002</c:v>
                </c:pt>
                <c:pt idx="7">
                  <c:v>-8.2016647267006348</c:v>
                </c:pt>
                <c:pt idx="8">
                  <c:v>-9.7983873987725527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2B-4C1D-AEAA-FBB22CF9C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180095"/>
        <c:axId val="1190179679"/>
      </c:scatterChart>
      <c:valAx>
        <c:axId val="119018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</a:t>
                </a:r>
                <a:r>
                  <a:rPr lang="pt-PT" baseline="0"/>
                  <a:t> (kHz)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0179679"/>
        <c:crosses val="autoZero"/>
        <c:crossBetween val="midCat"/>
      </c:valAx>
      <c:valAx>
        <c:axId val="119017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Magnitude</a:t>
                </a:r>
                <a:r>
                  <a:rPr lang="pt-PT" baseline="0"/>
                  <a:t> (dB)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018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Função de Transferência (</a:t>
            </a:r>
            <a:r>
              <a:rPr lang="az-Cyrl-AZ" sz="1800" b="0" i="0" baseline="0">
                <a:effectLst/>
              </a:rPr>
              <a:t>Ф</a:t>
            </a:r>
            <a:r>
              <a:rPr lang="pt-PT" sz="1800" b="0" i="0" baseline="0">
                <a:effectLst/>
              </a:rPr>
              <a:t>)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'Parte 2'!$K$4:$K$13</c:f>
              <c:strCache>
                <c:ptCount val="10"/>
                <c:pt idx="0">
                  <c:v>0.011</c:v>
                </c:pt>
                <c:pt idx="1">
                  <c:v>0.101</c:v>
                </c:pt>
                <c:pt idx="2">
                  <c:v>0.341</c:v>
                </c:pt>
                <c:pt idx="3">
                  <c:v>0.500</c:v>
                </c:pt>
                <c:pt idx="4">
                  <c:v>1.000</c:v>
                </c:pt>
                <c:pt idx="5">
                  <c:v>3.300</c:v>
                </c:pt>
                <c:pt idx="6">
                  <c:v>6.250</c:v>
                </c:pt>
                <c:pt idx="7">
                  <c:v>8.100</c:v>
                </c:pt>
                <c:pt idx="8">
                  <c:v>10.00</c:v>
                </c:pt>
                <c:pt idx="9">
                  <c:v>100.0</c:v>
                </c:pt>
              </c:strCache>
            </c:strRef>
          </c:xVal>
          <c:yVal>
            <c:numRef>
              <c:f>'Parte 2'!$M$4:$M$13</c:f>
              <c:numCache>
                <c:formatCode>0.00</c:formatCode>
                <c:ptCount val="10"/>
                <c:pt idx="0">
                  <c:v>-19.25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-17.5</c:v>
                </c:pt>
                <c:pt idx="5">
                  <c:v>-46.199999999999996</c:v>
                </c:pt>
                <c:pt idx="6">
                  <c:v>-61.249999999999993</c:v>
                </c:pt>
                <c:pt idx="7">
                  <c:v>-56.699999999999989</c:v>
                </c:pt>
                <c:pt idx="8">
                  <c:v>-70</c:v>
                </c:pt>
                <c:pt idx="9">
                  <c:v>-84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1-4E57-8DD7-441893110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302847"/>
        <c:axId val="1279301183"/>
      </c:scatterChart>
      <c:valAx>
        <c:axId val="1279302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9301183"/>
        <c:crosses val="autoZero"/>
        <c:crossBetween val="midCat"/>
      </c:valAx>
      <c:valAx>
        <c:axId val="12793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9302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Função de Transferência (</a:t>
            </a:r>
            <a:r>
              <a:rPr lang="az-Cyrl-AZ" sz="1800" b="0" i="0" baseline="0">
                <a:effectLst/>
              </a:rPr>
              <a:t>Ф</a:t>
            </a:r>
            <a:r>
              <a:rPr lang="pt-PT" sz="1800" b="0" i="0" baseline="0">
                <a:effectLst/>
              </a:rPr>
              <a:t>)</a:t>
            </a:r>
            <a:endParaRPr lang="pt-P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('Parte 2'!$K$5:$K$10,'Parte 2'!$K$12:$K$13)</c:f>
              <c:strCache>
                <c:ptCount val="8"/>
                <c:pt idx="0">
                  <c:v>0.101</c:v>
                </c:pt>
                <c:pt idx="1">
                  <c:v>0.341</c:v>
                </c:pt>
                <c:pt idx="2">
                  <c:v>0.500</c:v>
                </c:pt>
                <c:pt idx="3">
                  <c:v>1.000</c:v>
                </c:pt>
                <c:pt idx="4">
                  <c:v>3.300</c:v>
                </c:pt>
                <c:pt idx="5">
                  <c:v>6.250</c:v>
                </c:pt>
                <c:pt idx="6">
                  <c:v>10.00</c:v>
                </c:pt>
                <c:pt idx="7">
                  <c:v>100.0</c:v>
                </c:pt>
              </c:strCache>
            </c:strRef>
          </c:xVal>
          <c:yVal>
            <c:numRef>
              <c:f>('Parte 2'!$M$5:$M$10,'Parte 2'!$M$12:$M$13)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-17.5</c:v>
                </c:pt>
                <c:pt idx="4">
                  <c:v>-46.199999999999996</c:v>
                </c:pt>
                <c:pt idx="5">
                  <c:v>-61.249999999999993</c:v>
                </c:pt>
                <c:pt idx="6">
                  <c:v>-70</c:v>
                </c:pt>
                <c:pt idx="7">
                  <c:v>-84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F-48D6-93B3-28CE073F8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784527"/>
        <c:axId val="1437783695"/>
      </c:scatterChart>
      <c:valAx>
        <c:axId val="143778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Frequência</a:t>
                </a:r>
                <a:r>
                  <a:rPr lang="pt-PT" baseline="0"/>
                  <a:t> (kHz)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7783695"/>
        <c:crosses val="autoZero"/>
        <c:crossBetween val="midCat"/>
      </c:valAx>
      <c:valAx>
        <c:axId val="14377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Fase (Graus)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3778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82538</xdr:colOff>
      <xdr:row>15</xdr:row>
      <xdr:rowOff>29519</xdr:rowOff>
    </xdr:from>
    <xdr:to>
      <xdr:col>7</xdr:col>
      <xdr:colOff>719057</xdr:colOff>
      <xdr:row>30</xdr:row>
      <xdr:rowOff>29519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45D9C8-567A-48CE-B961-6EBC74DCA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1021650</xdr:colOff>
      <xdr:row>15</xdr:row>
      <xdr:rowOff>43762</xdr:rowOff>
    </xdr:from>
    <xdr:to>
      <xdr:col>14</xdr:col>
      <xdr:colOff>125766</xdr:colOff>
      <xdr:row>30</xdr:row>
      <xdr:rowOff>43762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E34390-F82A-49DB-9791-EE9DDB24F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32046</xdr:colOff>
      <xdr:row>31</xdr:row>
      <xdr:rowOff>184447</xdr:rowOff>
    </xdr:from>
    <xdr:to>
      <xdr:col>7</xdr:col>
      <xdr:colOff>1313915</xdr:colOff>
      <xdr:row>46</xdr:row>
      <xdr:rowOff>150264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1683EC2-AA6D-48D4-A7E4-3D1BB1905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259934</xdr:colOff>
      <xdr:row>32</xdr:row>
      <xdr:rowOff>148838</xdr:rowOff>
    </xdr:from>
    <xdr:to>
      <xdr:col>15</xdr:col>
      <xdr:colOff>46289</xdr:colOff>
      <xdr:row>47</xdr:row>
      <xdr:rowOff>114655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C866919-8EA7-476B-AAFB-2D2F54940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08" zoomScaleNormal="208"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28</v>
      </c>
      <c r="B2" t="s">
        <v>2</v>
      </c>
    </row>
    <row r="3" spans="1:3" x14ac:dyDescent="0.3">
      <c r="A3" t="s">
        <v>4</v>
      </c>
      <c r="B3" t="s">
        <v>3</v>
      </c>
      <c r="C3" t="s">
        <v>5</v>
      </c>
    </row>
    <row r="4" spans="1:3" x14ac:dyDescent="0.3">
      <c r="A4" t="s">
        <v>7</v>
      </c>
      <c r="B4" t="s">
        <v>8</v>
      </c>
    </row>
    <row r="5" spans="1:3" x14ac:dyDescent="0.3">
      <c r="A5" t="s">
        <v>6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A669-979A-4966-8C2E-8D8B60187F9E}">
  <dimension ref="A1:R13"/>
  <sheetViews>
    <sheetView tabSelected="1" topLeftCell="H24" zoomScale="114" workbookViewId="0">
      <selection activeCell="R43" sqref="R43"/>
    </sheetView>
  </sheetViews>
  <sheetFormatPr defaultRowHeight="14.4" x14ac:dyDescent="0.3"/>
  <cols>
    <col min="4" max="4" width="12.33203125" bestFit="1" customWidth="1"/>
    <col min="5" max="5" width="17.33203125" style="1" customWidth="1"/>
    <col min="6" max="7" width="9.109375" style="1"/>
    <col min="8" max="8" width="20" customWidth="1"/>
    <col min="10" max="10" width="7.88671875" customWidth="1"/>
    <col min="11" max="11" width="16.44140625" customWidth="1"/>
    <col min="12" max="12" width="18.6640625" customWidth="1"/>
  </cols>
  <sheetData>
    <row r="1" spans="1:18" x14ac:dyDescent="0.3">
      <c r="A1" t="s">
        <v>14</v>
      </c>
      <c r="B1">
        <v>1</v>
      </c>
    </row>
    <row r="2" spans="1:18" ht="15" customHeight="1" x14ac:dyDescent="0.3">
      <c r="A2" t="s">
        <v>15</v>
      </c>
      <c r="B2">
        <v>48.2</v>
      </c>
      <c r="H2" s="2"/>
    </row>
    <row r="3" spans="1:18" ht="75" customHeight="1" x14ac:dyDescent="0.3">
      <c r="E3" s="1" t="s">
        <v>32</v>
      </c>
      <c r="F3" s="1" t="s">
        <v>16</v>
      </c>
      <c r="G3" s="1" t="s">
        <v>17</v>
      </c>
      <c r="H3" s="1" t="s">
        <v>27</v>
      </c>
      <c r="K3" s="1" t="s">
        <v>30</v>
      </c>
      <c r="L3" s="1" t="s">
        <v>31</v>
      </c>
      <c r="M3" s="1" t="s">
        <v>33</v>
      </c>
    </row>
    <row r="4" spans="1:18" x14ac:dyDescent="0.3">
      <c r="D4">
        <f>E4*10^3</f>
        <v>11</v>
      </c>
      <c r="E4" s="1">
        <v>1.0999999999999999E-2</v>
      </c>
      <c r="F4" s="1">
        <v>5.4409999999999998</v>
      </c>
      <c r="G4" s="1">
        <v>5.601</v>
      </c>
      <c r="H4" s="1">
        <v>5000</v>
      </c>
      <c r="I4" s="4">
        <f>H4*10^(-6)</f>
        <v>5.0000000000000001E-3</v>
      </c>
      <c r="K4" s="1" t="s">
        <v>25</v>
      </c>
      <c r="L4" s="3">
        <f>20*LOG10(F4/G4)</f>
        <v>-0.25173693525672391</v>
      </c>
      <c r="M4" s="5">
        <f>-I4*D4*350</f>
        <v>-19.25</v>
      </c>
    </row>
    <row r="5" spans="1:18" x14ac:dyDescent="0.3">
      <c r="D5">
        <f t="shared" ref="D5:D13" si="0">E5*10^3</f>
        <v>101</v>
      </c>
      <c r="E5" s="1">
        <v>0.10100000000000001</v>
      </c>
      <c r="F5" s="1">
        <v>5.601</v>
      </c>
      <c r="G5" s="1">
        <v>5.9210000000000003</v>
      </c>
      <c r="H5" s="1">
        <v>0</v>
      </c>
      <c r="I5" s="4">
        <f t="shared" ref="I5:I13" si="1">H5*10^(-6)</f>
        <v>0</v>
      </c>
      <c r="K5" s="1" t="s">
        <v>18</v>
      </c>
      <c r="L5" s="3">
        <f>20*LOG10(F5/G5)</f>
        <v>-0.48258976826518984</v>
      </c>
      <c r="M5" s="5">
        <f>-I5*D5*350</f>
        <v>0</v>
      </c>
    </row>
    <row r="6" spans="1:18" x14ac:dyDescent="0.3">
      <c r="D6">
        <f t="shared" si="0"/>
        <v>1000</v>
      </c>
      <c r="E6" s="1">
        <v>1</v>
      </c>
      <c r="F6" s="1">
        <v>5.4409999999999998</v>
      </c>
      <c r="G6" s="1">
        <v>5.601</v>
      </c>
      <c r="H6" s="1">
        <v>50</v>
      </c>
      <c r="I6" s="4">
        <f t="shared" si="1"/>
        <v>4.9999999999999996E-5</v>
      </c>
      <c r="K6" s="1" t="s">
        <v>26</v>
      </c>
      <c r="L6" s="3">
        <f>20*LOG10(F12/G12)</f>
        <v>-6.009980482140706E-2</v>
      </c>
      <c r="M6" s="5">
        <f>-I12*D12*350</f>
        <v>0</v>
      </c>
      <c r="P6" t="s">
        <v>36</v>
      </c>
      <c r="Q6" t="s">
        <v>34</v>
      </c>
      <c r="R6" t="s">
        <v>35</v>
      </c>
    </row>
    <row r="7" spans="1:18" x14ac:dyDescent="0.3">
      <c r="D7">
        <f t="shared" si="0"/>
        <v>10000</v>
      </c>
      <c r="E7" s="1">
        <v>10</v>
      </c>
      <c r="F7" s="1">
        <v>1.7609999999999999</v>
      </c>
      <c r="G7" s="1">
        <v>5.4409999999999998</v>
      </c>
      <c r="H7" s="1">
        <v>20</v>
      </c>
      <c r="I7" s="4">
        <f t="shared" si="1"/>
        <v>1.9999999999999998E-5</v>
      </c>
      <c r="K7" s="1" t="s">
        <v>29</v>
      </c>
      <c r="L7" s="3">
        <f>20*LOG10(F13/G13)</f>
        <v>-0.29080008422871279</v>
      </c>
      <c r="M7" s="5">
        <f>-I13*D13*350</f>
        <v>0</v>
      </c>
      <c r="P7" t="s">
        <v>37</v>
      </c>
      <c r="Q7" s="3">
        <v>3.20383275261324</v>
      </c>
      <c r="R7" t="s">
        <v>38</v>
      </c>
    </row>
    <row r="8" spans="1:18" x14ac:dyDescent="0.3">
      <c r="D8">
        <f t="shared" si="0"/>
        <v>100000</v>
      </c>
      <c r="E8" s="1">
        <v>100</v>
      </c>
      <c r="F8" s="1">
        <v>0.16</v>
      </c>
      <c r="G8" s="1">
        <v>5.2809999999999997</v>
      </c>
      <c r="H8" s="1">
        <v>2.4</v>
      </c>
      <c r="I8" s="4">
        <f>H8*10^(-6)</f>
        <v>2.3999999999999999E-6</v>
      </c>
      <c r="K8" s="1" t="s">
        <v>24</v>
      </c>
      <c r="L8" s="3">
        <f>20*LOG10(F6/G6)</f>
        <v>-0.25173693525672391</v>
      </c>
      <c r="M8" s="5">
        <f>-I6*D6*350</f>
        <v>-17.5</v>
      </c>
    </row>
    <row r="9" spans="1:18" x14ac:dyDescent="0.3">
      <c r="D9">
        <f t="shared" si="0"/>
        <v>8100</v>
      </c>
      <c r="E9" s="1">
        <v>8.1</v>
      </c>
      <c r="F9" s="1">
        <v>2.1160000000000001</v>
      </c>
      <c r="G9" s="1">
        <v>5.44</v>
      </c>
      <c r="H9" s="1">
        <v>20</v>
      </c>
      <c r="I9" s="4">
        <f t="shared" si="1"/>
        <v>1.9999999999999998E-5</v>
      </c>
      <c r="K9" s="1" t="s">
        <v>20</v>
      </c>
      <c r="L9" s="3">
        <f>20*LOG10(F11/G11)</f>
        <v>-3.0995901129656707</v>
      </c>
      <c r="M9" s="5">
        <f>-I11*D11*350</f>
        <v>-46.199999999999996</v>
      </c>
    </row>
    <row r="10" spans="1:18" x14ac:dyDescent="0.3">
      <c r="D10">
        <f t="shared" si="0"/>
        <v>6250</v>
      </c>
      <c r="E10" s="1">
        <v>6.25</v>
      </c>
      <c r="F10" s="1">
        <v>2.6909999999999998</v>
      </c>
      <c r="G10" s="1">
        <v>5.4409999999999998</v>
      </c>
      <c r="H10" s="1">
        <v>28</v>
      </c>
      <c r="I10" s="4">
        <f t="shared" si="1"/>
        <v>2.8E-5</v>
      </c>
      <c r="K10" s="1" t="s">
        <v>19</v>
      </c>
      <c r="L10" s="3">
        <f>20*LOG10(F10/G10)</f>
        <v>-6.1153005628430002</v>
      </c>
      <c r="M10" s="5">
        <f>-I10*D10*350</f>
        <v>-61.249999999999993</v>
      </c>
    </row>
    <row r="11" spans="1:18" x14ac:dyDescent="0.3">
      <c r="D11">
        <f t="shared" si="0"/>
        <v>3300</v>
      </c>
      <c r="E11" s="1">
        <v>3.3</v>
      </c>
      <c r="F11" s="1">
        <v>3.92</v>
      </c>
      <c r="G11" s="1">
        <v>5.601</v>
      </c>
      <c r="H11" s="1">
        <v>40</v>
      </c>
      <c r="I11" s="4">
        <f t="shared" si="1"/>
        <v>3.9999999999999996E-5</v>
      </c>
      <c r="K11" s="1" t="s">
        <v>21</v>
      </c>
      <c r="L11" s="3">
        <f>20*LOG10(F9/G9)</f>
        <v>-8.2016647267006348</v>
      </c>
      <c r="M11" s="5">
        <f>-I9*D9*350</f>
        <v>-56.699999999999989</v>
      </c>
    </row>
    <row r="12" spans="1:18" x14ac:dyDescent="0.3">
      <c r="D12">
        <f t="shared" si="0"/>
        <v>341</v>
      </c>
      <c r="E12" s="1">
        <v>0.34100000000000003</v>
      </c>
      <c r="F12" s="1">
        <v>5.7610000000000001</v>
      </c>
      <c r="G12" s="1">
        <v>5.8010000000000002</v>
      </c>
      <c r="H12" s="1">
        <v>0</v>
      </c>
      <c r="I12" s="4">
        <f t="shared" si="1"/>
        <v>0</v>
      </c>
      <c r="K12" s="1" t="s">
        <v>23</v>
      </c>
      <c r="L12" s="3">
        <f>20*LOG10(F7/G7)</f>
        <v>-9.7983873987725527</v>
      </c>
      <c r="M12" s="5">
        <f>-I7*D7*350</f>
        <v>-70</v>
      </c>
    </row>
    <row r="13" spans="1:18" x14ac:dyDescent="0.3">
      <c r="D13">
        <f t="shared" si="0"/>
        <v>500</v>
      </c>
      <c r="E13" s="1">
        <v>0.5</v>
      </c>
      <c r="F13" s="1">
        <v>5.61</v>
      </c>
      <c r="G13" s="1">
        <v>5.8010000000000002</v>
      </c>
      <c r="H13" s="1">
        <v>0</v>
      </c>
      <c r="I13" s="4">
        <f t="shared" si="1"/>
        <v>0</v>
      </c>
      <c r="K13" s="1" t="s">
        <v>22</v>
      </c>
      <c r="L13" s="3">
        <f>20*LOG10(F8/G8)</f>
        <v>-30.3719236966514</v>
      </c>
      <c r="M13" s="5">
        <f>-I8*D8*350</f>
        <v>-84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Godinho</dc:creator>
  <cp:lastModifiedBy>Miguel Godinho</cp:lastModifiedBy>
  <dcterms:created xsi:type="dcterms:W3CDTF">2015-06-05T18:17:20Z</dcterms:created>
  <dcterms:modified xsi:type="dcterms:W3CDTF">2020-12-22T22:30:49Z</dcterms:modified>
</cp:coreProperties>
</file>