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1º semestre/4. Laboratório de Mecânica Newtoniana/PL2/"/>
    </mc:Choice>
  </mc:AlternateContent>
  <xr:revisionPtr revIDLastSave="9" documentId="8_{A1497844-2536-43E8-A8FD-643BBDBA0CF4}" xr6:coauthVersionLast="45" xr6:coauthVersionMax="45" xr10:uidLastSave="{24500ADA-2F26-474C-8E86-7E0BC55E3B63}"/>
  <bookViews>
    <workbookView xWindow="-110" yWindow="-110" windowWidth="19420" windowHeight="10420" xr2:uid="{E68C9355-4BAF-4F40-BE28-52520F647CD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3" i="1" l="1"/>
  <c r="O87" i="1"/>
  <c r="N95" i="1"/>
  <c r="K73" i="1"/>
  <c r="O74" i="1"/>
  <c r="J73" i="1"/>
  <c r="K148" i="1" l="1"/>
  <c r="K149" i="1" l="1"/>
  <c r="K150" i="1"/>
  <c r="L148" i="1"/>
  <c r="J148" i="1"/>
  <c r="K178" i="1" l="1"/>
  <c r="N189" i="1"/>
  <c r="N188" i="1"/>
  <c r="N187" i="1"/>
  <c r="N169" i="1"/>
  <c r="N168" i="1"/>
  <c r="N167" i="1"/>
  <c r="N159" i="1"/>
  <c r="N158" i="1"/>
  <c r="N157" i="1"/>
  <c r="N137" i="1"/>
  <c r="N136" i="1"/>
  <c r="N135" i="1"/>
  <c r="N127" i="1"/>
  <c r="N126" i="1"/>
  <c r="N125" i="1"/>
  <c r="N117" i="1"/>
  <c r="N116" i="1"/>
  <c r="N115" i="1"/>
  <c r="N107" i="1"/>
  <c r="N106" i="1"/>
  <c r="N105" i="1"/>
  <c r="N97" i="1"/>
  <c r="N96" i="1"/>
  <c r="N88" i="1"/>
  <c r="N87" i="1"/>
  <c r="N86" i="1"/>
  <c r="N75" i="1"/>
  <c r="N74" i="1"/>
  <c r="N73" i="1"/>
  <c r="N65" i="1"/>
  <c r="N64" i="1"/>
  <c r="N63" i="1"/>
  <c r="N55" i="1"/>
  <c r="N54" i="1"/>
  <c r="N53" i="1"/>
  <c r="N45" i="1"/>
  <c r="N44" i="1"/>
  <c r="N43" i="1"/>
  <c r="N36" i="1"/>
  <c r="N35" i="1"/>
  <c r="N34" i="1"/>
  <c r="P187" i="1"/>
  <c r="P167" i="1"/>
  <c r="P135" i="1"/>
  <c r="P125" i="1"/>
  <c r="P115" i="1"/>
  <c r="P105" i="1"/>
  <c r="P95" i="1"/>
  <c r="P86" i="1"/>
  <c r="P73" i="1"/>
  <c r="P63" i="1"/>
  <c r="P53" i="1"/>
  <c r="P43" i="1"/>
  <c r="P34" i="1"/>
  <c r="O167" i="1"/>
  <c r="O137" i="1"/>
  <c r="M137" i="1"/>
  <c r="L137" i="1"/>
  <c r="K137" i="1"/>
  <c r="J137" i="1"/>
  <c r="O136" i="1"/>
  <c r="M136" i="1"/>
  <c r="L136" i="1"/>
  <c r="K136" i="1"/>
  <c r="J136" i="1"/>
  <c r="O135" i="1"/>
  <c r="M135" i="1"/>
  <c r="L135" i="1"/>
  <c r="K135" i="1"/>
  <c r="J135" i="1"/>
  <c r="O117" i="1"/>
  <c r="M117" i="1"/>
  <c r="L117" i="1"/>
  <c r="K117" i="1"/>
  <c r="J117" i="1"/>
  <c r="O116" i="1"/>
  <c r="M116" i="1"/>
  <c r="L116" i="1"/>
  <c r="K116" i="1"/>
  <c r="J116" i="1"/>
  <c r="O115" i="1"/>
  <c r="M115" i="1"/>
  <c r="L115" i="1"/>
  <c r="K115" i="1"/>
  <c r="J115" i="1"/>
  <c r="O127" i="1"/>
  <c r="M127" i="1"/>
  <c r="L127" i="1"/>
  <c r="K127" i="1"/>
  <c r="J127" i="1"/>
  <c r="O126" i="1"/>
  <c r="M126" i="1"/>
  <c r="L126" i="1"/>
  <c r="K126" i="1"/>
  <c r="J126" i="1"/>
  <c r="O125" i="1"/>
  <c r="M125" i="1"/>
  <c r="L125" i="1"/>
  <c r="K125" i="1"/>
  <c r="J125" i="1"/>
  <c r="O75" i="1"/>
  <c r="J75" i="1"/>
  <c r="J74" i="1"/>
  <c r="M75" i="1"/>
  <c r="L75" i="1"/>
  <c r="K75" i="1"/>
  <c r="M74" i="1"/>
  <c r="L74" i="1"/>
  <c r="K74" i="1"/>
  <c r="M73" i="1"/>
  <c r="L73" i="1"/>
  <c r="O64" i="1"/>
  <c r="O65" i="1"/>
  <c r="O63" i="1"/>
  <c r="K64" i="1"/>
  <c r="K65" i="1"/>
  <c r="K63" i="1"/>
  <c r="J64" i="1"/>
  <c r="J65" i="1"/>
  <c r="J63" i="1"/>
  <c r="H65" i="1"/>
  <c r="H64" i="1"/>
  <c r="H63" i="1"/>
  <c r="G65" i="1"/>
  <c r="G64" i="1"/>
  <c r="G63" i="1"/>
  <c r="O178" i="1" l="1"/>
  <c r="B148" i="1"/>
  <c r="D137" i="1"/>
  <c r="D136" i="1"/>
  <c r="D135" i="1"/>
  <c r="F63" i="1"/>
  <c r="I36" i="1"/>
  <c r="F35" i="1"/>
  <c r="J35" i="1" s="1"/>
  <c r="L35" i="1" l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F95" i="1"/>
  <c r="H137" i="1"/>
  <c r="G137" i="1"/>
  <c r="F137" i="1"/>
  <c r="H136" i="1"/>
  <c r="G136" i="1"/>
  <c r="F136" i="1"/>
  <c r="H135" i="1"/>
  <c r="G135" i="1"/>
  <c r="F135" i="1"/>
  <c r="I127" i="1"/>
  <c r="G127" i="1"/>
  <c r="F127" i="1"/>
  <c r="I126" i="1"/>
  <c r="G126" i="1"/>
  <c r="F126" i="1"/>
  <c r="I125" i="1"/>
  <c r="G125" i="1"/>
  <c r="F125" i="1"/>
  <c r="I117" i="1"/>
  <c r="G117" i="1"/>
  <c r="F117" i="1"/>
  <c r="I116" i="1"/>
  <c r="G116" i="1"/>
  <c r="F116" i="1"/>
  <c r="I115" i="1"/>
  <c r="G115" i="1"/>
  <c r="F115" i="1"/>
  <c r="I107" i="1"/>
  <c r="H107" i="1"/>
  <c r="F107" i="1"/>
  <c r="I106" i="1"/>
  <c r="H106" i="1"/>
  <c r="F106" i="1"/>
  <c r="I105" i="1"/>
  <c r="H105" i="1"/>
  <c r="F105" i="1"/>
  <c r="I97" i="1"/>
  <c r="H97" i="1"/>
  <c r="F97" i="1"/>
  <c r="I96" i="1"/>
  <c r="H96" i="1"/>
  <c r="F96" i="1"/>
  <c r="I95" i="1"/>
  <c r="H95" i="1"/>
  <c r="I88" i="1"/>
  <c r="H88" i="1"/>
  <c r="F88" i="1"/>
  <c r="I87" i="1"/>
  <c r="H87" i="1"/>
  <c r="F87" i="1"/>
  <c r="I86" i="1"/>
  <c r="H86" i="1"/>
  <c r="F86" i="1"/>
  <c r="F34" i="1"/>
  <c r="I75" i="1"/>
  <c r="H75" i="1"/>
  <c r="G75" i="1"/>
  <c r="F75" i="1"/>
  <c r="I74" i="1"/>
  <c r="H74" i="1"/>
  <c r="G74" i="1"/>
  <c r="F74" i="1"/>
  <c r="I73" i="1"/>
  <c r="H73" i="1"/>
  <c r="G73" i="1"/>
  <c r="F73" i="1"/>
  <c r="I65" i="1"/>
  <c r="M65" i="1" s="1"/>
  <c r="F65" i="1"/>
  <c r="I64" i="1"/>
  <c r="M64" i="1" s="1"/>
  <c r="F64" i="1"/>
  <c r="I63" i="1"/>
  <c r="I53" i="1"/>
  <c r="F53" i="1"/>
  <c r="I55" i="1"/>
  <c r="F55" i="1"/>
  <c r="I54" i="1"/>
  <c r="F54" i="1"/>
  <c r="I43" i="1"/>
  <c r="F43" i="1"/>
  <c r="I45" i="1"/>
  <c r="F45" i="1"/>
  <c r="I44" i="1"/>
  <c r="F44" i="1"/>
  <c r="F36" i="1"/>
  <c r="I34" i="1"/>
  <c r="I35" i="1"/>
  <c r="J34" i="1" l="1"/>
  <c r="L34" i="1"/>
  <c r="M35" i="1"/>
  <c r="K35" i="1"/>
  <c r="O34" i="1"/>
  <c r="K34" i="1"/>
  <c r="M34" i="1"/>
  <c r="M189" i="1"/>
  <c r="K189" i="1"/>
  <c r="L189" i="1"/>
  <c r="J189" i="1"/>
  <c r="M188" i="1"/>
  <c r="K188" i="1"/>
  <c r="L188" i="1"/>
  <c r="J188" i="1"/>
  <c r="M187" i="1"/>
  <c r="K187" i="1"/>
  <c r="J187" i="1"/>
  <c r="L187" i="1"/>
  <c r="K179" i="1"/>
  <c r="M179" i="1"/>
  <c r="L179" i="1"/>
  <c r="J179" i="1"/>
  <c r="M178" i="1"/>
  <c r="J178" i="1"/>
  <c r="L178" i="1"/>
  <c r="K177" i="1"/>
  <c r="M177" i="1"/>
  <c r="J177" i="1"/>
  <c r="L177" i="1"/>
  <c r="K169" i="1"/>
  <c r="M169" i="1"/>
  <c r="J169" i="1"/>
  <c r="L169" i="1"/>
  <c r="K168" i="1"/>
  <c r="M168" i="1"/>
  <c r="J168" i="1"/>
  <c r="L168" i="1"/>
  <c r="K167" i="1"/>
  <c r="M167" i="1"/>
  <c r="L167" i="1"/>
  <c r="J167" i="1"/>
  <c r="K159" i="1"/>
  <c r="M159" i="1"/>
  <c r="J159" i="1"/>
  <c r="L159" i="1"/>
  <c r="K158" i="1"/>
  <c r="M158" i="1"/>
  <c r="L158" i="1"/>
  <c r="J158" i="1"/>
  <c r="M157" i="1"/>
  <c r="K157" i="1"/>
  <c r="L157" i="1"/>
  <c r="J157" i="1"/>
  <c r="M150" i="1"/>
  <c r="L150" i="1"/>
  <c r="N150" i="1" s="1"/>
  <c r="J150" i="1"/>
  <c r="M149" i="1"/>
  <c r="L149" i="1"/>
  <c r="N149" i="1" s="1"/>
  <c r="J149" i="1"/>
  <c r="M148" i="1"/>
  <c r="N148" i="1"/>
  <c r="M107" i="1"/>
  <c r="K107" i="1"/>
  <c r="M106" i="1"/>
  <c r="K106" i="1"/>
  <c r="K105" i="1"/>
  <c r="M105" i="1"/>
  <c r="L106" i="1"/>
  <c r="J106" i="1"/>
  <c r="L107" i="1"/>
  <c r="J107" i="1"/>
  <c r="L105" i="1"/>
  <c r="J105" i="1"/>
  <c r="K97" i="1"/>
  <c r="M97" i="1"/>
  <c r="M96" i="1"/>
  <c r="K96" i="1"/>
  <c r="M95" i="1"/>
  <c r="K95" i="1"/>
  <c r="J96" i="1"/>
  <c r="L96" i="1"/>
  <c r="L97" i="1"/>
  <c r="J97" i="1"/>
  <c r="J95" i="1"/>
  <c r="L95" i="1"/>
  <c r="M88" i="1"/>
  <c r="K88" i="1"/>
  <c r="L88" i="1"/>
  <c r="J88" i="1"/>
  <c r="K87" i="1"/>
  <c r="M87" i="1"/>
  <c r="L87" i="1"/>
  <c r="J87" i="1"/>
  <c r="M86" i="1"/>
  <c r="K86" i="1"/>
  <c r="L86" i="1"/>
  <c r="J86" i="1"/>
  <c r="L65" i="1"/>
  <c r="L64" i="1"/>
  <c r="M63" i="1"/>
  <c r="L63" i="1"/>
  <c r="M54" i="1"/>
  <c r="K54" i="1"/>
  <c r="M55" i="1"/>
  <c r="K55" i="1"/>
  <c r="M53" i="1"/>
  <c r="K53" i="1"/>
  <c r="M45" i="1"/>
  <c r="K45" i="1"/>
  <c r="L45" i="1"/>
  <c r="J45" i="1"/>
  <c r="J55" i="1"/>
  <c r="L55" i="1"/>
  <c r="L54" i="1"/>
  <c r="J54" i="1"/>
  <c r="J53" i="1"/>
  <c r="L53" i="1"/>
  <c r="M44" i="1"/>
  <c r="K44" i="1"/>
  <c r="L44" i="1"/>
  <c r="J44" i="1"/>
  <c r="M43" i="1"/>
  <c r="K43" i="1"/>
  <c r="L43" i="1"/>
  <c r="J43" i="1"/>
  <c r="K36" i="1"/>
  <c r="M36" i="1"/>
  <c r="L36" i="1"/>
  <c r="J36" i="1"/>
  <c r="O107" i="1"/>
  <c r="O43" i="1"/>
  <c r="O189" i="1"/>
  <c r="O55" i="1"/>
  <c r="O53" i="1"/>
  <c r="O86" i="1"/>
  <c r="O96" i="1"/>
  <c r="O177" i="1"/>
  <c r="P177" i="1" s="1"/>
  <c r="O44" i="1"/>
  <c r="O45" i="1"/>
  <c r="O105" i="1"/>
  <c r="O169" i="1"/>
  <c r="O187" i="1"/>
  <c r="O88" i="1"/>
  <c r="O179" i="1"/>
  <c r="O168" i="1"/>
  <c r="O188" i="1"/>
  <c r="O95" i="1"/>
  <c r="O97" i="1"/>
  <c r="O106" i="1"/>
  <c r="O35" i="1"/>
  <c r="O54" i="1"/>
  <c r="O36" i="1"/>
  <c r="N177" i="1" l="1"/>
  <c r="N178" i="1"/>
  <c r="N179" i="1"/>
</calcChain>
</file>

<file path=xl/sharedStrings.xml><?xml version="1.0" encoding="utf-8"?>
<sst xmlns="http://schemas.openxmlformats.org/spreadsheetml/2006/main" count="196" uniqueCount="27">
  <si>
    <t>Objeto</t>
  </si>
  <si>
    <t>Massa (g)</t>
  </si>
  <si>
    <t>T2 - Estudo de choques num sistema de atrito reduzido</t>
  </si>
  <si>
    <t>Carlos Ferreira – A92846
Beatriz Demétrio – A92839                          Ano 2 - Turno 1 – Grupo 1
Engenharia Física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</si>
  <si>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 xml:space="preserve">Medição das massas </t>
    </r>
    <r>
      <rPr>
        <b/>
        <i/>
        <u/>
        <sz val="11"/>
        <color theme="1"/>
        <rFont val="Calibri"/>
        <family val="2"/>
        <scheme val="minor"/>
      </rPr>
      <t>m1</t>
    </r>
    <r>
      <rPr>
        <b/>
        <u/>
        <sz val="11"/>
        <color theme="1"/>
        <rFont val="Calibri"/>
        <family val="2"/>
        <scheme val="minor"/>
      </rPr>
      <t>, m2 e dos cavaleiros</t>
    </r>
  </si>
  <si>
    <t>cavaleiro 1</t>
  </si>
  <si>
    <t>cavaleiro 2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</si>
  <si>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Medição das bandeiras dos cavaleiros</t>
    </r>
  </si>
  <si>
    <t>diâm. (cm)</t>
  </si>
  <si>
    <t xml:space="preserve">   (Cav. 1 com velocidade inicial e cav. 2 em repouso)</t>
  </si>
  <si>
    <t>(s)</t>
  </si>
  <si>
    <t>(m/s)</t>
  </si>
  <si>
    <r>
      <t xml:space="preserve">• Choque entre os dois corpos sem nenhuma massa acoplada </t>
    </r>
    <r>
      <rPr>
        <b/>
        <u/>
        <sz val="11"/>
        <color theme="5" tint="-0.249977111117893"/>
        <rFont val="Calibri"/>
        <family val="2"/>
        <scheme val="minor"/>
      </rPr>
      <t xml:space="preserve"> </t>
    </r>
  </si>
  <si>
    <t xml:space="preserve">• Choque entre cav.1 com uma massa acoplada m1 e cav.2 sem massa acoplada  </t>
  </si>
  <si>
    <t>• Choque entre cav.1 sem massa acoplada  e cav.2 com uma massa acoplada m1</t>
  </si>
  <si>
    <t>• Choque entre cav.1  e cav.2, ambos sem massas acopladas</t>
  </si>
  <si>
    <t xml:space="preserve">   (Cav. 1 e cav.2 com velocidades iniciais)</t>
  </si>
  <si>
    <t>• Choque entre cav.1 com massa acoplada m1 e cav.2 sem massa acoplada</t>
  </si>
  <si>
    <t>• Choque entre cav.1 sem massa acoplada e cav.2 com massa acoplada m1</t>
  </si>
  <si>
    <r>
      <t>•</t>
    </r>
    <r>
      <rPr>
        <b/>
        <u/>
        <sz val="12"/>
        <color theme="1"/>
        <rFont val="Calibri"/>
        <family val="2"/>
        <scheme val="minor"/>
      </rPr>
      <t xml:space="preserve"> Lançamentos no mesmo sentido (com adaptadores elásticos):</t>
    </r>
  </si>
  <si>
    <t xml:space="preserve">   (Cav. 1 e cav. 2 com velocidades iniciais)</t>
  </si>
  <si>
    <t xml:space="preserve">• Choque entre cav.1 e cav.2, ambos sem massas acopladas  </t>
  </si>
  <si>
    <r>
      <t>•</t>
    </r>
    <r>
      <rPr>
        <b/>
        <u/>
        <sz val="12"/>
        <color theme="1"/>
        <rFont val="Calibri"/>
        <family val="2"/>
        <scheme val="minor"/>
      </rPr>
      <t xml:space="preserve"> Lançamentos no mesmo sentido (com adaptadores inelásticos):</t>
    </r>
  </si>
  <si>
    <r>
      <t>•</t>
    </r>
    <r>
      <rPr>
        <b/>
        <u/>
        <sz val="12"/>
        <color theme="1"/>
        <rFont val="Calibri"/>
        <family val="2"/>
        <scheme val="minor"/>
      </rPr>
      <t xml:space="preserve"> Lançamentos com sentidos opostos (com adaptadores elásticos):</t>
    </r>
  </si>
  <si>
    <r>
      <t xml:space="preserve"> </t>
    </r>
    <r>
      <rPr>
        <b/>
        <u/>
        <sz val="12"/>
        <color theme="1"/>
        <rFont val="Calibri"/>
        <family val="2"/>
        <scheme val="minor"/>
      </rPr>
      <t>• Lançamentos com sentidos opostos (com adaptadores inelásticos):</t>
    </r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</si>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</sst>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12" xfId="0" applyFill="1" applyBorder="1"/>
    <xf numFmtId="0" fontId="0" fillId="2" borderId="13" xfId="0" applyFill="1" applyBorder="1" applyAlignment="1">
      <alignment horizontal="right"/>
    </xf>
    <xf numFmtId="2" fontId="0" fillId="3" borderId="14" xfId="0" applyNumberFormat="1" applyFill="1" applyBorder="1" applyAlignment="1">
      <alignment horizontal="left" vertical="center"/>
    </xf>
    <xf numFmtId="2" fontId="0" fillId="0" borderId="15" xfId="0" applyNumberFormat="1" applyBorder="1" applyAlignment="1">
      <alignment horizontal="left" vertical="center"/>
    </xf>
    <xf numFmtId="2" fontId="0" fillId="0" borderId="13" xfId="0" applyNumberForma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/>
    </xf>
    <xf numFmtId="2" fontId="0" fillId="0" borderId="17" xfId="0" applyNumberFormat="1" applyFont="1" applyBorder="1" applyAlignment="1">
      <alignment horizontal="left" vertical="center"/>
    </xf>
    <xf numFmtId="2" fontId="0" fillId="3" borderId="12" xfId="0" applyNumberFormat="1" applyFill="1" applyBorder="1" applyAlignment="1">
      <alignment horizontal="left" vertical="center"/>
    </xf>
    <xf numFmtId="165" fontId="0" fillId="0" borderId="0" xfId="0" applyNumberFormat="1"/>
    <xf numFmtId="165" fontId="0" fillId="2" borderId="12" xfId="0" applyNumberFormat="1" applyFill="1" applyBorder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6" fillId="2" borderId="20" xfId="0" applyNumberFormat="1" applyFont="1" applyFill="1" applyBorder="1" applyAlignment="1">
      <alignment horizontal="right"/>
    </xf>
    <xf numFmtId="165" fontId="0" fillId="2" borderId="20" xfId="0" applyNumberFormat="1" applyFill="1" applyBorder="1" applyAlignment="1">
      <alignment horizontal="right"/>
    </xf>
    <xf numFmtId="165" fontId="0" fillId="0" borderId="15" xfId="0" applyNumberFormat="1" applyBorder="1" applyAlignment="1">
      <alignment horizontal="left" vertical="center"/>
    </xf>
    <xf numFmtId="165" fontId="0" fillId="0" borderId="19" xfId="0" applyNumberFormat="1" applyBorder="1" applyAlignment="1">
      <alignment horizontal="left" vertical="center"/>
    </xf>
    <xf numFmtId="165" fontId="0" fillId="0" borderId="18" xfId="0" applyNumberFormat="1" applyBorder="1" applyAlignment="1">
      <alignment horizontal="left" vertical="center"/>
    </xf>
    <xf numFmtId="165" fontId="0" fillId="0" borderId="16" xfId="0" applyNumberFormat="1" applyBorder="1" applyAlignment="1">
      <alignment horizontal="left" vertical="center"/>
    </xf>
    <xf numFmtId="165" fontId="0" fillId="0" borderId="17" xfId="0" applyNumberFormat="1" applyFont="1" applyBorder="1" applyAlignment="1">
      <alignment horizontal="left" vertical="center"/>
    </xf>
    <xf numFmtId="165" fontId="0" fillId="0" borderId="14" xfId="0" applyNumberFormat="1" applyFont="1" applyBorder="1" applyAlignment="1">
      <alignment horizontal="left" vertical="center"/>
    </xf>
    <xf numFmtId="165" fontId="0" fillId="0" borderId="21" xfId="0" applyNumberFormat="1" applyBorder="1" applyAlignment="1">
      <alignment horizontal="left" vertical="center"/>
    </xf>
    <xf numFmtId="165" fontId="0" fillId="0" borderId="23" xfId="0" applyNumberFormat="1" applyBorder="1" applyAlignment="1">
      <alignment horizontal="left" vertical="center"/>
    </xf>
    <xf numFmtId="165" fontId="0" fillId="0" borderId="22" xfId="0" applyNumberFormat="1" applyBorder="1" applyAlignment="1">
      <alignment horizontal="left" vertical="center"/>
    </xf>
    <xf numFmtId="165" fontId="0" fillId="0" borderId="13" xfId="0" applyNumberFormat="1" applyFont="1" applyBorder="1" applyAlignment="1">
      <alignment horizontal="left" vertical="center"/>
    </xf>
    <xf numFmtId="165" fontId="0" fillId="0" borderId="13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165" fontId="1" fillId="0" borderId="0" xfId="0" applyNumberFormat="1" applyFont="1"/>
    <xf numFmtId="165" fontId="0" fillId="0" borderId="24" xfId="0" applyNumberForma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165" fontId="8" fillId="0" borderId="0" xfId="0" applyNumberFormat="1" applyFont="1"/>
    <xf numFmtId="2" fontId="0" fillId="0" borderId="0" xfId="0" applyNumberFormat="1"/>
    <xf numFmtId="2" fontId="0" fillId="2" borderId="20" xfId="0" applyNumberFormat="1" applyFill="1" applyBorder="1" applyAlignment="1">
      <alignment horizontal="right"/>
    </xf>
    <xf numFmtId="165" fontId="4" fillId="0" borderId="15" xfId="0" applyNumberFormat="1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left" vertical="center"/>
    </xf>
    <xf numFmtId="165" fontId="4" fillId="0" borderId="13" xfId="0" applyNumberFormat="1" applyFont="1" applyBorder="1" applyAlignment="1">
      <alignment horizontal="left" vertical="center"/>
    </xf>
    <xf numFmtId="165" fontId="4" fillId="0" borderId="0" xfId="0" applyNumberFormat="1" applyFont="1"/>
    <xf numFmtId="2" fontId="0" fillId="0" borderId="16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220700</xdr:colOff>
      <xdr:row>5</xdr:row>
      <xdr:rowOff>57347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112C9-46C7-4A77-8D8C-6E27B42559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9600" y="200025"/>
          <a:ext cx="1649450" cy="8193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3E50BB21-7B7D-4E3C-8035-731CB6CB4633}"/>
            </a:ext>
          </a:extLst>
        </xdr:cNvPr>
        <xdr:cNvSpPr>
          <a:spLocks noChangeAspect="1" noChangeArrowheads="1"/>
        </xdr:cNvSpPr>
      </xdr:nvSpPr>
      <xdr:spPr bwMode="auto">
        <a:xfrm>
          <a:off x="64674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38100</xdr:colOff>
      <xdr:row>17</xdr:row>
      <xdr:rowOff>185737</xdr:rowOff>
    </xdr:from>
    <xdr:ext cx="2122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B01B1AD-B951-4C40-9AF6-997CE7B23D6F}"/>
                </a:ext>
              </a:extLst>
            </xdr:cNvPr>
            <xdr:cNvSpPr txBox="1"/>
          </xdr:nvSpPr>
          <xdr:spPr>
            <a:xfrm>
              <a:off x="647700" y="3576637"/>
              <a:ext cx="2122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B01B1AD-B951-4C40-9AF6-997CE7B23D6F}"/>
                </a:ext>
              </a:extLst>
            </xdr:cNvPr>
            <xdr:cNvSpPr txBox="1"/>
          </xdr:nvSpPr>
          <xdr:spPr>
            <a:xfrm>
              <a:off x="647700" y="3576637"/>
              <a:ext cx="2122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𝑚_1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32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AA55A60-0806-4735-8B5B-66E315228437}"/>
                </a:ext>
              </a:extLst>
            </xdr:cNvPr>
            <xdr:cNvSpPr txBox="1"/>
          </xdr:nvSpPr>
          <xdr:spPr>
            <a:xfrm>
              <a:off x="647700" y="608171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AA55A60-0806-4735-8B5B-66E315228437}"/>
                </a:ext>
              </a:extLst>
            </xdr:cNvPr>
            <xdr:cNvSpPr txBox="1"/>
          </xdr:nvSpPr>
          <xdr:spPr>
            <a:xfrm>
              <a:off x="647700" y="608171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32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8263FB8-45B7-4E4D-9CD4-31CC4CDB8B5E}"/>
                </a:ext>
              </a:extLst>
            </xdr:cNvPr>
            <xdr:cNvSpPr txBox="1"/>
          </xdr:nvSpPr>
          <xdr:spPr>
            <a:xfrm>
              <a:off x="1390650" y="609123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8263FB8-45B7-4E4D-9CD4-31CC4CDB8B5E}"/>
                </a:ext>
              </a:extLst>
            </xdr:cNvPr>
            <xdr:cNvSpPr txBox="1"/>
          </xdr:nvSpPr>
          <xdr:spPr>
            <a:xfrm>
              <a:off x="1390650" y="609123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32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48CECC1-3A57-42D8-AB0D-A1E4EC6D1436}"/>
                </a:ext>
              </a:extLst>
            </xdr:cNvPr>
            <xdr:cNvSpPr txBox="1"/>
          </xdr:nvSpPr>
          <xdr:spPr>
            <a:xfrm>
              <a:off x="2095500" y="609123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48CECC1-3A57-42D8-AB0D-A1E4EC6D1436}"/>
                </a:ext>
              </a:extLst>
            </xdr:cNvPr>
            <xdr:cNvSpPr txBox="1"/>
          </xdr:nvSpPr>
          <xdr:spPr>
            <a:xfrm>
              <a:off x="2095500" y="609123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32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6D71278-89CE-4FAF-A769-9B0A4590467E}"/>
                </a:ext>
              </a:extLst>
            </xdr:cNvPr>
            <xdr:cNvSpPr txBox="1"/>
          </xdr:nvSpPr>
          <xdr:spPr>
            <a:xfrm>
              <a:off x="2809875" y="609123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E6D71278-89CE-4FAF-A769-9B0A4590467E}"/>
                </a:ext>
              </a:extLst>
            </xdr:cNvPr>
            <xdr:cNvSpPr txBox="1"/>
          </xdr:nvSpPr>
          <xdr:spPr>
            <a:xfrm>
              <a:off x="2809875" y="609123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32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F96C15D-C43E-48A9-A14F-48DB2A6E60C0}"/>
                </a:ext>
              </a:extLst>
            </xdr:cNvPr>
            <xdr:cNvSpPr txBox="1"/>
          </xdr:nvSpPr>
          <xdr:spPr>
            <a:xfrm>
              <a:off x="3476625" y="608171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F96C15D-C43E-48A9-A14F-48DB2A6E60C0}"/>
                </a:ext>
              </a:extLst>
            </xdr:cNvPr>
            <xdr:cNvSpPr txBox="1"/>
          </xdr:nvSpPr>
          <xdr:spPr>
            <a:xfrm>
              <a:off x="3476625" y="608171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32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6A946C0-B650-4837-9D55-0CF4A8D835C6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C6A946C0-B650-4837-9D55-0CF4A8D835C6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32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683FEA9-4AF6-470B-B658-59178BD8806F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683FEA9-4AF6-470B-B658-59178BD8806F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32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1B56965-97CD-451E-AFD3-600F5A99835E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1B56965-97CD-451E-AFD3-600F5A99835E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31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764EF0B-B696-491A-8CA3-2C5401376D2E}"/>
                </a:ext>
              </a:extLst>
            </xdr:cNvPr>
            <xdr:cNvSpPr txBox="1"/>
          </xdr:nvSpPr>
          <xdr:spPr>
            <a:xfrm>
              <a:off x="6353175" y="607218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764EF0B-B696-491A-8CA3-2C5401376D2E}"/>
                </a:ext>
              </a:extLst>
            </xdr:cNvPr>
            <xdr:cNvSpPr txBox="1"/>
          </xdr:nvSpPr>
          <xdr:spPr>
            <a:xfrm>
              <a:off x="6353175" y="607218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31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41167340-EE6F-408B-91B5-3692EA17D80E}"/>
                </a:ext>
              </a:extLst>
            </xdr:cNvPr>
            <xdr:cNvSpPr txBox="1"/>
          </xdr:nvSpPr>
          <xdr:spPr>
            <a:xfrm>
              <a:off x="7067550" y="606266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41167340-EE6F-408B-91B5-3692EA17D80E}"/>
                </a:ext>
              </a:extLst>
            </xdr:cNvPr>
            <xdr:cNvSpPr txBox="1"/>
          </xdr:nvSpPr>
          <xdr:spPr>
            <a:xfrm>
              <a:off x="7067550" y="606266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31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A4E35C6C-DD28-4B1D-AB77-D5576506F93C}"/>
                </a:ext>
              </a:extLst>
            </xdr:cNvPr>
            <xdr:cNvSpPr txBox="1"/>
          </xdr:nvSpPr>
          <xdr:spPr>
            <a:xfrm>
              <a:off x="7781925" y="607218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A4E35C6C-DD28-4B1D-AB77-D5576506F93C}"/>
                </a:ext>
              </a:extLst>
            </xdr:cNvPr>
            <xdr:cNvSpPr txBox="1"/>
          </xdr:nvSpPr>
          <xdr:spPr>
            <a:xfrm>
              <a:off x="7781925" y="607218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31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3D6C0CD4-9CB8-4E07-9706-DC0F23014AF9}"/>
                </a:ext>
              </a:extLst>
            </xdr:cNvPr>
            <xdr:cNvSpPr txBox="1"/>
          </xdr:nvSpPr>
          <xdr:spPr>
            <a:xfrm>
              <a:off x="8496300" y="607218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3D6C0CD4-9CB8-4E07-9706-DC0F23014AF9}"/>
                </a:ext>
              </a:extLst>
            </xdr:cNvPr>
            <xdr:cNvSpPr txBox="1"/>
          </xdr:nvSpPr>
          <xdr:spPr>
            <a:xfrm>
              <a:off x="8496300" y="607218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31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F05F29C4-31D2-4A7E-B6F7-FADE8DF3A163}"/>
                </a:ext>
              </a:extLst>
            </xdr:cNvPr>
            <xdr:cNvSpPr txBox="1"/>
          </xdr:nvSpPr>
          <xdr:spPr>
            <a:xfrm>
              <a:off x="9239250" y="607218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F05F29C4-31D2-4A7E-B6F7-FADE8DF3A163}"/>
                </a:ext>
              </a:extLst>
            </xdr:cNvPr>
            <xdr:cNvSpPr txBox="1"/>
          </xdr:nvSpPr>
          <xdr:spPr>
            <a:xfrm>
              <a:off x="9239250" y="607218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31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0C3525AA-4582-418B-ACE5-A0B7AC426320}"/>
                </a:ext>
              </a:extLst>
            </xdr:cNvPr>
            <xdr:cNvSpPr txBox="1"/>
          </xdr:nvSpPr>
          <xdr:spPr>
            <a:xfrm>
              <a:off x="9953625" y="607218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0C3525AA-4582-418B-ACE5-A0B7AC426320}"/>
                </a:ext>
              </a:extLst>
            </xdr:cNvPr>
            <xdr:cNvSpPr txBox="1"/>
          </xdr:nvSpPr>
          <xdr:spPr>
            <a:xfrm>
              <a:off x="9953625" y="607218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41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E617689-0F49-4378-8585-8CC86608196D}"/>
                </a:ext>
              </a:extLst>
            </xdr:cNvPr>
            <xdr:cNvSpPr txBox="1"/>
          </xdr:nvSpPr>
          <xdr:spPr>
            <a:xfrm>
              <a:off x="649014" y="606134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5E617689-0F49-4378-8585-8CC86608196D}"/>
                </a:ext>
              </a:extLst>
            </xdr:cNvPr>
            <xdr:cNvSpPr txBox="1"/>
          </xdr:nvSpPr>
          <xdr:spPr>
            <a:xfrm>
              <a:off x="649014" y="606134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41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9B150DD4-3730-4EAE-A397-AFE245987FBE}"/>
                </a:ext>
              </a:extLst>
            </xdr:cNvPr>
            <xdr:cNvSpPr txBox="1"/>
          </xdr:nvSpPr>
          <xdr:spPr>
            <a:xfrm>
              <a:off x="1393606" y="607087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9B150DD4-3730-4EAE-A397-AFE245987FBE}"/>
                </a:ext>
              </a:extLst>
            </xdr:cNvPr>
            <xdr:cNvSpPr txBox="1"/>
          </xdr:nvSpPr>
          <xdr:spPr>
            <a:xfrm>
              <a:off x="1393606" y="607087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41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C2B41883-41F3-4E65-8C20-8C309B28FCA7}"/>
                </a:ext>
              </a:extLst>
            </xdr:cNvPr>
            <xdr:cNvSpPr txBox="1"/>
          </xdr:nvSpPr>
          <xdr:spPr>
            <a:xfrm>
              <a:off x="2100098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C2B41883-41F3-4E65-8C20-8C309B28FCA7}"/>
                </a:ext>
              </a:extLst>
            </xdr:cNvPr>
            <xdr:cNvSpPr txBox="1"/>
          </xdr:nvSpPr>
          <xdr:spPr>
            <a:xfrm>
              <a:off x="2100098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41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64F8EC75-46D0-4CD1-8CC4-25C902477C6C}"/>
                </a:ext>
              </a:extLst>
            </xdr:cNvPr>
            <xdr:cNvSpPr txBox="1"/>
          </xdr:nvSpPr>
          <xdr:spPr>
            <a:xfrm>
              <a:off x="2816116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64F8EC75-46D0-4CD1-8CC4-25C902477C6C}"/>
                </a:ext>
              </a:extLst>
            </xdr:cNvPr>
            <xdr:cNvSpPr txBox="1"/>
          </xdr:nvSpPr>
          <xdr:spPr>
            <a:xfrm>
              <a:off x="2816116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41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50D002C2-F3DF-4478-BA74-60D728C480EB}"/>
                </a:ext>
              </a:extLst>
            </xdr:cNvPr>
            <xdr:cNvSpPr txBox="1"/>
          </xdr:nvSpPr>
          <xdr:spPr>
            <a:xfrm>
              <a:off x="3484508" y="606134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50D002C2-F3DF-4478-BA74-60D728C480EB}"/>
                </a:ext>
              </a:extLst>
            </xdr:cNvPr>
            <xdr:cNvSpPr txBox="1"/>
          </xdr:nvSpPr>
          <xdr:spPr>
            <a:xfrm>
              <a:off x="3484508" y="606134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41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3018F9C9-1111-4B7E-9B02-83005ED7844C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3018F9C9-1111-4B7E-9B02-83005ED7844C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41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A8F058E-B733-42F8-9FF8-DBE3C0C3F359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A8F058E-B733-42F8-9FF8-DBE3C0C3F359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41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77292C4B-795F-46F5-BD94-71874C8DA410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77292C4B-795F-46F5-BD94-71874C8DA410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40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BD20AC6C-8AA5-4DFC-8EBA-612D5FEE356F}"/>
                </a:ext>
              </a:extLst>
            </xdr:cNvPr>
            <xdr:cNvSpPr txBox="1"/>
          </xdr:nvSpPr>
          <xdr:spPr>
            <a:xfrm>
              <a:off x="6367627" y="605182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BD20AC6C-8AA5-4DFC-8EBA-612D5FEE356F}"/>
                </a:ext>
              </a:extLst>
            </xdr:cNvPr>
            <xdr:cNvSpPr txBox="1"/>
          </xdr:nvSpPr>
          <xdr:spPr>
            <a:xfrm>
              <a:off x="6367627" y="605182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40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738FA5EB-0FFF-4B4F-8587-643E3633AC9D}"/>
                </a:ext>
              </a:extLst>
            </xdr:cNvPr>
            <xdr:cNvSpPr txBox="1"/>
          </xdr:nvSpPr>
          <xdr:spPr>
            <a:xfrm>
              <a:off x="7083644" y="604229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738FA5EB-0FFF-4B4F-8587-643E3633AC9D}"/>
                </a:ext>
              </a:extLst>
            </xdr:cNvPr>
            <xdr:cNvSpPr txBox="1"/>
          </xdr:nvSpPr>
          <xdr:spPr>
            <a:xfrm>
              <a:off x="7083644" y="604229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40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74E28E1C-E43F-48FD-90B3-C1D87B900949}"/>
                </a:ext>
              </a:extLst>
            </xdr:cNvPr>
            <xdr:cNvSpPr txBox="1"/>
          </xdr:nvSpPr>
          <xdr:spPr>
            <a:xfrm>
              <a:off x="7799661" y="605182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74E28E1C-E43F-48FD-90B3-C1D87B900949}"/>
                </a:ext>
              </a:extLst>
            </xdr:cNvPr>
            <xdr:cNvSpPr txBox="1"/>
          </xdr:nvSpPr>
          <xdr:spPr>
            <a:xfrm>
              <a:off x="7799661" y="605182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40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06F43996-8EFA-4230-B48C-904FF6D38549}"/>
                </a:ext>
              </a:extLst>
            </xdr:cNvPr>
            <xdr:cNvSpPr txBox="1"/>
          </xdr:nvSpPr>
          <xdr:spPr>
            <a:xfrm>
              <a:off x="8515678" y="605182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06F43996-8EFA-4230-B48C-904FF6D38549}"/>
                </a:ext>
              </a:extLst>
            </xdr:cNvPr>
            <xdr:cNvSpPr txBox="1"/>
          </xdr:nvSpPr>
          <xdr:spPr>
            <a:xfrm>
              <a:off x="8515678" y="605182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40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B74CCE7B-EEC2-4072-9C5E-C0C5BF973AB6}"/>
                </a:ext>
              </a:extLst>
            </xdr:cNvPr>
            <xdr:cNvSpPr txBox="1"/>
          </xdr:nvSpPr>
          <xdr:spPr>
            <a:xfrm>
              <a:off x="9260271" y="605182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B74CCE7B-EEC2-4072-9C5E-C0C5BF973AB6}"/>
                </a:ext>
              </a:extLst>
            </xdr:cNvPr>
            <xdr:cNvSpPr txBox="1"/>
          </xdr:nvSpPr>
          <xdr:spPr>
            <a:xfrm>
              <a:off x="9260271" y="605182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40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E1BD1F30-07FD-463A-BCD7-6787E530C4EE}"/>
                </a:ext>
              </a:extLst>
            </xdr:cNvPr>
            <xdr:cNvSpPr txBox="1"/>
          </xdr:nvSpPr>
          <xdr:spPr>
            <a:xfrm>
              <a:off x="9976288" y="605182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E1BD1F30-07FD-463A-BCD7-6787E530C4EE}"/>
                </a:ext>
              </a:extLst>
            </xdr:cNvPr>
            <xdr:cNvSpPr txBox="1"/>
          </xdr:nvSpPr>
          <xdr:spPr>
            <a:xfrm>
              <a:off x="9976288" y="605182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41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0BE52607-B75F-4182-8868-E86C9B79C2CA}"/>
                </a:ext>
              </a:extLst>
            </xdr:cNvPr>
            <xdr:cNvSpPr txBox="1"/>
          </xdr:nvSpPr>
          <xdr:spPr>
            <a:xfrm>
              <a:off x="649014" y="606134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0BE52607-B75F-4182-8868-E86C9B79C2CA}"/>
                </a:ext>
              </a:extLst>
            </xdr:cNvPr>
            <xdr:cNvSpPr txBox="1"/>
          </xdr:nvSpPr>
          <xdr:spPr>
            <a:xfrm>
              <a:off x="649014" y="606134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41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E12DBA60-984C-4F7B-BF6B-F0B71B000618}"/>
                </a:ext>
              </a:extLst>
            </xdr:cNvPr>
            <xdr:cNvSpPr txBox="1"/>
          </xdr:nvSpPr>
          <xdr:spPr>
            <a:xfrm>
              <a:off x="1393606" y="607087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E12DBA60-984C-4F7B-BF6B-F0B71B000618}"/>
                </a:ext>
              </a:extLst>
            </xdr:cNvPr>
            <xdr:cNvSpPr txBox="1"/>
          </xdr:nvSpPr>
          <xdr:spPr>
            <a:xfrm>
              <a:off x="1393606" y="607087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41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C75E8110-2909-4994-BD62-3F5A76011763}"/>
                </a:ext>
              </a:extLst>
            </xdr:cNvPr>
            <xdr:cNvSpPr txBox="1"/>
          </xdr:nvSpPr>
          <xdr:spPr>
            <a:xfrm>
              <a:off x="2100098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C75E8110-2909-4994-BD62-3F5A76011763}"/>
                </a:ext>
              </a:extLst>
            </xdr:cNvPr>
            <xdr:cNvSpPr txBox="1"/>
          </xdr:nvSpPr>
          <xdr:spPr>
            <a:xfrm>
              <a:off x="2100098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41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4CDFA65C-A733-4D81-9F93-9D2CDD22B4C5}"/>
                </a:ext>
              </a:extLst>
            </xdr:cNvPr>
            <xdr:cNvSpPr txBox="1"/>
          </xdr:nvSpPr>
          <xdr:spPr>
            <a:xfrm>
              <a:off x="2816116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4CDFA65C-A733-4D81-9F93-9D2CDD22B4C5}"/>
                </a:ext>
              </a:extLst>
            </xdr:cNvPr>
            <xdr:cNvSpPr txBox="1"/>
          </xdr:nvSpPr>
          <xdr:spPr>
            <a:xfrm>
              <a:off x="2816116" y="607087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41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1BCDCA20-C2BF-42D4-9F01-5AF21FC39F5E}"/>
                </a:ext>
              </a:extLst>
            </xdr:cNvPr>
            <xdr:cNvSpPr txBox="1"/>
          </xdr:nvSpPr>
          <xdr:spPr>
            <a:xfrm>
              <a:off x="3484508" y="606134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1BCDCA20-C2BF-42D4-9F01-5AF21FC39F5E}"/>
                </a:ext>
              </a:extLst>
            </xdr:cNvPr>
            <xdr:cNvSpPr txBox="1"/>
          </xdr:nvSpPr>
          <xdr:spPr>
            <a:xfrm>
              <a:off x="3484508" y="606134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41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BED079C9-DAA1-48FE-B7A5-27C26E6030A5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BED079C9-DAA1-48FE-B7A5-27C26E6030A5}"/>
                </a:ext>
              </a:extLst>
            </xdr:cNvPr>
            <xdr:cNvSpPr txBox="1"/>
          </xdr:nvSpPr>
          <xdr:spPr>
            <a:xfrm>
              <a:off x="4196912" y="606134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41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287E5992-04EF-4FC0-AC37-4A5F6F29E48D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287E5992-04EF-4FC0-AC37-4A5F6F29E48D}"/>
                </a:ext>
              </a:extLst>
            </xdr:cNvPr>
            <xdr:cNvSpPr txBox="1"/>
          </xdr:nvSpPr>
          <xdr:spPr>
            <a:xfrm>
              <a:off x="4918841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41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26DF4D5D-1F67-46D4-B5D9-498B52E540F8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26DF4D5D-1F67-46D4-B5D9-498B52E540F8}"/>
                </a:ext>
              </a:extLst>
            </xdr:cNvPr>
            <xdr:cNvSpPr txBox="1"/>
          </xdr:nvSpPr>
          <xdr:spPr>
            <a:xfrm>
              <a:off x="5628289" y="606134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40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DA60B357-2B15-4D70-8FA2-15C4644DCBBB}"/>
                </a:ext>
              </a:extLst>
            </xdr:cNvPr>
            <xdr:cNvSpPr txBox="1"/>
          </xdr:nvSpPr>
          <xdr:spPr>
            <a:xfrm>
              <a:off x="6367627" y="605182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DA60B357-2B15-4D70-8FA2-15C4644DCBBB}"/>
                </a:ext>
              </a:extLst>
            </xdr:cNvPr>
            <xdr:cNvSpPr txBox="1"/>
          </xdr:nvSpPr>
          <xdr:spPr>
            <a:xfrm>
              <a:off x="6367627" y="605182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40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FDC75266-5061-4D30-9EAC-63386D8C7F6E}"/>
                </a:ext>
              </a:extLst>
            </xdr:cNvPr>
            <xdr:cNvSpPr txBox="1"/>
          </xdr:nvSpPr>
          <xdr:spPr>
            <a:xfrm>
              <a:off x="7083644" y="604229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FDC75266-5061-4D30-9EAC-63386D8C7F6E}"/>
                </a:ext>
              </a:extLst>
            </xdr:cNvPr>
            <xdr:cNvSpPr txBox="1"/>
          </xdr:nvSpPr>
          <xdr:spPr>
            <a:xfrm>
              <a:off x="7083644" y="604229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40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DBD7EABA-B9A4-4CC3-BAAE-650EB8F01969}"/>
                </a:ext>
              </a:extLst>
            </xdr:cNvPr>
            <xdr:cNvSpPr txBox="1"/>
          </xdr:nvSpPr>
          <xdr:spPr>
            <a:xfrm>
              <a:off x="7799661" y="605182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DBD7EABA-B9A4-4CC3-BAAE-650EB8F01969}"/>
                </a:ext>
              </a:extLst>
            </xdr:cNvPr>
            <xdr:cNvSpPr txBox="1"/>
          </xdr:nvSpPr>
          <xdr:spPr>
            <a:xfrm>
              <a:off x="7799661" y="605182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40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6EA0DE49-501A-4150-B29F-BA8FA5C9C38E}"/>
                </a:ext>
              </a:extLst>
            </xdr:cNvPr>
            <xdr:cNvSpPr txBox="1"/>
          </xdr:nvSpPr>
          <xdr:spPr>
            <a:xfrm>
              <a:off x="9260271" y="605182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6EA0DE49-501A-4150-B29F-BA8FA5C9C38E}"/>
                </a:ext>
              </a:extLst>
            </xdr:cNvPr>
            <xdr:cNvSpPr txBox="1"/>
          </xdr:nvSpPr>
          <xdr:spPr>
            <a:xfrm>
              <a:off x="9260271" y="605182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40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50902B51-6227-4227-80DB-8C249D7F5335}"/>
                </a:ext>
              </a:extLst>
            </xdr:cNvPr>
            <xdr:cNvSpPr txBox="1"/>
          </xdr:nvSpPr>
          <xdr:spPr>
            <a:xfrm>
              <a:off x="9976288" y="605182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50902B51-6227-4227-80DB-8C249D7F5335}"/>
                </a:ext>
              </a:extLst>
            </xdr:cNvPr>
            <xdr:cNvSpPr txBox="1"/>
          </xdr:nvSpPr>
          <xdr:spPr>
            <a:xfrm>
              <a:off x="9976288" y="605182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51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452B86A7-6941-43EB-BCD7-F3E51F9CC0A4}"/>
                </a:ext>
              </a:extLst>
            </xdr:cNvPr>
            <xdr:cNvSpPr txBox="1"/>
          </xdr:nvSpPr>
          <xdr:spPr>
            <a:xfrm>
              <a:off x="649014" y="797948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452B86A7-6941-43EB-BCD7-F3E51F9CC0A4}"/>
                </a:ext>
              </a:extLst>
            </xdr:cNvPr>
            <xdr:cNvSpPr txBox="1"/>
          </xdr:nvSpPr>
          <xdr:spPr>
            <a:xfrm>
              <a:off x="649014" y="797948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51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E44A782E-5937-411A-90DD-6D207B74FC87}"/>
                </a:ext>
              </a:extLst>
            </xdr:cNvPr>
            <xdr:cNvSpPr txBox="1"/>
          </xdr:nvSpPr>
          <xdr:spPr>
            <a:xfrm>
              <a:off x="1393606" y="798901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E44A782E-5937-411A-90DD-6D207B74FC87}"/>
                </a:ext>
              </a:extLst>
            </xdr:cNvPr>
            <xdr:cNvSpPr txBox="1"/>
          </xdr:nvSpPr>
          <xdr:spPr>
            <a:xfrm>
              <a:off x="1393606" y="798901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51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6EAC1D6F-8A01-403E-B6E1-094D9790EFA8}"/>
                </a:ext>
              </a:extLst>
            </xdr:cNvPr>
            <xdr:cNvSpPr txBox="1"/>
          </xdr:nvSpPr>
          <xdr:spPr>
            <a:xfrm>
              <a:off x="2100098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6EAC1D6F-8A01-403E-B6E1-094D9790EFA8}"/>
                </a:ext>
              </a:extLst>
            </xdr:cNvPr>
            <xdr:cNvSpPr txBox="1"/>
          </xdr:nvSpPr>
          <xdr:spPr>
            <a:xfrm>
              <a:off x="2100098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51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BBC4B8CB-6FF0-4651-9689-CD58B140D1B9}"/>
                </a:ext>
              </a:extLst>
            </xdr:cNvPr>
            <xdr:cNvSpPr txBox="1"/>
          </xdr:nvSpPr>
          <xdr:spPr>
            <a:xfrm>
              <a:off x="2816116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BBC4B8CB-6FF0-4651-9689-CD58B140D1B9}"/>
                </a:ext>
              </a:extLst>
            </xdr:cNvPr>
            <xdr:cNvSpPr txBox="1"/>
          </xdr:nvSpPr>
          <xdr:spPr>
            <a:xfrm>
              <a:off x="2816116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51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F147ED12-B7E3-47E4-B2CA-C338AEB14FC9}"/>
                </a:ext>
              </a:extLst>
            </xdr:cNvPr>
            <xdr:cNvSpPr txBox="1"/>
          </xdr:nvSpPr>
          <xdr:spPr>
            <a:xfrm>
              <a:off x="3484508" y="7979486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F147ED12-B7E3-47E4-B2CA-C338AEB14FC9}"/>
                </a:ext>
              </a:extLst>
            </xdr:cNvPr>
            <xdr:cNvSpPr txBox="1"/>
          </xdr:nvSpPr>
          <xdr:spPr>
            <a:xfrm>
              <a:off x="3484508" y="7979486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51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C4742640-5108-40EE-A12C-768E83D45C76}"/>
                </a:ext>
              </a:extLst>
            </xdr:cNvPr>
            <xdr:cNvSpPr txBox="1"/>
          </xdr:nvSpPr>
          <xdr:spPr>
            <a:xfrm>
              <a:off x="4196912" y="7979486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58" name="CaixaDeTexto 57">
              <a:extLst>
                <a:ext uri="{FF2B5EF4-FFF2-40B4-BE49-F238E27FC236}">
                  <a16:creationId xmlns:a16="http://schemas.microsoft.com/office/drawing/2014/main" id="{C4742640-5108-40EE-A12C-768E83D45C76}"/>
                </a:ext>
              </a:extLst>
            </xdr:cNvPr>
            <xdr:cNvSpPr txBox="1"/>
          </xdr:nvSpPr>
          <xdr:spPr>
            <a:xfrm>
              <a:off x="4196912" y="7979486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51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aixaDeTexto 58">
              <a:extLst>
                <a:ext uri="{FF2B5EF4-FFF2-40B4-BE49-F238E27FC236}">
                  <a16:creationId xmlns:a16="http://schemas.microsoft.com/office/drawing/2014/main" id="{8A851BFE-37CD-4D5D-B37F-CBE3C4F8DD0C}"/>
                </a:ext>
              </a:extLst>
            </xdr:cNvPr>
            <xdr:cNvSpPr txBox="1"/>
          </xdr:nvSpPr>
          <xdr:spPr>
            <a:xfrm>
              <a:off x="4918841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9" name="CaixaDeTexto 58">
              <a:extLst>
                <a:ext uri="{FF2B5EF4-FFF2-40B4-BE49-F238E27FC236}">
                  <a16:creationId xmlns:a16="http://schemas.microsoft.com/office/drawing/2014/main" id="{8A851BFE-37CD-4D5D-B37F-CBE3C4F8DD0C}"/>
                </a:ext>
              </a:extLst>
            </xdr:cNvPr>
            <xdr:cNvSpPr txBox="1"/>
          </xdr:nvSpPr>
          <xdr:spPr>
            <a:xfrm>
              <a:off x="4918841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51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id="{89FA6915-B081-4642-BF55-10261E9AB483}"/>
                </a:ext>
              </a:extLst>
            </xdr:cNvPr>
            <xdr:cNvSpPr txBox="1"/>
          </xdr:nvSpPr>
          <xdr:spPr>
            <a:xfrm>
              <a:off x="5628289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60" name="CaixaDeTexto 59">
              <a:extLst>
                <a:ext uri="{FF2B5EF4-FFF2-40B4-BE49-F238E27FC236}">
                  <a16:creationId xmlns:a16="http://schemas.microsoft.com/office/drawing/2014/main" id="{89FA6915-B081-4642-BF55-10261E9AB483}"/>
                </a:ext>
              </a:extLst>
            </xdr:cNvPr>
            <xdr:cNvSpPr txBox="1"/>
          </xdr:nvSpPr>
          <xdr:spPr>
            <a:xfrm>
              <a:off x="5628289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50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9811C0FF-09B1-4913-8088-5BDB62C73C88}"/>
                </a:ext>
              </a:extLst>
            </xdr:cNvPr>
            <xdr:cNvSpPr txBox="1"/>
          </xdr:nvSpPr>
          <xdr:spPr>
            <a:xfrm>
              <a:off x="6367627" y="7969961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1" name="CaixaDeTexto 60">
              <a:extLst>
                <a:ext uri="{FF2B5EF4-FFF2-40B4-BE49-F238E27FC236}">
                  <a16:creationId xmlns:a16="http://schemas.microsoft.com/office/drawing/2014/main" id="{9811C0FF-09B1-4913-8088-5BDB62C73C88}"/>
                </a:ext>
              </a:extLst>
            </xdr:cNvPr>
            <xdr:cNvSpPr txBox="1"/>
          </xdr:nvSpPr>
          <xdr:spPr>
            <a:xfrm>
              <a:off x="6367627" y="7969961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50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BA769898-5063-47B0-8000-F58052EB0437}"/>
                </a:ext>
              </a:extLst>
            </xdr:cNvPr>
            <xdr:cNvSpPr txBox="1"/>
          </xdr:nvSpPr>
          <xdr:spPr>
            <a:xfrm>
              <a:off x="7083644" y="7960436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BA769898-5063-47B0-8000-F58052EB0437}"/>
                </a:ext>
              </a:extLst>
            </xdr:cNvPr>
            <xdr:cNvSpPr txBox="1"/>
          </xdr:nvSpPr>
          <xdr:spPr>
            <a:xfrm>
              <a:off x="7083644" y="7960436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50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C5585230-C251-400C-BC64-E7B8CC06B615}"/>
                </a:ext>
              </a:extLst>
            </xdr:cNvPr>
            <xdr:cNvSpPr txBox="1"/>
          </xdr:nvSpPr>
          <xdr:spPr>
            <a:xfrm>
              <a:off x="7799661" y="7969961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C5585230-C251-400C-BC64-E7B8CC06B615}"/>
                </a:ext>
              </a:extLst>
            </xdr:cNvPr>
            <xdr:cNvSpPr txBox="1"/>
          </xdr:nvSpPr>
          <xdr:spPr>
            <a:xfrm>
              <a:off x="7799661" y="7969961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50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EEB5FEA2-13A7-409C-A6E8-C4E94BCD2B8D}"/>
                </a:ext>
              </a:extLst>
            </xdr:cNvPr>
            <xdr:cNvSpPr txBox="1"/>
          </xdr:nvSpPr>
          <xdr:spPr>
            <a:xfrm>
              <a:off x="8515678" y="7969961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4" name="CaixaDeTexto 63">
              <a:extLst>
                <a:ext uri="{FF2B5EF4-FFF2-40B4-BE49-F238E27FC236}">
                  <a16:creationId xmlns:a16="http://schemas.microsoft.com/office/drawing/2014/main" id="{EEB5FEA2-13A7-409C-A6E8-C4E94BCD2B8D}"/>
                </a:ext>
              </a:extLst>
            </xdr:cNvPr>
            <xdr:cNvSpPr txBox="1"/>
          </xdr:nvSpPr>
          <xdr:spPr>
            <a:xfrm>
              <a:off x="8515678" y="7969961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50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F374AE18-CDD8-4E31-AD08-EAB4FBBFE4B0}"/>
                </a:ext>
              </a:extLst>
            </xdr:cNvPr>
            <xdr:cNvSpPr txBox="1"/>
          </xdr:nvSpPr>
          <xdr:spPr>
            <a:xfrm>
              <a:off x="9260271" y="7969961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5" name="CaixaDeTexto 64">
              <a:extLst>
                <a:ext uri="{FF2B5EF4-FFF2-40B4-BE49-F238E27FC236}">
                  <a16:creationId xmlns:a16="http://schemas.microsoft.com/office/drawing/2014/main" id="{F374AE18-CDD8-4E31-AD08-EAB4FBBFE4B0}"/>
                </a:ext>
              </a:extLst>
            </xdr:cNvPr>
            <xdr:cNvSpPr txBox="1"/>
          </xdr:nvSpPr>
          <xdr:spPr>
            <a:xfrm>
              <a:off x="9260271" y="7969961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50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AA94FCAE-B13B-4210-BFAA-C492F286EF2B}"/>
                </a:ext>
              </a:extLst>
            </xdr:cNvPr>
            <xdr:cNvSpPr txBox="1"/>
          </xdr:nvSpPr>
          <xdr:spPr>
            <a:xfrm>
              <a:off x="9976288" y="7969961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6" name="CaixaDeTexto 65">
              <a:extLst>
                <a:ext uri="{FF2B5EF4-FFF2-40B4-BE49-F238E27FC236}">
                  <a16:creationId xmlns:a16="http://schemas.microsoft.com/office/drawing/2014/main" id="{AA94FCAE-B13B-4210-BFAA-C492F286EF2B}"/>
                </a:ext>
              </a:extLst>
            </xdr:cNvPr>
            <xdr:cNvSpPr txBox="1"/>
          </xdr:nvSpPr>
          <xdr:spPr>
            <a:xfrm>
              <a:off x="9976288" y="7969961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51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F9AC7BEB-6C33-4DB7-AF85-8DC7D7973A2C}"/>
                </a:ext>
              </a:extLst>
            </xdr:cNvPr>
            <xdr:cNvSpPr txBox="1"/>
          </xdr:nvSpPr>
          <xdr:spPr>
            <a:xfrm>
              <a:off x="649014" y="797948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F9AC7BEB-6C33-4DB7-AF85-8DC7D7973A2C}"/>
                </a:ext>
              </a:extLst>
            </xdr:cNvPr>
            <xdr:cNvSpPr txBox="1"/>
          </xdr:nvSpPr>
          <xdr:spPr>
            <a:xfrm>
              <a:off x="649014" y="797948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51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4365F3F1-D9BD-4AFD-9C51-D4A485338E8E}"/>
                </a:ext>
              </a:extLst>
            </xdr:cNvPr>
            <xdr:cNvSpPr txBox="1"/>
          </xdr:nvSpPr>
          <xdr:spPr>
            <a:xfrm>
              <a:off x="1393606" y="798901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8" name="CaixaDeTexto 67">
              <a:extLst>
                <a:ext uri="{FF2B5EF4-FFF2-40B4-BE49-F238E27FC236}">
                  <a16:creationId xmlns:a16="http://schemas.microsoft.com/office/drawing/2014/main" id="{4365F3F1-D9BD-4AFD-9C51-D4A485338E8E}"/>
                </a:ext>
              </a:extLst>
            </xdr:cNvPr>
            <xdr:cNvSpPr txBox="1"/>
          </xdr:nvSpPr>
          <xdr:spPr>
            <a:xfrm>
              <a:off x="1393606" y="798901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51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CaixaDeTexto 68">
              <a:extLst>
                <a:ext uri="{FF2B5EF4-FFF2-40B4-BE49-F238E27FC236}">
                  <a16:creationId xmlns:a16="http://schemas.microsoft.com/office/drawing/2014/main" id="{4BE6FA57-42E9-4780-9DCA-312BFA3EC3CC}"/>
                </a:ext>
              </a:extLst>
            </xdr:cNvPr>
            <xdr:cNvSpPr txBox="1"/>
          </xdr:nvSpPr>
          <xdr:spPr>
            <a:xfrm>
              <a:off x="2100098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9" name="CaixaDeTexto 68">
              <a:extLst>
                <a:ext uri="{FF2B5EF4-FFF2-40B4-BE49-F238E27FC236}">
                  <a16:creationId xmlns:a16="http://schemas.microsoft.com/office/drawing/2014/main" id="{4BE6FA57-42E9-4780-9DCA-312BFA3EC3CC}"/>
                </a:ext>
              </a:extLst>
            </xdr:cNvPr>
            <xdr:cNvSpPr txBox="1"/>
          </xdr:nvSpPr>
          <xdr:spPr>
            <a:xfrm>
              <a:off x="2100098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51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CaixaDeTexto 69">
              <a:extLst>
                <a:ext uri="{FF2B5EF4-FFF2-40B4-BE49-F238E27FC236}">
                  <a16:creationId xmlns:a16="http://schemas.microsoft.com/office/drawing/2014/main" id="{D955DC3D-A5BB-4075-B98C-FDAD428AB099}"/>
                </a:ext>
              </a:extLst>
            </xdr:cNvPr>
            <xdr:cNvSpPr txBox="1"/>
          </xdr:nvSpPr>
          <xdr:spPr>
            <a:xfrm>
              <a:off x="2816116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0" name="CaixaDeTexto 69">
              <a:extLst>
                <a:ext uri="{FF2B5EF4-FFF2-40B4-BE49-F238E27FC236}">
                  <a16:creationId xmlns:a16="http://schemas.microsoft.com/office/drawing/2014/main" id="{D955DC3D-A5BB-4075-B98C-FDAD428AB099}"/>
                </a:ext>
              </a:extLst>
            </xdr:cNvPr>
            <xdr:cNvSpPr txBox="1"/>
          </xdr:nvSpPr>
          <xdr:spPr>
            <a:xfrm>
              <a:off x="2816116" y="7989011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51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id="{9E300A12-F12F-4E60-AB9B-8823B8022457}"/>
                </a:ext>
              </a:extLst>
            </xdr:cNvPr>
            <xdr:cNvSpPr txBox="1"/>
          </xdr:nvSpPr>
          <xdr:spPr>
            <a:xfrm>
              <a:off x="3484508" y="7979486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1" name="CaixaDeTexto 70">
              <a:extLst>
                <a:ext uri="{FF2B5EF4-FFF2-40B4-BE49-F238E27FC236}">
                  <a16:creationId xmlns:a16="http://schemas.microsoft.com/office/drawing/2014/main" id="{9E300A12-F12F-4E60-AB9B-8823B8022457}"/>
                </a:ext>
              </a:extLst>
            </xdr:cNvPr>
            <xdr:cNvSpPr txBox="1"/>
          </xdr:nvSpPr>
          <xdr:spPr>
            <a:xfrm>
              <a:off x="3484508" y="7979486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51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CAD996CB-9D23-47FC-97BF-C607757A35CA}"/>
                </a:ext>
              </a:extLst>
            </xdr:cNvPr>
            <xdr:cNvSpPr txBox="1"/>
          </xdr:nvSpPr>
          <xdr:spPr>
            <a:xfrm>
              <a:off x="4196912" y="7979486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CAD996CB-9D23-47FC-97BF-C607757A35CA}"/>
                </a:ext>
              </a:extLst>
            </xdr:cNvPr>
            <xdr:cNvSpPr txBox="1"/>
          </xdr:nvSpPr>
          <xdr:spPr>
            <a:xfrm>
              <a:off x="4196912" y="7979486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51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137B6566-23A5-4A50-89B5-E03F59E62690}"/>
                </a:ext>
              </a:extLst>
            </xdr:cNvPr>
            <xdr:cNvSpPr txBox="1"/>
          </xdr:nvSpPr>
          <xdr:spPr>
            <a:xfrm>
              <a:off x="4918841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73" name="CaixaDeTexto 72">
              <a:extLst>
                <a:ext uri="{FF2B5EF4-FFF2-40B4-BE49-F238E27FC236}">
                  <a16:creationId xmlns:a16="http://schemas.microsoft.com/office/drawing/2014/main" id="{137B6566-23A5-4A50-89B5-E03F59E62690}"/>
                </a:ext>
              </a:extLst>
            </xdr:cNvPr>
            <xdr:cNvSpPr txBox="1"/>
          </xdr:nvSpPr>
          <xdr:spPr>
            <a:xfrm>
              <a:off x="4918841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51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A87BFFCD-969A-4972-B7F3-5A24E5B421DD}"/>
                </a:ext>
              </a:extLst>
            </xdr:cNvPr>
            <xdr:cNvSpPr txBox="1"/>
          </xdr:nvSpPr>
          <xdr:spPr>
            <a:xfrm>
              <a:off x="5628289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74" name="CaixaDeTexto 73">
              <a:extLst>
                <a:ext uri="{FF2B5EF4-FFF2-40B4-BE49-F238E27FC236}">
                  <a16:creationId xmlns:a16="http://schemas.microsoft.com/office/drawing/2014/main" id="{A87BFFCD-969A-4972-B7F3-5A24E5B421DD}"/>
                </a:ext>
              </a:extLst>
            </xdr:cNvPr>
            <xdr:cNvSpPr txBox="1"/>
          </xdr:nvSpPr>
          <xdr:spPr>
            <a:xfrm>
              <a:off x="5628289" y="7979486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50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CaixaDeTexto 74">
              <a:extLst>
                <a:ext uri="{FF2B5EF4-FFF2-40B4-BE49-F238E27FC236}">
                  <a16:creationId xmlns:a16="http://schemas.microsoft.com/office/drawing/2014/main" id="{714F5157-2CF3-4285-AA4B-E861423BD2E3}"/>
                </a:ext>
              </a:extLst>
            </xdr:cNvPr>
            <xdr:cNvSpPr txBox="1"/>
          </xdr:nvSpPr>
          <xdr:spPr>
            <a:xfrm>
              <a:off x="6367627" y="7969961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5" name="CaixaDeTexto 74">
              <a:extLst>
                <a:ext uri="{FF2B5EF4-FFF2-40B4-BE49-F238E27FC236}">
                  <a16:creationId xmlns:a16="http://schemas.microsoft.com/office/drawing/2014/main" id="{714F5157-2CF3-4285-AA4B-E861423BD2E3}"/>
                </a:ext>
              </a:extLst>
            </xdr:cNvPr>
            <xdr:cNvSpPr txBox="1"/>
          </xdr:nvSpPr>
          <xdr:spPr>
            <a:xfrm>
              <a:off x="6367627" y="7969961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50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CaixaDeTexto 75">
              <a:extLst>
                <a:ext uri="{FF2B5EF4-FFF2-40B4-BE49-F238E27FC236}">
                  <a16:creationId xmlns:a16="http://schemas.microsoft.com/office/drawing/2014/main" id="{DB19B02B-D9B0-4B9C-BA35-9708918D564C}"/>
                </a:ext>
              </a:extLst>
            </xdr:cNvPr>
            <xdr:cNvSpPr txBox="1"/>
          </xdr:nvSpPr>
          <xdr:spPr>
            <a:xfrm>
              <a:off x="7083644" y="7960436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6" name="CaixaDeTexto 75">
              <a:extLst>
                <a:ext uri="{FF2B5EF4-FFF2-40B4-BE49-F238E27FC236}">
                  <a16:creationId xmlns:a16="http://schemas.microsoft.com/office/drawing/2014/main" id="{DB19B02B-D9B0-4B9C-BA35-9708918D564C}"/>
                </a:ext>
              </a:extLst>
            </xdr:cNvPr>
            <xdr:cNvSpPr txBox="1"/>
          </xdr:nvSpPr>
          <xdr:spPr>
            <a:xfrm>
              <a:off x="7083644" y="7960436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50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aixaDeTexto 76">
              <a:extLst>
                <a:ext uri="{FF2B5EF4-FFF2-40B4-BE49-F238E27FC236}">
                  <a16:creationId xmlns:a16="http://schemas.microsoft.com/office/drawing/2014/main" id="{00B3912F-F6C7-4E06-B15E-AC9F7D5E59C2}"/>
                </a:ext>
              </a:extLst>
            </xdr:cNvPr>
            <xdr:cNvSpPr txBox="1"/>
          </xdr:nvSpPr>
          <xdr:spPr>
            <a:xfrm>
              <a:off x="7799661" y="7969961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7" name="CaixaDeTexto 76">
              <a:extLst>
                <a:ext uri="{FF2B5EF4-FFF2-40B4-BE49-F238E27FC236}">
                  <a16:creationId xmlns:a16="http://schemas.microsoft.com/office/drawing/2014/main" id="{00B3912F-F6C7-4E06-B15E-AC9F7D5E59C2}"/>
                </a:ext>
              </a:extLst>
            </xdr:cNvPr>
            <xdr:cNvSpPr txBox="1"/>
          </xdr:nvSpPr>
          <xdr:spPr>
            <a:xfrm>
              <a:off x="7799661" y="7969961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50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3FF39C51-07A8-4497-A593-186FD10E5EEB}"/>
                </a:ext>
              </a:extLst>
            </xdr:cNvPr>
            <xdr:cNvSpPr txBox="1"/>
          </xdr:nvSpPr>
          <xdr:spPr>
            <a:xfrm>
              <a:off x="8515678" y="7969961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8" name="CaixaDeTexto 77">
              <a:extLst>
                <a:ext uri="{FF2B5EF4-FFF2-40B4-BE49-F238E27FC236}">
                  <a16:creationId xmlns:a16="http://schemas.microsoft.com/office/drawing/2014/main" id="{3FF39C51-07A8-4497-A593-186FD10E5EEB}"/>
                </a:ext>
              </a:extLst>
            </xdr:cNvPr>
            <xdr:cNvSpPr txBox="1"/>
          </xdr:nvSpPr>
          <xdr:spPr>
            <a:xfrm>
              <a:off x="8515678" y="7969961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50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CaixaDeTexto 78">
              <a:extLst>
                <a:ext uri="{FF2B5EF4-FFF2-40B4-BE49-F238E27FC236}">
                  <a16:creationId xmlns:a16="http://schemas.microsoft.com/office/drawing/2014/main" id="{5490F461-98BA-4547-8E62-5883523D61F1}"/>
                </a:ext>
              </a:extLst>
            </xdr:cNvPr>
            <xdr:cNvSpPr txBox="1"/>
          </xdr:nvSpPr>
          <xdr:spPr>
            <a:xfrm>
              <a:off x="9260271" y="7969961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79" name="CaixaDeTexto 78">
              <a:extLst>
                <a:ext uri="{FF2B5EF4-FFF2-40B4-BE49-F238E27FC236}">
                  <a16:creationId xmlns:a16="http://schemas.microsoft.com/office/drawing/2014/main" id="{5490F461-98BA-4547-8E62-5883523D61F1}"/>
                </a:ext>
              </a:extLst>
            </xdr:cNvPr>
            <xdr:cNvSpPr txBox="1"/>
          </xdr:nvSpPr>
          <xdr:spPr>
            <a:xfrm>
              <a:off x="9260271" y="7969961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50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aixaDeTexto 79">
              <a:extLst>
                <a:ext uri="{FF2B5EF4-FFF2-40B4-BE49-F238E27FC236}">
                  <a16:creationId xmlns:a16="http://schemas.microsoft.com/office/drawing/2014/main" id="{AFEBAA82-455F-4325-A01A-DC5EDAB874F8}"/>
                </a:ext>
              </a:extLst>
            </xdr:cNvPr>
            <xdr:cNvSpPr txBox="1"/>
          </xdr:nvSpPr>
          <xdr:spPr>
            <a:xfrm>
              <a:off x="9976288" y="7969961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0" name="CaixaDeTexto 79">
              <a:extLst>
                <a:ext uri="{FF2B5EF4-FFF2-40B4-BE49-F238E27FC236}">
                  <a16:creationId xmlns:a16="http://schemas.microsoft.com/office/drawing/2014/main" id="{AFEBAA82-455F-4325-A01A-DC5EDAB874F8}"/>
                </a:ext>
              </a:extLst>
            </xdr:cNvPr>
            <xdr:cNvSpPr txBox="1"/>
          </xdr:nvSpPr>
          <xdr:spPr>
            <a:xfrm>
              <a:off x="9976288" y="7969961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61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CaixaDeTexto 80">
              <a:extLst>
                <a:ext uri="{FF2B5EF4-FFF2-40B4-BE49-F238E27FC236}">
                  <a16:creationId xmlns:a16="http://schemas.microsoft.com/office/drawing/2014/main" id="{FA7B4D1A-CC3C-4615-ADB4-C26FCE770434}"/>
                </a:ext>
              </a:extLst>
            </xdr:cNvPr>
            <xdr:cNvSpPr txBox="1"/>
          </xdr:nvSpPr>
          <xdr:spPr>
            <a:xfrm>
              <a:off x="649014" y="989762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1" name="CaixaDeTexto 80">
              <a:extLst>
                <a:ext uri="{FF2B5EF4-FFF2-40B4-BE49-F238E27FC236}">
                  <a16:creationId xmlns:a16="http://schemas.microsoft.com/office/drawing/2014/main" id="{FA7B4D1A-CC3C-4615-ADB4-C26FCE770434}"/>
                </a:ext>
              </a:extLst>
            </xdr:cNvPr>
            <xdr:cNvSpPr txBox="1"/>
          </xdr:nvSpPr>
          <xdr:spPr>
            <a:xfrm>
              <a:off x="649014" y="989762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61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CaixaDeTexto 81">
              <a:extLst>
                <a:ext uri="{FF2B5EF4-FFF2-40B4-BE49-F238E27FC236}">
                  <a16:creationId xmlns:a16="http://schemas.microsoft.com/office/drawing/2014/main" id="{783EDAE8-F148-4445-8EB8-EFE161695C5F}"/>
                </a:ext>
              </a:extLst>
            </xdr:cNvPr>
            <xdr:cNvSpPr txBox="1"/>
          </xdr:nvSpPr>
          <xdr:spPr>
            <a:xfrm>
              <a:off x="1393606" y="990714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2" name="CaixaDeTexto 81">
              <a:extLst>
                <a:ext uri="{FF2B5EF4-FFF2-40B4-BE49-F238E27FC236}">
                  <a16:creationId xmlns:a16="http://schemas.microsoft.com/office/drawing/2014/main" id="{783EDAE8-F148-4445-8EB8-EFE161695C5F}"/>
                </a:ext>
              </a:extLst>
            </xdr:cNvPr>
            <xdr:cNvSpPr txBox="1"/>
          </xdr:nvSpPr>
          <xdr:spPr>
            <a:xfrm>
              <a:off x="1393606" y="990714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61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CaixaDeTexto 82">
              <a:extLst>
                <a:ext uri="{FF2B5EF4-FFF2-40B4-BE49-F238E27FC236}">
                  <a16:creationId xmlns:a16="http://schemas.microsoft.com/office/drawing/2014/main" id="{A9360C22-03C7-40A5-8CB7-4591D7696E2A}"/>
                </a:ext>
              </a:extLst>
            </xdr:cNvPr>
            <xdr:cNvSpPr txBox="1"/>
          </xdr:nvSpPr>
          <xdr:spPr>
            <a:xfrm>
              <a:off x="2100098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3" name="CaixaDeTexto 82">
              <a:extLst>
                <a:ext uri="{FF2B5EF4-FFF2-40B4-BE49-F238E27FC236}">
                  <a16:creationId xmlns:a16="http://schemas.microsoft.com/office/drawing/2014/main" id="{A9360C22-03C7-40A5-8CB7-4591D7696E2A}"/>
                </a:ext>
              </a:extLst>
            </xdr:cNvPr>
            <xdr:cNvSpPr txBox="1"/>
          </xdr:nvSpPr>
          <xdr:spPr>
            <a:xfrm>
              <a:off x="2100098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61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CaixaDeTexto 83">
              <a:extLst>
                <a:ext uri="{FF2B5EF4-FFF2-40B4-BE49-F238E27FC236}">
                  <a16:creationId xmlns:a16="http://schemas.microsoft.com/office/drawing/2014/main" id="{5BD56610-6E1D-474C-9B8C-A5D33BE08501}"/>
                </a:ext>
              </a:extLst>
            </xdr:cNvPr>
            <xdr:cNvSpPr txBox="1"/>
          </xdr:nvSpPr>
          <xdr:spPr>
            <a:xfrm>
              <a:off x="2816116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4" name="CaixaDeTexto 83">
              <a:extLst>
                <a:ext uri="{FF2B5EF4-FFF2-40B4-BE49-F238E27FC236}">
                  <a16:creationId xmlns:a16="http://schemas.microsoft.com/office/drawing/2014/main" id="{5BD56610-6E1D-474C-9B8C-A5D33BE08501}"/>
                </a:ext>
              </a:extLst>
            </xdr:cNvPr>
            <xdr:cNvSpPr txBox="1"/>
          </xdr:nvSpPr>
          <xdr:spPr>
            <a:xfrm>
              <a:off x="2816116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61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CaixaDeTexto 84">
              <a:extLst>
                <a:ext uri="{FF2B5EF4-FFF2-40B4-BE49-F238E27FC236}">
                  <a16:creationId xmlns:a16="http://schemas.microsoft.com/office/drawing/2014/main" id="{9FB78E4E-51DD-41BF-8773-F9F7F871B4FF}"/>
                </a:ext>
              </a:extLst>
            </xdr:cNvPr>
            <xdr:cNvSpPr txBox="1"/>
          </xdr:nvSpPr>
          <xdr:spPr>
            <a:xfrm>
              <a:off x="3484508" y="9897624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5" name="CaixaDeTexto 84">
              <a:extLst>
                <a:ext uri="{FF2B5EF4-FFF2-40B4-BE49-F238E27FC236}">
                  <a16:creationId xmlns:a16="http://schemas.microsoft.com/office/drawing/2014/main" id="{9FB78E4E-51DD-41BF-8773-F9F7F871B4FF}"/>
                </a:ext>
              </a:extLst>
            </xdr:cNvPr>
            <xdr:cNvSpPr txBox="1"/>
          </xdr:nvSpPr>
          <xdr:spPr>
            <a:xfrm>
              <a:off x="3484508" y="9897624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61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aixaDeTexto 85">
              <a:extLst>
                <a:ext uri="{FF2B5EF4-FFF2-40B4-BE49-F238E27FC236}">
                  <a16:creationId xmlns:a16="http://schemas.microsoft.com/office/drawing/2014/main" id="{BC6AEAA2-F1D4-42F0-BDA0-09AA7CC875ED}"/>
                </a:ext>
              </a:extLst>
            </xdr:cNvPr>
            <xdr:cNvSpPr txBox="1"/>
          </xdr:nvSpPr>
          <xdr:spPr>
            <a:xfrm>
              <a:off x="4196912" y="9897624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86" name="CaixaDeTexto 85">
              <a:extLst>
                <a:ext uri="{FF2B5EF4-FFF2-40B4-BE49-F238E27FC236}">
                  <a16:creationId xmlns:a16="http://schemas.microsoft.com/office/drawing/2014/main" id="{BC6AEAA2-F1D4-42F0-BDA0-09AA7CC875ED}"/>
                </a:ext>
              </a:extLst>
            </xdr:cNvPr>
            <xdr:cNvSpPr txBox="1"/>
          </xdr:nvSpPr>
          <xdr:spPr>
            <a:xfrm>
              <a:off x="4196912" y="9897624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61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aixaDeTexto 86">
              <a:extLst>
                <a:ext uri="{FF2B5EF4-FFF2-40B4-BE49-F238E27FC236}">
                  <a16:creationId xmlns:a16="http://schemas.microsoft.com/office/drawing/2014/main" id="{12BF21E5-A46C-4F6E-AAF8-FA44D9B3ADED}"/>
                </a:ext>
              </a:extLst>
            </xdr:cNvPr>
            <xdr:cNvSpPr txBox="1"/>
          </xdr:nvSpPr>
          <xdr:spPr>
            <a:xfrm>
              <a:off x="4918841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87" name="CaixaDeTexto 86">
              <a:extLst>
                <a:ext uri="{FF2B5EF4-FFF2-40B4-BE49-F238E27FC236}">
                  <a16:creationId xmlns:a16="http://schemas.microsoft.com/office/drawing/2014/main" id="{12BF21E5-A46C-4F6E-AAF8-FA44D9B3ADED}"/>
                </a:ext>
              </a:extLst>
            </xdr:cNvPr>
            <xdr:cNvSpPr txBox="1"/>
          </xdr:nvSpPr>
          <xdr:spPr>
            <a:xfrm>
              <a:off x="4918841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61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aixaDeTexto 87">
              <a:extLst>
                <a:ext uri="{FF2B5EF4-FFF2-40B4-BE49-F238E27FC236}">
                  <a16:creationId xmlns:a16="http://schemas.microsoft.com/office/drawing/2014/main" id="{3A986AE0-3F25-40D4-A9D0-17E2894AD75B}"/>
                </a:ext>
              </a:extLst>
            </xdr:cNvPr>
            <xdr:cNvSpPr txBox="1"/>
          </xdr:nvSpPr>
          <xdr:spPr>
            <a:xfrm>
              <a:off x="5628289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88" name="CaixaDeTexto 87">
              <a:extLst>
                <a:ext uri="{FF2B5EF4-FFF2-40B4-BE49-F238E27FC236}">
                  <a16:creationId xmlns:a16="http://schemas.microsoft.com/office/drawing/2014/main" id="{3A986AE0-3F25-40D4-A9D0-17E2894AD75B}"/>
                </a:ext>
              </a:extLst>
            </xdr:cNvPr>
            <xdr:cNvSpPr txBox="1"/>
          </xdr:nvSpPr>
          <xdr:spPr>
            <a:xfrm>
              <a:off x="5628289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60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aixaDeTexto 88">
              <a:extLst>
                <a:ext uri="{FF2B5EF4-FFF2-40B4-BE49-F238E27FC236}">
                  <a16:creationId xmlns:a16="http://schemas.microsoft.com/office/drawing/2014/main" id="{0A77914F-3267-424E-B887-2E3056E2668C}"/>
                </a:ext>
              </a:extLst>
            </xdr:cNvPr>
            <xdr:cNvSpPr txBox="1"/>
          </xdr:nvSpPr>
          <xdr:spPr>
            <a:xfrm>
              <a:off x="6367627" y="9888099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9" name="CaixaDeTexto 88">
              <a:extLst>
                <a:ext uri="{FF2B5EF4-FFF2-40B4-BE49-F238E27FC236}">
                  <a16:creationId xmlns:a16="http://schemas.microsoft.com/office/drawing/2014/main" id="{0A77914F-3267-424E-B887-2E3056E2668C}"/>
                </a:ext>
              </a:extLst>
            </xdr:cNvPr>
            <xdr:cNvSpPr txBox="1"/>
          </xdr:nvSpPr>
          <xdr:spPr>
            <a:xfrm>
              <a:off x="6367627" y="9888099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60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aixaDeTexto 89">
              <a:extLst>
                <a:ext uri="{FF2B5EF4-FFF2-40B4-BE49-F238E27FC236}">
                  <a16:creationId xmlns:a16="http://schemas.microsoft.com/office/drawing/2014/main" id="{D8219A66-B388-4D08-A5D3-7514D7AFCB61}"/>
                </a:ext>
              </a:extLst>
            </xdr:cNvPr>
            <xdr:cNvSpPr txBox="1"/>
          </xdr:nvSpPr>
          <xdr:spPr>
            <a:xfrm>
              <a:off x="7083644" y="9878574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0" name="CaixaDeTexto 89">
              <a:extLst>
                <a:ext uri="{FF2B5EF4-FFF2-40B4-BE49-F238E27FC236}">
                  <a16:creationId xmlns:a16="http://schemas.microsoft.com/office/drawing/2014/main" id="{D8219A66-B388-4D08-A5D3-7514D7AFCB61}"/>
                </a:ext>
              </a:extLst>
            </xdr:cNvPr>
            <xdr:cNvSpPr txBox="1"/>
          </xdr:nvSpPr>
          <xdr:spPr>
            <a:xfrm>
              <a:off x="7083644" y="9878574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60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aixaDeTexto 90">
              <a:extLst>
                <a:ext uri="{FF2B5EF4-FFF2-40B4-BE49-F238E27FC236}">
                  <a16:creationId xmlns:a16="http://schemas.microsoft.com/office/drawing/2014/main" id="{828999AD-D553-4C6D-B0DB-3B056E140E76}"/>
                </a:ext>
              </a:extLst>
            </xdr:cNvPr>
            <xdr:cNvSpPr txBox="1"/>
          </xdr:nvSpPr>
          <xdr:spPr>
            <a:xfrm>
              <a:off x="7799661" y="9888099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1" name="CaixaDeTexto 90">
              <a:extLst>
                <a:ext uri="{FF2B5EF4-FFF2-40B4-BE49-F238E27FC236}">
                  <a16:creationId xmlns:a16="http://schemas.microsoft.com/office/drawing/2014/main" id="{828999AD-D553-4C6D-B0DB-3B056E140E76}"/>
                </a:ext>
              </a:extLst>
            </xdr:cNvPr>
            <xdr:cNvSpPr txBox="1"/>
          </xdr:nvSpPr>
          <xdr:spPr>
            <a:xfrm>
              <a:off x="7799661" y="9888099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60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aixaDeTexto 91">
              <a:extLst>
                <a:ext uri="{FF2B5EF4-FFF2-40B4-BE49-F238E27FC236}">
                  <a16:creationId xmlns:a16="http://schemas.microsoft.com/office/drawing/2014/main" id="{570F9166-BE1E-4604-9D28-04C360A52EF2}"/>
                </a:ext>
              </a:extLst>
            </xdr:cNvPr>
            <xdr:cNvSpPr txBox="1"/>
          </xdr:nvSpPr>
          <xdr:spPr>
            <a:xfrm>
              <a:off x="8515678" y="9888099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2" name="CaixaDeTexto 91">
              <a:extLst>
                <a:ext uri="{FF2B5EF4-FFF2-40B4-BE49-F238E27FC236}">
                  <a16:creationId xmlns:a16="http://schemas.microsoft.com/office/drawing/2014/main" id="{570F9166-BE1E-4604-9D28-04C360A52EF2}"/>
                </a:ext>
              </a:extLst>
            </xdr:cNvPr>
            <xdr:cNvSpPr txBox="1"/>
          </xdr:nvSpPr>
          <xdr:spPr>
            <a:xfrm>
              <a:off x="8515678" y="9888099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60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aixaDeTexto 92">
              <a:extLst>
                <a:ext uri="{FF2B5EF4-FFF2-40B4-BE49-F238E27FC236}">
                  <a16:creationId xmlns:a16="http://schemas.microsoft.com/office/drawing/2014/main" id="{FEEA6B6B-676F-4783-B65B-B230E4C7687F}"/>
                </a:ext>
              </a:extLst>
            </xdr:cNvPr>
            <xdr:cNvSpPr txBox="1"/>
          </xdr:nvSpPr>
          <xdr:spPr>
            <a:xfrm>
              <a:off x="9260271" y="9888099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3" name="CaixaDeTexto 92">
              <a:extLst>
                <a:ext uri="{FF2B5EF4-FFF2-40B4-BE49-F238E27FC236}">
                  <a16:creationId xmlns:a16="http://schemas.microsoft.com/office/drawing/2014/main" id="{FEEA6B6B-676F-4783-B65B-B230E4C7687F}"/>
                </a:ext>
              </a:extLst>
            </xdr:cNvPr>
            <xdr:cNvSpPr txBox="1"/>
          </xdr:nvSpPr>
          <xdr:spPr>
            <a:xfrm>
              <a:off x="9260271" y="9888099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60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aixaDeTexto 93">
              <a:extLst>
                <a:ext uri="{FF2B5EF4-FFF2-40B4-BE49-F238E27FC236}">
                  <a16:creationId xmlns:a16="http://schemas.microsoft.com/office/drawing/2014/main" id="{94765583-6B01-465A-8EF2-90FEC336751D}"/>
                </a:ext>
              </a:extLst>
            </xdr:cNvPr>
            <xdr:cNvSpPr txBox="1"/>
          </xdr:nvSpPr>
          <xdr:spPr>
            <a:xfrm>
              <a:off x="9976288" y="9888099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4" name="CaixaDeTexto 93">
              <a:extLst>
                <a:ext uri="{FF2B5EF4-FFF2-40B4-BE49-F238E27FC236}">
                  <a16:creationId xmlns:a16="http://schemas.microsoft.com/office/drawing/2014/main" id="{94765583-6B01-465A-8EF2-90FEC336751D}"/>
                </a:ext>
              </a:extLst>
            </xdr:cNvPr>
            <xdr:cNvSpPr txBox="1"/>
          </xdr:nvSpPr>
          <xdr:spPr>
            <a:xfrm>
              <a:off x="9976288" y="9888099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61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aixaDeTexto 94">
              <a:extLst>
                <a:ext uri="{FF2B5EF4-FFF2-40B4-BE49-F238E27FC236}">
                  <a16:creationId xmlns:a16="http://schemas.microsoft.com/office/drawing/2014/main" id="{6B891325-0928-463E-9FAA-E2F5C1176BAF}"/>
                </a:ext>
              </a:extLst>
            </xdr:cNvPr>
            <xdr:cNvSpPr txBox="1"/>
          </xdr:nvSpPr>
          <xdr:spPr>
            <a:xfrm>
              <a:off x="649014" y="989762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5" name="CaixaDeTexto 94">
              <a:extLst>
                <a:ext uri="{FF2B5EF4-FFF2-40B4-BE49-F238E27FC236}">
                  <a16:creationId xmlns:a16="http://schemas.microsoft.com/office/drawing/2014/main" id="{6B891325-0928-463E-9FAA-E2F5C1176BAF}"/>
                </a:ext>
              </a:extLst>
            </xdr:cNvPr>
            <xdr:cNvSpPr txBox="1"/>
          </xdr:nvSpPr>
          <xdr:spPr>
            <a:xfrm>
              <a:off x="649014" y="989762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61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aixaDeTexto 95">
              <a:extLst>
                <a:ext uri="{FF2B5EF4-FFF2-40B4-BE49-F238E27FC236}">
                  <a16:creationId xmlns:a16="http://schemas.microsoft.com/office/drawing/2014/main" id="{CCB301B7-3BA5-4599-9118-1DC30475D4DD}"/>
                </a:ext>
              </a:extLst>
            </xdr:cNvPr>
            <xdr:cNvSpPr txBox="1"/>
          </xdr:nvSpPr>
          <xdr:spPr>
            <a:xfrm>
              <a:off x="1393606" y="990714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6" name="CaixaDeTexto 95">
              <a:extLst>
                <a:ext uri="{FF2B5EF4-FFF2-40B4-BE49-F238E27FC236}">
                  <a16:creationId xmlns:a16="http://schemas.microsoft.com/office/drawing/2014/main" id="{CCB301B7-3BA5-4599-9118-1DC30475D4DD}"/>
                </a:ext>
              </a:extLst>
            </xdr:cNvPr>
            <xdr:cNvSpPr txBox="1"/>
          </xdr:nvSpPr>
          <xdr:spPr>
            <a:xfrm>
              <a:off x="1393606" y="990714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61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aixaDeTexto 96">
              <a:extLst>
                <a:ext uri="{FF2B5EF4-FFF2-40B4-BE49-F238E27FC236}">
                  <a16:creationId xmlns:a16="http://schemas.microsoft.com/office/drawing/2014/main" id="{118A9B68-0369-40F6-ADF6-3967E73B486D}"/>
                </a:ext>
              </a:extLst>
            </xdr:cNvPr>
            <xdr:cNvSpPr txBox="1"/>
          </xdr:nvSpPr>
          <xdr:spPr>
            <a:xfrm>
              <a:off x="2100098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7" name="CaixaDeTexto 96">
              <a:extLst>
                <a:ext uri="{FF2B5EF4-FFF2-40B4-BE49-F238E27FC236}">
                  <a16:creationId xmlns:a16="http://schemas.microsoft.com/office/drawing/2014/main" id="{118A9B68-0369-40F6-ADF6-3967E73B486D}"/>
                </a:ext>
              </a:extLst>
            </xdr:cNvPr>
            <xdr:cNvSpPr txBox="1"/>
          </xdr:nvSpPr>
          <xdr:spPr>
            <a:xfrm>
              <a:off x="2100098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61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aixaDeTexto 97">
              <a:extLst>
                <a:ext uri="{FF2B5EF4-FFF2-40B4-BE49-F238E27FC236}">
                  <a16:creationId xmlns:a16="http://schemas.microsoft.com/office/drawing/2014/main" id="{4A18474F-CED6-471C-8DA4-FE33F0654D4F}"/>
                </a:ext>
              </a:extLst>
            </xdr:cNvPr>
            <xdr:cNvSpPr txBox="1"/>
          </xdr:nvSpPr>
          <xdr:spPr>
            <a:xfrm>
              <a:off x="2816116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8" name="CaixaDeTexto 97">
              <a:extLst>
                <a:ext uri="{FF2B5EF4-FFF2-40B4-BE49-F238E27FC236}">
                  <a16:creationId xmlns:a16="http://schemas.microsoft.com/office/drawing/2014/main" id="{4A18474F-CED6-471C-8DA4-FE33F0654D4F}"/>
                </a:ext>
              </a:extLst>
            </xdr:cNvPr>
            <xdr:cNvSpPr txBox="1"/>
          </xdr:nvSpPr>
          <xdr:spPr>
            <a:xfrm>
              <a:off x="2816116" y="9907149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61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aixaDeTexto 98">
              <a:extLst>
                <a:ext uri="{FF2B5EF4-FFF2-40B4-BE49-F238E27FC236}">
                  <a16:creationId xmlns:a16="http://schemas.microsoft.com/office/drawing/2014/main" id="{F1D74777-88F1-48D4-857D-20FF64B1A76B}"/>
                </a:ext>
              </a:extLst>
            </xdr:cNvPr>
            <xdr:cNvSpPr txBox="1"/>
          </xdr:nvSpPr>
          <xdr:spPr>
            <a:xfrm>
              <a:off x="3484508" y="9897624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99" name="CaixaDeTexto 98">
              <a:extLst>
                <a:ext uri="{FF2B5EF4-FFF2-40B4-BE49-F238E27FC236}">
                  <a16:creationId xmlns:a16="http://schemas.microsoft.com/office/drawing/2014/main" id="{F1D74777-88F1-48D4-857D-20FF64B1A76B}"/>
                </a:ext>
              </a:extLst>
            </xdr:cNvPr>
            <xdr:cNvSpPr txBox="1"/>
          </xdr:nvSpPr>
          <xdr:spPr>
            <a:xfrm>
              <a:off x="3484508" y="9897624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61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CaixaDeTexto 99">
              <a:extLst>
                <a:ext uri="{FF2B5EF4-FFF2-40B4-BE49-F238E27FC236}">
                  <a16:creationId xmlns:a16="http://schemas.microsoft.com/office/drawing/2014/main" id="{E88FC619-3916-4CB0-ABCD-4ADF86B51E1A}"/>
                </a:ext>
              </a:extLst>
            </xdr:cNvPr>
            <xdr:cNvSpPr txBox="1"/>
          </xdr:nvSpPr>
          <xdr:spPr>
            <a:xfrm>
              <a:off x="4196912" y="9897624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100" name="CaixaDeTexto 99">
              <a:extLst>
                <a:ext uri="{FF2B5EF4-FFF2-40B4-BE49-F238E27FC236}">
                  <a16:creationId xmlns:a16="http://schemas.microsoft.com/office/drawing/2014/main" id="{E88FC619-3916-4CB0-ABCD-4ADF86B51E1A}"/>
                </a:ext>
              </a:extLst>
            </xdr:cNvPr>
            <xdr:cNvSpPr txBox="1"/>
          </xdr:nvSpPr>
          <xdr:spPr>
            <a:xfrm>
              <a:off x="4196912" y="9897624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61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CaixaDeTexto 100">
              <a:extLst>
                <a:ext uri="{FF2B5EF4-FFF2-40B4-BE49-F238E27FC236}">
                  <a16:creationId xmlns:a16="http://schemas.microsoft.com/office/drawing/2014/main" id="{A0EF8072-D872-482A-91F4-E7209F628446}"/>
                </a:ext>
              </a:extLst>
            </xdr:cNvPr>
            <xdr:cNvSpPr txBox="1"/>
          </xdr:nvSpPr>
          <xdr:spPr>
            <a:xfrm>
              <a:off x="4918841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01" name="CaixaDeTexto 100">
              <a:extLst>
                <a:ext uri="{FF2B5EF4-FFF2-40B4-BE49-F238E27FC236}">
                  <a16:creationId xmlns:a16="http://schemas.microsoft.com/office/drawing/2014/main" id="{A0EF8072-D872-482A-91F4-E7209F628446}"/>
                </a:ext>
              </a:extLst>
            </xdr:cNvPr>
            <xdr:cNvSpPr txBox="1"/>
          </xdr:nvSpPr>
          <xdr:spPr>
            <a:xfrm>
              <a:off x="4918841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61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CaixaDeTexto 101">
              <a:extLst>
                <a:ext uri="{FF2B5EF4-FFF2-40B4-BE49-F238E27FC236}">
                  <a16:creationId xmlns:a16="http://schemas.microsoft.com/office/drawing/2014/main" id="{C4A6D968-1456-4E8B-B1C1-DEAA29426872}"/>
                </a:ext>
              </a:extLst>
            </xdr:cNvPr>
            <xdr:cNvSpPr txBox="1"/>
          </xdr:nvSpPr>
          <xdr:spPr>
            <a:xfrm>
              <a:off x="5628289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02" name="CaixaDeTexto 101">
              <a:extLst>
                <a:ext uri="{FF2B5EF4-FFF2-40B4-BE49-F238E27FC236}">
                  <a16:creationId xmlns:a16="http://schemas.microsoft.com/office/drawing/2014/main" id="{C4A6D968-1456-4E8B-B1C1-DEAA29426872}"/>
                </a:ext>
              </a:extLst>
            </xdr:cNvPr>
            <xdr:cNvSpPr txBox="1"/>
          </xdr:nvSpPr>
          <xdr:spPr>
            <a:xfrm>
              <a:off x="5628289" y="9897624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60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CaixaDeTexto 102">
              <a:extLst>
                <a:ext uri="{FF2B5EF4-FFF2-40B4-BE49-F238E27FC236}">
                  <a16:creationId xmlns:a16="http://schemas.microsoft.com/office/drawing/2014/main" id="{2EBA4068-B9AC-45AF-963B-2FAD117ECAE8}"/>
                </a:ext>
              </a:extLst>
            </xdr:cNvPr>
            <xdr:cNvSpPr txBox="1"/>
          </xdr:nvSpPr>
          <xdr:spPr>
            <a:xfrm>
              <a:off x="6367627" y="9888099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3" name="CaixaDeTexto 102">
              <a:extLst>
                <a:ext uri="{FF2B5EF4-FFF2-40B4-BE49-F238E27FC236}">
                  <a16:creationId xmlns:a16="http://schemas.microsoft.com/office/drawing/2014/main" id="{2EBA4068-B9AC-45AF-963B-2FAD117ECAE8}"/>
                </a:ext>
              </a:extLst>
            </xdr:cNvPr>
            <xdr:cNvSpPr txBox="1"/>
          </xdr:nvSpPr>
          <xdr:spPr>
            <a:xfrm>
              <a:off x="6367627" y="9888099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60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32CCBFAA-B354-499A-A6CC-509CBD3A7547}"/>
                </a:ext>
              </a:extLst>
            </xdr:cNvPr>
            <xdr:cNvSpPr txBox="1"/>
          </xdr:nvSpPr>
          <xdr:spPr>
            <a:xfrm>
              <a:off x="7083644" y="9878574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32CCBFAA-B354-499A-A6CC-509CBD3A7547}"/>
                </a:ext>
              </a:extLst>
            </xdr:cNvPr>
            <xdr:cNvSpPr txBox="1"/>
          </xdr:nvSpPr>
          <xdr:spPr>
            <a:xfrm>
              <a:off x="7083644" y="9878574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60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CaixaDeTexto 104">
              <a:extLst>
                <a:ext uri="{FF2B5EF4-FFF2-40B4-BE49-F238E27FC236}">
                  <a16:creationId xmlns:a16="http://schemas.microsoft.com/office/drawing/2014/main" id="{287BE038-27C4-4CD8-87A9-885CCE43BF2A}"/>
                </a:ext>
              </a:extLst>
            </xdr:cNvPr>
            <xdr:cNvSpPr txBox="1"/>
          </xdr:nvSpPr>
          <xdr:spPr>
            <a:xfrm>
              <a:off x="7799661" y="9888099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5" name="CaixaDeTexto 104">
              <a:extLst>
                <a:ext uri="{FF2B5EF4-FFF2-40B4-BE49-F238E27FC236}">
                  <a16:creationId xmlns:a16="http://schemas.microsoft.com/office/drawing/2014/main" id="{287BE038-27C4-4CD8-87A9-885CCE43BF2A}"/>
                </a:ext>
              </a:extLst>
            </xdr:cNvPr>
            <xdr:cNvSpPr txBox="1"/>
          </xdr:nvSpPr>
          <xdr:spPr>
            <a:xfrm>
              <a:off x="7799661" y="9888099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60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CaixaDeTexto 105">
              <a:extLst>
                <a:ext uri="{FF2B5EF4-FFF2-40B4-BE49-F238E27FC236}">
                  <a16:creationId xmlns:a16="http://schemas.microsoft.com/office/drawing/2014/main" id="{9A332DA0-8927-4249-94F8-42B51D4CC18C}"/>
                </a:ext>
              </a:extLst>
            </xdr:cNvPr>
            <xdr:cNvSpPr txBox="1"/>
          </xdr:nvSpPr>
          <xdr:spPr>
            <a:xfrm>
              <a:off x="8515678" y="9888099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6" name="CaixaDeTexto 105">
              <a:extLst>
                <a:ext uri="{FF2B5EF4-FFF2-40B4-BE49-F238E27FC236}">
                  <a16:creationId xmlns:a16="http://schemas.microsoft.com/office/drawing/2014/main" id="{9A332DA0-8927-4249-94F8-42B51D4CC18C}"/>
                </a:ext>
              </a:extLst>
            </xdr:cNvPr>
            <xdr:cNvSpPr txBox="1"/>
          </xdr:nvSpPr>
          <xdr:spPr>
            <a:xfrm>
              <a:off x="8515678" y="9888099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60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CaixaDeTexto 106">
              <a:extLst>
                <a:ext uri="{FF2B5EF4-FFF2-40B4-BE49-F238E27FC236}">
                  <a16:creationId xmlns:a16="http://schemas.microsoft.com/office/drawing/2014/main" id="{1200C9A8-809D-4C55-B386-C61939DEAC56}"/>
                </a:ext>
              </a:extLst>
            </xdr:cNvPr>
            <xdr:cNvSpPr txBox="1"/>
          </xdr:nvSpPr>
          <xdr:spPr>
            <a:xfrm>
              <a:off x="9260271" y="9888099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7" name="CaixaDeTexto 106">
              <a:extLst>
                <a:ext uri="{FF2B5EF4-FFF2-40B4-BE49-F238E27FC236}">
                  <a16:creationId xmlns:a16="http://schemas.microsoft.com/office/drawing/2014/main" id="{1200C9A8-809D-4C55-B386-C61939DEAC56}"/>
                </a:ext>
              </a:extLst>
            </xdr:cNvPr>
            <xdr:cNvSpPr txBox="1"/>
          </xdr:nvSpPr>
          <xdr:spPr>
            <a:xfrm>
              <a:off x="9260271" y="9888099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60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CaixaDeTexto 107">
              <a:extLst>
                <a:ext uri="{FF2B5EF4-FFF2-40B4-BE49-F238E27FC236}">
                  <a16:creationId xmlns:a16="http://schemas.microsoft.com/office/drawing/2014/main" id="{8F2A9157-1BEC-4AAE-8618-9820829002B3}"/>
                </a:ext>
              </a:extLst>
            </xdr:cNvPr>
            <xdr:cNvSpPr txBox="1"/>
          </xdr:nvSpPr>
          <xdr:spPr>
            <a:xfrm>
              <a:off x="9976288" y="9888099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08" name="CaixaDeTexto 107">
              <a:extLst>
                <a:ext uri="{FF2B5EF4-FFF2-40B4-BE49-F238E27FC236}">
                  <a16:creationId xmlns:a16="http://schemas.microsoft.com/office/drawing/2014/main" id="{8F2A9157-1BEC-4AAE-8618-9820829002B3}"/>
                </a:ext>
              </a:extLst>
            </xdr:cNvPr>
            <xdr:cNvSpPr txBox="1"/>
          </xdr:nvSpPr>
          <xdr:spPr>
            <a:xfrm>
              <a:off x="9976288" y="9888099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71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CaixaDeTexto 136">
              <a:extLst>
                <a:ext uri="{FF2B5EF4-FFF2-40B4-BE49-F238E27FC236}">
                  <a16:creationId xmlns:a16="http://schemas.microsoft.com/office/drawing/2014/main" id="{4674E636-A3BB-4205-BDDB-6B2F1053A40C}"/>
                </a:ext>
              </a:extLst>
            </xdr:cNvPr>
            <xdr:cNvSpPr txBox="1"/>
          </xdr:nvSpPr>
          <xdr:spPr>
            <a:xfrm>
              <a:off x="649014" y="1181576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7" name="CaixaDeTexto 136">
              <a:extLst>
                <a:ext uri="{FF2B5EF4-FFF2-40B4-BE49-F238E27FC236}">
                  <a16:creationId xmlns:a16="http://schemas.microsoft.com/office/drawing/2014/main" id="{4674E636-A3BB-4205-BDDB-6B2F1053A40C}"/>
                </a:ext>
              </a:extLst>
            </xdr:cNvPr>
            <xdr:cNvSpPr txBox="1"/>
          </xdr:nvSpPr>
          <xdr:spPr>
            <a:xfrm>
              <a:off x="649014" y="1181576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71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CaixaDeTexto 137">
              <a:extLst>
                <a:ext uri="{FF2B5EF4-FFF2-40B4-BE49-F238E27FC236}">
                  <a16:creationId xmlns:a16="http://schemas.microsoft.com/office/drawing/2014/main" id="{CD2CED53-9467-40C8-88AF-D349FF4674F1}"/>
                </a:ext>
              </a:extLst>
            </xdr:cNvPr>
            <xdr:cNvSpPr txBox="1"/>
          </xdr:nvSpPr>
          <xdr:spPr>
            <a:xfrm>
              <a:off x="1393606" y="1182528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8" name="CaixaDeTexto 137">
              <a:extLst>
                <a:ext uri="{FF2B5EF4-FFF2-40B4-BE49-F238E27FC236}">
                  <a16:creationId xmlns:a16="http://schemas.microsoft.com/office/drawing/2014/main" id="{CD2CED53-9467-40C8-88AF-D349FF4674F1}"/>
                </a:ext>
              </a:extLst>
            </xdr:cNvPr>
            <xdr:cNvSpPr txBox="1"/>
          </xdr:nvSpPr>
          <xdr:spPr>
            <a:xfrm>
              <a:off x="1393606" y="1182528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71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CaixaDeTexto 138">
              <a:extLst>
                <a:ext uri="{FF2B5EF4-FFF2-40B4-BE49-F238E27FC236}">
                  <a16:creationId xmlns:a16="http://schemas.microsoft.com/office/drawing/2014/main" id="{15BC3118-14CE-440C-879C-3B562A66A9FB}"/>
                </a:ext>
              </a:extLst>
            </xdr:cNvPr>
            <xdr:cNvSpPr txBox="1"/>
          </xdr:nvSpPr>
          <xdr:spPr>
            <a:xfrm>
              <a:off x="2100098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39" name="CaixaDeTexto 138">
              <a:extLst>
                <a:ext uri="{FF2B5EF4-FFF2-40B4-BE49-F238E27FC236}">
                  <a16:creationId xmlns:a16="http://schemas.microsoft.com/office/drawing/2014/main" id="{15BC3118-14CE-440C-879C-3B562A66A9FB}"/>
                </a:ext>
              </a:extLst>
            </xdr:cNvPr>
            <xdr:cNvSpPr txBox="1"/>
          </xdr:nvSpPr>
          <xdr:spPr>
            <a:xfrm>
              <a:off x="2100098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71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CaixaDeTexto 139">
              <a:extLst>
                <a:ext uri="{FF2B5EF4-FFF2-40B4-BE49-F238E27FC236}">
                  <a16:creationId xmlns:a16="http://schemas.microsoft.com/office/drawing/2014/main" id="{DF0EF3EF-896F-4300-B16C-ED0339E267BC}"/>
                </a:ext>
              </a:extLst>
            </xdr:cNvPr>
            <xdr:cNvSpPr txBox="1"/>
          </xdr:nvSpPr>
          <xdr:spPr>
            <a:xfrm>
              <a:off x="2816116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0" name="CaixaDeTexto 139">
              <a:extLst>
                <a:ext uri="{FF2B5EF4-FFF2-40B4-BE49-F238E27FC236}">
                  <a16:creationId xmlns:a16="http://schemas.microsoft.com/office/drawing/2014/main" id="{DF0EF3EF-896F-4300-B16C-ED0339E267BC}"/>
                </a:ext>
              </a:extLst>
            </xdr:cNvPr>
            <xdr:cNvSpPr txBox="1"/>
          </xdr:nvSpPr>
          <xdr:spPr>
            <a:xfrm>
              <a:off x="2816116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71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CaixaDeTexto 140">
              <a:extLst>
                <a:ext uri="{FF2B5EF4-FFF2-40B4-BE49-F238E27FC236}">
                  <a16:creationId xmlns:a16="http://schemas.microsoft.com/office/drawing/2014/main" id="{6B32019A-B2AC-4476-BF10-86FE7A4A9F3E}"/>
                </a:ext>
              </a:extLst>
            </xdr:cNvPr>
            <xdr:cNvSpPr txBox="1"/>
          </xdr:nvSpPr>
          <xdr:spPr>
            <a:xfrm>
              <a:off x="3484508" y="1181576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1" name="CaixaDeTexto 140">
              <a:extLst>
                <a:ext uri="{FF2B5EF4-FFF2-40B4-BE49-F238E27FC236}">
                  <a16:creationId xmlns:a16="http://schemas.microsoft.com/office/drawing/2014/main" id="{6B32019A-B2AC-4476-BF10-86FE7A4A9F3E}"/>
                </a:ext>
              </a:extLst>
            </xdr:cNvPr>
            <xdr:cNvSpPr txBox="1"/>
          </xdr:nvSpPr>
          <xdr:spPr>
            <a:xfrm>
              <a:off x="3484508" y="1181576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71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3D230E60-CBF0-4DC8-8E1E-21FB90B06890}"/>
                </a:ext>
              </a:extLst>
            </xdr:cNvPr>
            <xdr:cNvSpPr txBox="1"/>
          </xdr:nvSpPr>
          <xdr:spPr>
            <a:xfrm>
              <a:off x="4196912" y="1181576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3D230E60-CBF0-4DC8-8E1E-21FB90B06890}"/>
                </a:ext>
              </a:extLst>
            </xdr:cNvPr>
            <xdr:cNvSpPr txBox="1"/>
          </xdr:nvSpPr>
          <xdr:spPr>
            <a:xfrm>
              <a:off x="4196912" y="1181576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71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CaixaDeTexto 142">
              <a:extLst>
                <a:ext uri="{FF2B5EF4-FFF2-40B4-BE49-F238E27FC236}">
                  <a16:creationId xmlns:a16="http://schemas.microsoft.com/office/drawing/2014/main" id="{97918389-F612-48BA-AD20-B21306380C0E}"/>
                </a:ext>
              </a:extLst>
            </xdr:cNvPr>
            <xdr:cNvSpPr txBox="1"/>
          </xdr:nvSpPr>
          <xdr:spPr>
            <a:xfrm>
              <a:off x="4918841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43" name="CaixaDeTexto 142">
              <a:extLst>
                <a:ext uri="{FF2B5EF4-FFF2-40B4-BE49-F238E27FC236}">
                  <a16:creationId xmlns:a16="http://schemas.microsoft.com/office/drawing/2014/main" id="{97918389-F612-48BA-AD20-B21306380C0E}"/>
                </a:ext>
              </a:extLst>
            </xdr:cNvPr>
            <xdr:cNvSpPr txBox="1"/>
          </xdr:nvSpPr>
          <xdr:spPr>
            <a:xfrm>
              <a:off x="4918841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71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CaixaDeTexto 143">
              <a:extLst>
                <a:ext uri="{FF2B5EF4-FFF2-40B4-BE49-F238E27FC236}">
                  <a16:creationId xmlns:a16="http://schemas.microsoft.com/office/drawing/2014/main" id="{B02F5E7B-C8B5-44EB-9595-10F40D191584}"/>
                </a:ext>
              </a:extLst>
            </xdr:cNvPr>
            <xdr:cNvSpPr txBox="1"/>
          </xdr:nvSpPr>
          <xdr:spPr>
            <a:xfrm>
              <a:off x="5628289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44" name="CaixaDeTexto 143">
              <a:extLst>
                <a:ext uri="{FF2B5EF4-FFF2-40B4-BE49-F238E27FC236}">
                  <a16:creationId xmlns:a16="http://schemas.microsoft.com/office/drawing/2014/main" id="{B02F5E7B-C8B5-44EB-9595-10F40D191584}"/>
                </a:ext>
              </a:extLst>
            </xdr:cNvPr>
            <xdr:cNvSpPr txBox="1"/>
          </xdr:nvSpPr>
          <xdr:spPr>
            <a:xfrm>
              <a:off x="5628289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70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CaixaDeTexto 144">
              <a:extLst>
                <a:ext uri="{FF2B5EF4-FFF2-40B4-BE49-F238E27FC236}">
                  <a16:creationId xmlns:a16="http://schemas.microsoft.com/office/drawing/2014/main" id="{4EF6842B-02EC-43BD-8FCE-0A107E111650}"/>
                </a:ext>
              </a:extLst>
            </xdr:cNvPr>
            <xdr:cNvSpPr txBox="1"/>
          </xdr:nvSpPr>
          <xdr:spPr>
            <a:xfrm>
              <a:off x="6367627" y="1180623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5" name="CaixaDeTexto 144">
              <a:extLst>
                <a:ext uri="{FF2B5EF4-FFF2-40B4-BE49-F238E27FC236}">
                  <a16:creationId xmlns:a16="http://schemas.microsoft.com/office/drawing/2014/main" id="{4EF6842B-02EC-43BD-8FCE-0A107E111650}"/>
                </a:ext>
              </a:extLst>
            </xdr:cNvPr>
            <xdr:cNvSpPr txBox="1"/>
          </xdr:nvSpPr>
          <xdr:spPr>
            <a:xfrm>
              <a:off x="6367627" y="1180623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70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9BEA7091-DD91-4D21-96A0-C2F516F39BD1}"/>
                </a:ext>
              </a:extLst>
            </xdr:cNvPr>
            <xdr:cNvSpPr txBox="1"/>
          </xdr:nvSpPr>
          <xdr:spPr>
            <a:xfrm>
              <a:off x="7083644" y="1179671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9BEA7091-DD91-4D21-96A0-C2F516F39BD1}"/>
                </a:ext>
              </a:extLst>
            </xdr:cNvPr>
            <xdr:cNvSpPr txBox="1"/>
          </xdr:nvSpPr>
          <xdr:spPr>
            <a:xfrm>
              <a:off x="7083644" y="1179671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70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CaixaDeTexto 146">
              <a:extLst>
                <a:ext uri="{FF2B5EF4-FFF2-40B4-BE49-F238E27FC236}">
                  <a16:creationId xmlns:a16="http://schemas.microsoft.com/office/drawing/2014/main" id="{F92BF3E4-F25D-4A8D-9FBF-BB2C95B3F2CD}"/>
                </a:ext>
              </a:extLst>
            </xdr:cNvPr>
            <xdr:cNvSpPr txBox="1"/>
          </xdr:nvSpPr>
          <xdr:spPr>
            <a:xfrm>
              <a:off x="7799661" y="1180623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7" name="CaixaDeTexto 146">
              <a:extLst>
                <a:ext uri="{FF2B5EF4-FFF2-40B4-BE49-F238E27FC236}">
                  <a16:creationId xmlns:a16="http://schemas.microsoft.com/office/drawing/2014/main" id="{F92BF3E4-F25D-4A8D-9FBF-BB2C95B3F2CD}"/>
                </a:ext>
              </a:extLst>
            </xdr:cNvPr>
            <xdr:cNvSpPr txBox="1"/>
          </xdr:nvSpPr>
          <xdr:spPr>
            <a:xfrm>
              <a:off x="7799661" y="1180623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70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CaixaDeTexto 147">
              <a:extLst>
                <a:ext uri="{FF2B5EF4-FFF2-40B4-BE49-F238E27FC236}">
                  <a16:creationId xmlns:a16="http://schemas.microsoft.com/office/drawing/2014/main" id="{AE085078-23B6-4481-A92F-8B386A148702}"/>
                </a:ext>
              </a:extLst>
            </xdr:cNvPr>
            <xdr:cNvSpPr txBox="1"/>
          </xdr:nvSpPr>
          <xdr:spPr>
            <a:xfrm>
              <a:off x="8515678" y="1180623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8" name="CaixaDeTexto 147">
              <a:extLst>
                <a:ext uri="{FF2B5EF4-FFF2-40B4-BE49-F238E27FC236}">
                  <a16:creationId xmlns:a16="http://schemas.microsoft.com/office/drawing/2014/main" id="{AE085078-23B6-4481-A92F-8B386A148702}"/>
                </a:ext>
              </a:extLst>
            </xdr:cNvPr>
            <xdr:cNvSpPr txBox="1"/>
          </xdr:nvSpPr>
          <xdr:spPr>
            <a:xfrm>
              <a:off x="8515678" y="1180623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70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CaixaDeTexto 148">
              <a:extLst>
                <a:ext uri="{FF2B5EF4-FFF2-40B4-BE49-F238E27FC236}">
                  <a16:creationId xmlns:a16="http://schemas.microsoft.com/office/drawing/2014/main" id="{53FDBDA4-DE74-4A5D-BC56-BFE21A6D053C}"/>
                </a:ext>
              </a:extLst>
            </xdr:cNvPr>
            <xdr:cNvSpPr txBox="1"/>
          </xdr:nvSpPr>
          <xdr:spPr>
            <a:xfrm>
              <a:off x="9260271" y="1180623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49" name="CaixaDeTexto 148">
              <a:extLst>
                <a:ext uri="{FF2B5EF4-FFF2-40B4-BE49-F238E27FC236}">
                  <a16:creationId xmlns:a16="http://schemas.microsoft.com/office/drawing/2014/main" id="{53FDBDA4-DE74-4A5D-BC56-BFE21A6D053C}"/>
                </a:ext>
              </a:extLst>
            </xdr:cNvPr>
            <xdr:cNvSpPr txBox="1"/>
          </xdr:nvSpPr>
          <xdr:spPr>
            <a:xfrm>
              <a:off x="9260271" y="1180623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70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CaixaDeTexto 149">
              <a:extLst>
                <a:ext uri="{FF2B5EF4-FFF2-40B4-BE49-F238E27FC236}">
                  <a16:creationId xmlns:a16="http://schemas.microsoft.com/office/drawing/2014/main" id="{E165D8BC-9635-4760-9E6B-984CD1BDFA4F}"/>
                </a:ext>
              </a:extLst>
            </xdr:cNvPr>
            <xdr:cNvSpPr txBox="1"/>
          </xdr:nvSpPr>
          <xdr:spPr>
            <a:xfrm>
              <a:off x="9976288" y="1180623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0" name="CaixaDeTexto 149">
              <a:extLst>
                <a:ext uri="{FF2B5EF4-FFF2-40B4-BE49-F238E27FC236}">
                  <a16:creationId xmlns:a16="http://schemas.microsoft.com/office/drawing/2014/main" id="{E165D8BC-9635-4760-9E6B-984CD1BDFA4F}"/>
                </a:ext>
              </a:extLst>
            </xdr:cNvPr>
            <xdr:cNvSpPr txBox="1"/>
          </xdr:nvSpPr>
          <xdr:spPr>
            <a:xfrm>
              <a:off x="9976288" y="1180623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71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CaixaDeTexto 150">
              <a:extLst>
                <a:ext uri="{FF2B5EF4-FFF2-40B4-BE49-F238E27FC236}">
                  <a16:creationId xmlns:a16="http://schemas.microsoft.com/office/drawing/2014/main" id="{ED8A7D5C-ED0A-4D94-99BF-5759C192E42B}"/>
                </a:ext>
              </a:extLst>
            </xdr:cNvPr>
            <xdr:cNvSpPr txBox="1"/>
          </xdr:nvSpPr>
          <xdr:spPr>
            <a:xfrm>
              <a:off x="649014" y="1181576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1" name="CaixaDeTexto 150">
              <a:extLst>
                <a:ext uri="{FF2B5EF4-FFF2-40B4-BE49-F238E27FC236}">
                  <a16:creationId xmlns:a16="http://schemas.microsoft.com/office/drawing/2014/main" id="{ED8A7D5C-ED0A-4D94-99BF-5759C192E42B}"/>
                </a:ext>
              </a:extLst>
            </xdr:cNvPr>
            <xdr:cNvSpPr txBox="1"/>
          </xdr:nvSpPr>
          <xdr:spPr>
            <a:xfrm>
              <a:off x="649014" y="1181576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71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CaixaDeTexto 151">
              <a:extLst>
                <a:ext uri="{FF2B5EF4-FFF2-40B4-BE49-F238E27FC236}">
                  <a16:creationId xmlns:a16="http://schemas.microsoft.com/office/drawing/2014/main" id="{1927D1B0-1C93-4017-8587-4A670D7B5566}"/>
                </a:ext>
              </a:extLst>
            </xdr:cNvPr>
            <xdr:cNvSpPr txBox="1"/>
          </xdr:nvSpPr>
          <xdr:spPr>
            <a:xfrm>
              <a:off x="1393606" y="1182528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2" name="CaixaDeTexto 151">
              <a:extLst>
                <a:ext uri="{FF2B5EF4-FFF2-40B4-BE49-F238E27FC236}">
                  <a16:creationId xmlns:a16="http://schemas.microsoft.com/office/drawing/2014/main" id="{1927D1B0-1C93-4017-8587-4A670D7B5566}"/>
                </a:ext>
              </a:extLst>
            </xdr:cNvPr>
            <xdr:cNvSpPr txBox="1"/>
          </xdr:nvSpPr>
          <xdr:spPr>
            <a:xfrm>
              <a:off x="1393606" y="1182528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71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6D8A3D7E-57DC-463A-8B5A-56E278E946EF}"/>
                </a:ext>
              </a:extLst>
            </xdr:cNvPr>
            <xdr:cNvSpPr txBox="1"/>
          </xdr:nvSpPr>
          <xdr:spPr>
            <a:xfrm>
              <a:off x="2100098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6D8A3D7E-57DC-463A-8B5A-56E278E946EF}"/>
                </a:ext>
              </a:extLst>
            </xdr:cNvPr>
            <xdr:cNvSpPr txBox="1"/>
          </xdr:nvSpPr>
          <xdr:spPr>
            <a:xfrm>
              <a:off x="2100098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71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CaixaDeTexto 153">
              <a:extLst>
                <a:ext uri="{FF2B5EF4-FFF2-40B4-BE49-F238E27FC236}">
                  <a16:creationId xmlns:a16="http://schemas.microsoft.com/office/drawing/2014/main" id="{B96651CE-C8A8-4C34-ABA9-4D0478CA6918}"/>
                </a:ext>
              </a:extLst>
            </xdr:cNvPr>
            <xdr:cNvSpPr txBox="1"/>
          </xdr:nvSpPr>
          <xdr:spPr>
            <a:xfrm>
              <a:off x="2816116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4" name="CaixaDeTexto 153">
              <a:extLst>
                <a:ext uri="{FF2B5EF4-FFF2-40B4-BE49-F238E27FC236}">
                  <a16:creationId xmlns:a16="http://schemas.microsoft.com/office/drawing/2014/main" id="{B96651CE-C8A8-4C34-ABA9-4D0478CA6918}"/>
                </a:ext>
              </a:extLst>
            </xdr:cNvPr>
            <xdr:cNvSpPr txBox="1"/>
          </xdr:nvSpPr>
          <xdr:spPr>
            <a:xfrm>
              <a:off x="2816116" y="1182528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71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CaixaDeTexto 154">
              <a:extLst>
                <a:ext uri="{FF2B5EF4-FFF2-40B4-BE49-F238E27FC236}">
                  <a16:creationId xmlns:a16="http://schemas.microsoft.com/office/drawing/2014/main" id="{2C48B32C-9908-4E65-820C-517BE9F165B7}"/>
                </a:ext>
              </a:extLst>
            </xdr:cNvPr>
            <xdr:cNvSpPr txBox="1"/>
          </xdr:nvSpPr>
          <xdr:spPr>
            <a:xfrm>
              <a:off x="3484508" y="1181576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5" name="CaixaDeTexto 154">
              <a:extLst>
                <a:ext uri="{FF2B5EF4-FFF2-40B4-BE49-F238E27FC236}">
                  <a16:creationId xmlns:a16="http://schemas.microsoft.com/office/drawing/2014/main" id="{2C48B32C-9908-4E65-820C-517BE9F165B7}"/>
                </a:ext>
              </a:extLst>
            </xdr:cNvPr>
            <xdr:cNvSpPr txBox="1"/>
          </xdr:nvSpPr>
          <xdr:spPr>
            <a:xfrm>
              <a:off x="3484508" y="1181576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71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CaixaDeTexto 155">
              <a:extLst>
                <a:ext uri="{FF2B5EF4-FFF2-40B4-BE49-F238E27FC236}">
                  <a16:creationId xmlns:a16="http://schemas.microsoft.com/office/drawing/2014/main" id="{4EFD278B-D5A9-443A-8E1A-4A9DB54057F5}"/>
                </a:ext>
              </a:extLst>
            </xdr:cNvPr>
            <xdr:cNvSpPr txBox="1"/>
          </xdr:nvSpPr>
          <xdr:spPr>
            <a:xfrm>
              <a:off x="4196912" y="1181576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156" name="CaixaDeTexto 155">
              <a:extLst>
                <a:ext uri="{FF2B5EF4-FFF2-40B4-BE49-F238E27FC236}">
                  <a16:creationId xmlns:a16="http://schemas.microsoft.com/office/drawing/2014/main" id="{4EFD278B-D5A9-443A-8E1A-4A9DB54057F5}"/>
                </a:ext>
              </a:extLst>
            </xdr:cNvPr>
            <xdr:cNvSpPr txBox="1"/>
          </xdr:nvSpPr>
          <xdr:spPr>
            <a:xfrm>
              <a:off x="4196912" y="1181576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71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CaixaDeTexto 156">
              <a:extLst>
                <a:ext uri="{FF2B5EF4-FFF2-40B4-BE49-F238E27FC236}">
                  <a16:creationId xmlns:a16="http://schemas.microsoft.com/office/drawing/2014/main" id="{FC7C7574-8127-4014-A995-8DCE92370FDC}"/>
                </a:ext>
              </a:extLst>
            </xdr:cNvPr>
            <xdr:cNvSpPr txBox="1"/>
          </xdr:nvSpPr>
          <xdr:spPr>
            <a:xfrm>
              <a:off x="4918841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57" name="CaixaDeTexto 156">
              <a:extLst>
                <a:ext uri="{FF2B5EF4-FFF2-40B4-BE49-F238E27FC236}">
                  <a16:creationId xmlns:a16="http://schemas.microsoft.com/office/drawing/2014/main" id="{FC7C7574-8127-4014-A995-8DCE92370FDC}"/>
                </a:ext>
              </a:extLst>
            </xdr:cNvPr>
            <xdr:cNvSpPr txBox="1"/>
          </xdr:nvSpPr>
          <xdr:spPr>
            <a:xfrm>
              <a:off x="4918841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71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CaixaDeTexto 157">
              <a:extLst>
                <a:ext uri="{FF2B5EF4-FFF2-40B4-BE49-F238E27FC236}">
                  <a16:creationId xmlns:a16="http://schemas.microsoft.com/office/drawing/2014/main" id="{65CCEA05-7F02-482E-BAAF-FE820E2FE7FF}"/>
                </a:ext>
              </a:extLst>
            </xdr:cNvPr>
            <xdr:cNvSpPr txBox="1"/>
          </xdr:nvSpPr>
          <xdr:spPr>
            <a:xfrm>
              <a:off x="5628289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158" name="CaixaDeTexto 157">
              <a:extLst>
                <a:ext uri="{FF2B5EF4-FFF2-40B4-BE49-F238E27FC236}">
                  <a16:creationId xmlns:a16="http://schemas.microsoft.com/office/drawing/2014/main" id="{65CCEA05-7F02-482E-BAAF-FE820E2FE7FF}"/>
                </a:ext>
              </a:extLst>
            </xdr:cNvPr>
            <xdr:cNvSpPr txBox="1"/>
          </xdr:nvSpPr>
          <xdr:spPr>
            <a:xfrm>
              <a:off x="5628289" y="1181576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70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CaixaDeTexto 158">
              <a:extLst>
                <a:ext uri="{FF2B5EF4-FFF2-40B4-BE49-F238E27FC236}">
                  <a16:creationId xmlns:a16="http://schemas.microsoft.com/office/drawing/2014/main" id="{5FA9A5DF-B2DF-416E-870C-D4490DC9421C}"/>
                </a:ext>
              </a:extLst>
            </xdr:cNvPr>
            <xdr:cNvSpPr txBox="1"/>
          </xdr:nvSpPr>
          <xdr:spPr>
            <a:xfrm>
              <a:off x="6367627" y="1180623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59" name="CaixaDeTexto 158">
              <a:extLst>
                <a:ext uri="{FF2B5EF4-FFF2-40B4-BE49-F238E27FC236}">
                  <a16:creationId xmlns:a16="http://schemas.microsoft.com/office/drawing/2014/main" id="{5FA9A5DF-B2DF-416E-870C-D4490DC9421C}"/>
                </a:ext>
              </a:extLst>
            </xdr:cNvPr>
            <xdr:cNvSpPr txBox="1"/>
          </xdr:nvSpPr>
          <xdr:spPr>
            <a:xfrm>
              <a:off x="6367627" y="1180623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70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1DE95E04-E4F1-4DE5-81D2-7D86CE976E76}"/>
                </a:ext>
              </a:extLst>
            </xdr:cNvPr>
            <xdr:cNvSpPr txBox="1"/>
          </xdr:nvSpPr>
          <xdr:spPr>
            <a:xfrm>
              <a:off x="7083644" y="1179671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1DE95E04-E4F1-4DE5-81D2-7D86CE976E76}"/>
                </a:ext>
              </a:extLst>
            </xdr:cNvPr>
            <xdr:cNvSpPr txBox="1"/>
          </xdr:nvSpPr>
          <xdr:spPr>
            <a:xfrm>
              <a:off x="7083644" y="1179671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70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CaixaDeTexto 160">
              <a:extLst>
                <a:ext uri="{FF2B5EF4-FFF2-40B4-BE49-F238E27FC236}">
                  <a16:creationId xmlns:a16="http://schemas.microsoft.com/office/drawing/2014/main" id="{6F6B10E6-4519-410A-A87F-1C5B743B0D6B}"/>
                </a:ext>
              </a:extLst>
            </xdr:cNvPr>
            <xdr:cNvSpPr txBox="1"/>
          </xdr:nvSpPr>
          <xdr:spPr>
            <a:xfrm>
              <a:off x="7799661" y="1180623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1" name="CaixaDeTexto 160">
              <a:extLst>
                <a:ext uri="{FF2B5EF4-FFF2-40B4-BE49-F238E27FC236}">
                  <a16:creationId xmlns:a16="http://schemas.microsoft.com/office/drawing/2014/main" id="{6F6B10E6-4519-410A-A87F-1C5B743B0D6B}"/>
                </a:ext>
              </a:extLst>
            </xdr:cNvPr>
            <xdr:cNvSpPr txBox="1"/>
          </xdr:nvSpPr>
          <xdr:spPr>
            <a:xfrm>
              <a:off x="7799661" y="1180623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70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CaixaDeTexto 161">
              <a:extLst>
                <a:ext uri="{FF2B5EF4-FFF2-40B4-BE49-F238E27FC236}">
                  <a16:creationId xmlns:a16="http://schemas.microsoft.com/office/drawing/2014/main" id="{9C2B02E1-1BA4-4A9F-99D9-49824394B36D}"/>
                </a:ext>
              </a:extLst>
            </xdr:cNvPr>
            <xdr:cNvSpPr txBox="1"/>
          </xdr:nvSpPr>
          <xdr:spPr>
            <a:xfrm>
              <a:off x="8515678" y="1180623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2" name="CaixaDeTexto 161">
              <a:extLst>
                <a:ext uri="{FF2B5EF4-FFF2-40B4-BE49-F238E27FC236}">
                  <a16:creationId xmlns:a16="http://schemas.microsoft.com/office/drawing/2014/main" id="{9C2B02E1-1BA4-4A9F-99D9-49824394B36D}"/>
                </a:ext>
              </a:extLst>
            </xdr:cNvPr>
            <xdr:cNvSpPr txBox="1"/>
          </xdr:nvSpPr>
          <xdr:spPr>
            <a:xfrm>
              <a:off x="8515678" y="1180623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70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CaixaDeTexto 162">
              <a:extLst>
                <a:ext uri="{FF2B5EF4-FFF2-40B4-BE49-F238E27FC236}">
                  <a16:creationId xmlns:a16="http://schemas.microsoft.com/office/drawing/2014/main" id="{2C3DB5CD-5D56-4855-9793-086396114F32}"/>
                </a:ext>
              </a:extLst>
            </xdr:cNvPr>
            <xdr:cNvSpPr txBox="1"/>
          </xdr:nvSpPr>
          <xdr:spPr>
            <a:xfrm>
              <a:off x="9260271" y="1180623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3" name="CaixaDeTexto 162">
              <a:extLst>
                <a:ext uri="{FF2B5EF4-FFF2-40B4-BE49-F238E27FC236}">
                  <a16:creationId xmlns:a16="http://schemas.microsoft.com/office/drawing/2014/main" id="{2C3DB5CD-5D56-4855-9793-086396114F32}"/>
                </a:ext>
              </a:extLst>
            </xdr:cNvPr>
            <xdr:cNvSpPr txBox="1"/>
          </xdr:nvSpPr>
          <xdr:spPr>
            <a:xfrm>
              <a:off x="9260271" y="1180623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70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CaixaDeTexto 163">
              <a:extLst>
                <a:ext uri="{FF2B5EF4-FFF2-40B4-BE49-F238E27FC236}">
                  <a16:creationId xmlns:a16="http://schemas.microsoft.com/office/drawing/2014/main" id="{C4308F36-332C-46E5-AD9A-F923DE4B502D}"/>
                </a:ext>
              </a:extLst>
            </xdr:cNvPr>
            <xdr:cNvSpPr txBox="1"/>
          </xdr:nvSpPr>
          <xdr:spPr>
            <a:xfrm>
              <a:off x="9976288" y="1180623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164" name="CaixaDeTexto 163">
              <a:extLst>
                <a:ext uri="{FF2B5EF4-FFF2-40B4-BE49-F238E27FC236}">
                  <a16:creationId xmlns:a16="http://schemas.microsoft.com/office/drawing/2014/main" id="{C4308F36-332C-46E5-AD9A-F923DE4B502D}"/>
                </a:ext>
              </a:extLst>
            </xdr:cNvPr>
            <xdr:cNvSpPr txBox="1"/>
          </xdr:nvSpPr>
          <xdr:spPr>
            <a:xfrm>
              <a:off x="9976288" y="11806237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84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9" name="CaixaDeTexto 248">
              <a:extLst>
                <a:ext uri="{FF2B5EF4-FFF2-40B4-BE49-F238E27FC236}">
                  <a16:creationId xmlns:a16="http://schemas.microsoft.com/office/drawing/2014/main" id="{29F7EE4E-33E7-4AE8-8202-CCD78B0DE84C}"/>
                </a:ext>
              </a:extLst>
            </xdr:cNvPr>
            <xdr:cNvSpPr txBox="1"/>
          </xdr:nvSpPr>
          <xdr:spPr>
            <a:xfrm>
              <a:off x="649014" y="625841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49" name="CaixaDeTexto 248">
              <a:extLst>
                <a:ext uri="{FF2B5EF4-FFF2-40B4-BE49-F238E27FC236}">
                  <a16:creationId xmlns:a16="http://schemas.microsoft.com/office/drawing/2014/main" id="{29F7EE4E-33E7-4AE8-8202-CCD78B0DE84C}"/>
                </a:ext>
              </a:extLst>
            </xdr:cNvPr>
            <xdr:cNvSpPr txBox="1"/>
          </xdr:nvSpPr>
          <xdr:spPr>
            <a:xfrm>
              <a:off x="649014" y="625841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84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0" name="CaixaDeTexto 249">
              <a:extLst>
                <a:ext uri="{FF2B5EF4-FFF2-40B4-BE49-F238E27FC236}">
                  <a16:creationId xmlns:a16="http://schemas.microsoft.com/office/drawing/2014/main" id="{04DA026E-CEAD-4671-9E54-72F7F9D449F6}"/>
                </a:ext>
              </a:extLst>
            </xdr:cNvPr>
            <xdr:cNvSpPr txBox="1"/>
          </xdr:nvSpPr>
          <xdr:spPr>
            <a:xfrm>
              <a:off x="1393606" y="626794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0" name="CaixaDeTexto 249">
              <a:extLst>
                <a:ext uri="{FF2B5EF4-FFF2-40B4-BE49-F238E27FC236}">
                  <a16:creationId xmlns:a16="http://schemas.microsoft.com/office/drawing/2014/main" id="{04DA026E-CEAD-4671-9E54-72F7F9D449F6}"/>
                </a:ext>
              </a:extLst>
            </xdr:cNvPr>
            <xdr:cNvSpPr txBox="1"/>
          </xdr:nvSpPr>
          <xdr:spPr>
            <a:xfrm>
              <a:off x="1393606" y="626794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84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1" name="CaixaDeTexto 250">
              <a:extLst>
                <a:ext uri="{FF2B5EF4-FFF2-40B4-BE49-F238E27FC236}">
                  <a16:creationId xmlns:a16="http://schemas.microsoft.com/office/drawing/2014/main" id="{AF6F02B8-C02E-4D92-B0C3-389A27F4E957}"/>
                </a:ext>
              </a:extLst>
            </xdr:cNvPr>
            <xdr:cNvSpPr txBox="1"/>
          </xdr:nvSpPr>
          <xdr:spPr>
            <a:xfrm>
              <a:off x="2100098" y="626794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1" name="CaixaDeTexto 250">
              <a:extLst>
                <a:ext uri="{FF2B5EF4-FFF2-40B4-BE49-F238E27FC236}">
                  <a16:creationId xmlns:a16="http://schemas.microsoft.com/office/drawing/2014/main" id="{AF6F02B8-C02E-4D92-B0C3-389A27F4E957}"/>
                </a:ext>
              </a:extLst>
            </xdr:cNvPr>
            <xdr:cNvSpPr txBox="1"/>
          </xdr:nvSpPr>
          <xdr:spPr>
            <a:xfrm>
              <a:off x="2100098" y="626794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84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2" name="CaixaDeTexto 251">
              <a:extLst>
                <a:ext uri="{FF2B5EF4-FFF2-40B4-BE49-F238E27FC236}">
                  <a16:creationId xmlns:a16="http://schemas.microsoft.com/office/drawing/2014/main" id="{2DC1F0F5-47B3-4D88-A80D-A96172DEC372}"/>
                </a:ext>
              </a:extLst>
            </xdr:cNvPr>
            <xdr:cNvSpPr txBox="1"/>
          </xdr:nvSpPr>
          <xdr:spPr>
            <a:xfrm>
              <a:off x="2816116" y="626794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2" name="CaixaDeTexto 251">
              <a:extLst>
                <a:ext uri="{FF2B5EF4-FFF2-40B4-BE49-F238E27FC236}">
                  <a16:creationId xmlns:a16="http://schemas.microsoft.com/office/drawing/2014/main" id="{2DC1F0F5-47B3-4D88-A80D-A96172DEC372}"/>
                </a:ext>
              </a:extLst>
            </xdr:cNvPr>
            <xdr:cNvSpPr txBox="1"/>
          </xdr:nvSpPr>
          <xdr:spPr>
            <a:xfrm>
              <a:off x="2816116" y="626794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84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3" name="CaixaDeTexto 252">
              <a:extLst>
                <a:ext uri="{FF2B5EF4-FFF2-40B4-BE49-F238E27FC236}">
                  <a16:creationId xmlns:a16="http://schemas.microsoft.com/office/drawing/2014/main" id="{A8BC660E-3509-4BAA-88B4-CC22C1493664}"/>
                </a:ext>
              </a:extLst>
            </xdr:cNvPr>
            <xdr:cNvSpPr txBox="1"/>
          </xdr:nvSpPr>
          <xdr:spPr>
            <a:xfrm>
              <a:off x="3484508" y="625841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3" name="CaixaDeTexto 252">
              <a:extLst>
                <a:ext uri="{FF2B5EF4-FFF2-40B4-BE49-F238E27FC236}">
                  <a16:creationId xmlns:a16="http://schemas.microsoft.com/office/drawing/2014/main" id="{A8BC660E-3509-4BAA-88B4-CC22C1493664}"/>
                </a:ext>
              </a:extLst>
            </xdr:cNvPr>
            <xdr:cNvSpPr txBox="1"/>
          </xdr:nvSpPr>
          <xdr:spPr>
            <a:xfrm>
              <a:off x="3484508" y="625841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84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4" name="CaixaDeTexto 253">
              <a:extLst>
                <a:ext uri="{FF2B5EF4-FFF2-40B4-BE49-F238E27FC236}">
                  <a16:creationId xmlns:a16="http://schemas.microsoft.com/office/drawing/2014/main" id="{5F70E645-C6AA-4367-B309-7C2A9BCF232D}"/>
                </a:ext>
              </a:extLst>
            </xdr:cNvPr>
            <xdr:cNvSpPr txBox="1"/>
          </xdr:nvSpPr>
          <xdr:spPr>
            <a:xfrm>
              <a:off x="4196912" y="625841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254" name="CaixaDeTexto 253">
              <a:extLst>
                <a:ext uri="{FF2B5EF4-FFF2-40B4-BE49-F238E27FC236}">
                  <a16:creationId xmlns:a16="http://schemas.microsoft.com/office/drawing/2014/main" id="{5F70E645-C6AA-4367-B309-7C2A9BCF232D}"/>
                </a:ext>
              </a:extLst>
            </xdr:cNvPr>
            <xdr:cNvSpPr txBox="1"/>
          </xdr:nvSpPr>
          <xdr:spPr>
            <a:xfrm>
              <a:off x="4196912" y="625841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84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5" name="CaixaDeTexto 254">
              <a:extLst>
                <a:ext uri="{FF2B5EF4-FFF2-40B4-BE49-F238E27FC236}">
                  <a16:creationId xmlns:a16="http://schemas.microsoft.com/office/drawing/2014/main" id="{518D24B0-A6CC-46F1-BC22-18ECE6C16E90}"/>
                </a:ext>
              </a:extLst>
            </xdr:cNvPr>
            <xdr:cNvSpPr txBox="1"/>
          </xdr:nvSpPr>
          <xdr:spPr>
            <a:xfrm>
              <a:off x="4918841" y="625841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55" name="CaixaDeTexto 254">
              <a:extLst>
                <a:ext uri="{FF2B5EF4-FFF2-40B4-BE49-F238E27FC236}">
                  <a16:creationId xmlns:a16="http://schemas.microsoft.com/office/drawing/2014/main" id="{518D24B0-A6CC-46F1-BC22-18ECE6C16E90}"/>
                </a:ext>
              </a:extLst>
            </xdr:cNvPr>
            <xdr:cNvSpPr txBox="1"/>
          </xdr:nvSpPr>
          <xdr:spPr>
            <a:xfrm>
              <a:off x="4918841" y="625841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84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6" name="CaixaDeTexto 255">
              <a:extLst>
                <a:ext uri="{FF2B5EF4-FFF2-40B4-BE49-F238E27FC236}">
                  <a16:creationId xmlns:a16="http://schemas.microsoft.com/office/drawing/2014/main" id="{4F9C712E-3A5B-4949-91EA-F9CB9EB9DE48}"/>
                </a:ext>
              </a:extLst>
            </xdr:cNvPr>
            <xdr:cNvSpPr txBox="1"/>
          </xdr:nvSpPr>
          <xdr:spPr>
            <a:xfrm>
              <a:off x="5628289" y="625841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56" name="CaixaDeTexto 255">
              <a:extLst>
                <a:ext uri="{FF2B5EF4-FFF2-40B4-BE49-F238E27FC236}">
                  <a16:creationId xmlns:a16="http://schemas.microsoft.com/office/drawing/2014/main" id="{4F9C712E-3A5B-4949-91EA-F9CB9EB9DE48}"/>
                </a:ext>
              </a:extLst>
            </xdr:cNvPr>
            <xdr:cNvSpPr txBox="1"/>
          </xdr:nvSpPr>
          <xdr:spPr>
            <a:xfrm>
              <a:off x="5628289" y="625841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83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7" name="CaixaDeTexto 256">
              <a:extLst>
                <a:ext uri="{FF2B5EF4-FFF2-40B4-BE49-F238E27FC236}">
                  <a16:creationId xmlns:a16="http://schemas.microsoft.com/office/drawing/2014/main" id="{06698075-E49A-453E-8F7F-A139ABEE42CF}"/>
                </a:ext>
              </a:extLst>
            </xdr:cNvPr>
            <xdr:cNvSpPr txBox="1"/>
          </xdr:nvSpPr>
          <xdr:spPr>
            <a:xfrm>
              <a:off x="6367627" y="624889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7" name="CaixaDeTexto 256">
              <a:extLst>
                <a:ext uri="{FF2B5EF4-FFF2-40B4-BE49-F238E27FC236}">
                  <a16:creationId xmlns:a16="http://schemas.microsoft.com/office/drawing/2014/main" id="{06698075-E49A-453E-8F7F-A139ABEE42CF}"/>
                </a:ext>
              </a:extLst>
            </xdr:cNvPr>
            <xdr:cNvSpPr txBox="1"/>
          </xdr:nvSpPr>
          <xdr:spPr>
            <a:xfrm>
              <a:off x="6367627" y="624889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83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8" name="CaixaDeTexto 257">
              <a:extLst>
                <a:ext uri="{FF2B5EF4-FFF2-40B4-BE49-F238E27FC236}">
                  <a16:creationId xmlns:a16="http://schemas.microsoft.com/office/drawing/2014/main" id="{2AE735D8-884B-4291-9AED-561EBE97C158}"/>
                </a:ext>
              </a:extLst>
            </xdr:cNvPr>
            <xdr:cNvSpPr txBox="1"/>
          </xdr:nvSpPr>
          <xdr:spPr>
            <a:xfrm>
              <a:off x="7083644" y="623936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8" name="CaixaDeTexto 257">
              <a:extLst>
                <a:ext uri="{FF2B5EF4-FFF2-40B4-BE49-F238E27FC236}">
                  <a16:creationId xmlns:a16="http://schemas.microsoft.com/office/drawing/2014/main" id="{2AE735D8-884B-4291-9AED-561EBE97C158}"/>
                </a:ext>
              </a:extLst>
            </xdr:cNvPr>
            <xdr:cNvSpPr txBox="1"/>
          </xdr:nvSpPr>
          <xdr:spPr>
            <a:xfrm>
              <a:off x="7083644" y="623936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83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9" name="CaixaDeTexto 258">
              <a:extLst>
                <a:ext uri="{FF2B5EF4-FFF2-40B4-BE49-F238E27FC236}">
                  <a16:creationId xmlns:a16="http://schemas.microsoft.com/office/drawing/2014/main" id="{F10AEEB9-6291-4839-8ACD-781267026CC9}"/>
                </a:ext>
              </a:extLst>
            </xdr:cNvPr>
            <xdr:cNvSpPr txBox="1"/>
          </xdr:nvSpPr>
          <xdr:spPr>
            <a:xfrm>
              <a:off x="7799661" y="624889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59" name="CaixaDeTexto 258">
              <a:extLst>
                <a:ext uri="{FF2B5EF4-FFF2-40B4-BE49-F238E27FC236}">
                  <a16:creationId xmlns:a16="http://schemas.microsoft.com/office/drawing/2014/main" id="{F10AEEB9-6291-4839-8ACD-781267026CC9}"/>
                </a:ext>
              </a:extLst>
            </xdr:cNvPr>
            <xdr:cNvSpPr txBox="1"/>
          </xdr:nvSpPr>
          <xdr:spPr>
            <a:xfrm>
              <a:off x="7799661" y="624889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83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0" name="CaixaDeTexto 259">
              <a:extLst>
                <a:ext uri="{FF2B5EF4-FFF2-40B4-BE49-F238E27FC236}">
                  <a16:creationId xmlns:a16="http://schemas.microsoft.com/office/drawing/2014/main" id="{332BE607-60F0-4466-A00C-83641B03D194}"/>
                </a:ext>
              </a:extLst>
            </xdr:cNvPr>
            <xdr:cNvSpPr txBox="1"/>
          </xdr:nvSpPr>
          <xdr:spPr>
            <a:xfrm>
              <a:off x="8515678" y="624889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0" name="CaixaDeTexto 259">
              <a:extLst>
                <a:ext uri="{FF2B5EF4-FFF2-40B4-BE49-F238E27FC236}">
                  <a16:creationId xmlns:a16="http://schemas.microsoft.com/office/drawing/2014/main" id="{332BE607-60F0-4466-A00C-83641B03D194}"/>
                </a:ext>
              </a:extLst>
            </xdr:cNvPr>
            <xdr:cNvSpPr txBox="1"/>
          </xdr:nvSpPr>
          <xdr:spPr>
            <a:xfrm>
              <a:off x="8515678" y="624889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83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1" name="CaixaDeTexto 260">
              <a:extLst>
                <a:ext uri="{FF2B5EF4-FFF2-40B4-BE49-F238E27FC236}">
                  <a16:creationId xmlns:a16="http://schemas.microsoft.com/office/drawing/2014/main" id="{46C43F2E-AD06-40AE-A863-87A271093217}"/>
                </a:ext>
              </a:extLst>
            </xdr:cNvPr>
            <xdr:cNvSpPr txBox="1"/>
          </xdr:nvSpPr>
          <xdr:spPr>
            <a:xfrm>
              <a:off x="9260271" y="624889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1" name="CaixaDeTexto 260">
              <a:extLst>
                <a:ext uri="{FF2B5EF4-FFF2-40B4-BE49-F238E27FC236}">
                  <a16:creationId xmlns:a16="http://schemas.microsoft.com/office/drawing/2014/main" id="{46C43F2E-AD06-40AE-A863-87A271093217}"/>
                </a:ext>
              </a:extLst>
            </xdr:cNvPr>
            <xdr:cNvSpPr txBox="1"/>
          </xdr:nvSpPr>
          <xdr:spPr>
            <a:xfrm>
              <a:off x="9260271" y="624889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83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2" name="CaixaDeTexto 261">
              <a:extLst>
                <a:ext uri="{FF2B5EF4-FFF2-40B4-BE49-F238E27FC236}">
                  <a16:creationId xmlns:a16="http://schemas.microsoft.com/office/drawing/2014/main" id="{741A8B3B-9AA8-4A32-9A3C-6F5DD3A4C611}"/>
                </a:ext>
              </a:extLst>
            </xdr:cNvPr>
            <xdr:cNvSpPr txBox="1"/>
          </xdr:nvSpPr>
          <xdr:spPr>
            <a:xfrm>
              <a:off x="9976288" y="624889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2" name="CaixaDeTexto 261">
              <a:extLst>
                <a:ext uri="{FF2B5EF4-FFF2-40B4-BE49-F238E27FC236}">
                  <a16:creationId xmlns:a16="http://schemas.microsoft.com/office/drawing/2014/main" id="{741A8B3B-9AA8-4A32-9A3C-6F5DD3A4C611}"/>
                </a:ext>
              </a:extLst>
            </xdr:cNvPr>
            <xdr:cNvSpPr txBox="1"/>
          </xdr:nvSpPr>
          <xdr:spPr>
            <a:xfrm>
              <a:off x="9976288" y="624889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93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3" name="CaixaDeTexto 262">
              <a:extLst>
                <a:ext uri="{FF2B5EF4-FFF2-40B4-BE49-F238E27FC236}">
                  <a16:creationId xmlns:a16="http://schemas.microsoft.com/office/drawing/2014/main" id="{3388EA9F-6B58-42F8-A1B1-DF40884F9056}"/>
                </a:ext>
              </a:extLst>
            </xdr:cNvPr>
            <xdr:cNvSpPr txBox="1"/>
          </xdr:nvSpPr>
          <xdr:spPr>
            <a:xfrm>
              <a:off x="649014" y="798605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3" name="CaixaDeTexto 262">
              <a:extLst>
                <a:ext uri="{FF2B5EF4-FFF2-40B4-BE49-F238E27FC236}">
                  <a16:creationId xmlns:a16="http://schemas.microsoft.com/office/drawing/2014/main" id="{3388EA9F-6B58-42F8-A1B1-DF40884F9056}"/>
                </a:ext>
              </a:extLst>
            </xdr:cNvPr>
            <xdr:cNvSpPr txBox="1"/>
          </xdr:nvSpPr>
          <xdr:spPr>
            <a:xfrm>
              <a:off x="649014" y="798605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93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4" name="CaixaDeTexto 263">
              <a:extLst>
                <a:ext uri="{FF2B5EF4-FFF2-40B4-BE49-F238E27FC236}">
                  <a16:creationId xmlns:a16="http://schemas.microsoft.com/office/drawing/2014/main" id="{CE48DB98-F4A4-4780-96D0-3E297620D1E4}"/>
                </a:ext>
              </a:extLst>
            </xdr:cNvPr>
            <xdr:cNvSpPr txBox="1"/>
          </xdr:nvSpPr>
          <xdr:spPr>
            <a:xfrm>
              <a:off x="1393606" y="799558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4" name="CaixaDeTexto 263">
              <a:extLst>
                <a:ext uri="{FF2B5EF4-FFF2-40B4-BE49-F238E27FC236}">
                  <a16:creationId xmlns:a16="http://schemas.microsoft.com/office/drawing/2014/main" id="{CE48DB98-F4A4-4780-96D0-3E297620D1E4}"/>
                </a:ext>
              </a:extLst>
            </xdr:cNvPr>
            <xdr:cNvSpPr txBox="1"/>
          </xdr:nvSpPr>
          <xdr:spPr>
            <a:xfrm>
              <a:off x="1393606" y="799558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93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5" name="CaixaDeTexto 264">
              <a:extLst>
                <a:ext uri="{FF2B5EF4-FFF2-40B4-BE49-F238E27FC236}">
                  <a16:creationId xmlns:a16="http://schemas.microsoft.com/office/drawing/2014/main" id="{BD9696B4-5175-4A5C-8026-08BDE9D76407}"/>
                </a:ext>
              </a:extLst>
            </xdr:cNvPr>
            <xdr:cNvSpPr txBox="1"/>
          </xdr:nvSpPr>
          <xdr:spPr>
            <a:xfrm>
              <a:off x="2100098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5" name="CaixaDeTexto 264">
              <a:extLst>
                <a:ext uri="{FF2B5EF4-FFF2-40B4-BE49-F238E27FC236}">
                  <a16:creationId xmlns:a16="http://schemas.microsoft.com/office/drawing/2014/main" id="{BD9696B4-5175-4A5C-8026-08BDE9D76407}"/>
                </a:ext>
              </a:extLst>
            </xdr:cNvPr>
            <xdr:cNvSpPr txBox="1"/>
          </xdr:nvSpPr>
          <xdr:spPr>
            <a:xfrm>
              <a:off x="2100098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93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6" name="CaixaDeTexto 265">
              <a:extLst>
                <a:ext uri="{FF2B5EF4-FFF2-40B4-BE49-F238E27FC236}">
                  <a16:creationId xmlns:a16="http://schemas.microsoft.com/office/drawing/2014/main" id="{A2396364-A40E-4D0E-8381-14753D87CE75}"/>
                </a:ext>
              </a:extLst>
            </xdr:cNvPr>
            <xdr:cNvSpPr txBox="1"/>
          </xdr:nvSpPr>
          <xdr:spPr>
            <a:xfrm>
              <a:off x="2816116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6" name="CaixaDeTexto 265">
              <a:extLst>
                <a:ext uri="{FF2B5EF4-FFF2-40B4-BE49-F238E27FC236}">
                  <a16:creationId xmlns:a16="http://schemas.microsoft.com/office/drawing/2014/main" id="{A2396364-A40E-4D0E-8381-14753D87CE75}"/>
                </a:ext>
              </a:extLst>
            </xdr:cNvPr>
            <xdr:cNvSpPr txBox="1"/>
          </xdr:nvSpPr>
          <xdr:spPr>
            <a:xfrm>
              <a:off x="2816116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93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7" name="CaixaDeTexto 266">
              <a:extLst>
                <a:ext uri="{FF2B5EF4-FFF2-40B4-BE49-F238E27FC236}">
                  <a16:creationId xmlns:a16="http://schemas.microsoft.com/office/drawing/2014/main" id="{81E11951-00C6-4AA9-BC8D-E6C39DCACF62}"/>
                </a:ext>
              </a:extLst>
            </xdr:cNvPr>
            <xdr:cNvSpPr txBox="1"/>
          </xdr:nvSpPr>
          <xdr:spPr>
            <a:xfrm>
              <a:off x="3484508" y="798605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67" name="CaixaDeTexto 266">
              <a:extLst>
                <a:ext uri="{FF2B5EF4-FFF2-40B4-BE49-F238E27FC236}">
                  <a16:creationId xmlns:a16="http://schemas.microsoft.com/office/drawing/2014/main" id="{81E11951-00C6-4AA9-BC8D-E6C39DCACF62}"/>
                </a:ext>
              </a:extLst>
            </xdr:cNvPr>
            <xdr:cNvSpPr txBox="1"/>
          </xdr:nvSpPr>
          <xdr:spPr>
            <a:xfrm>
              <a:off x="3484508" y="798605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93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CaixaDeTexto 267">
              <a:extLst>
                <a:ext uri="{FF2B5EF4-FFF2-40B4-BE49-F238E27FC236}">
                  <a16:creationId xmlns:a16="http://schemas.microsoft.com/office/drawing/2014/main" id="{F67C4E5E-046D-4B99-9A28-06B0046572DD}"/>
                </a:ext>
              </a:extLst>
            </xdr:cNvPr>
            <xdr:cNvSpPr txBox="1"/>
          </xdr:nvSpPr>
          <xdr:spPr>
            <a:xfrm>
              <a:off x="4196912" y="798605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268" name="CaixaDeTexto 267">
              <a:extLst>
                <a:ext uri="{FF2B5EF4-FFF2-40B4-BE49-F238E27FC236}">
                  <a16:creationId xmlns:a16="http://schemas.microsoft.com/office/drawing/2014/main" id="{F67C4E5E-046D-4B99-9A28-06B0046572DD}"/>
                </a:ext>
              </a:extLst>
            </xdr:cNvPr>
            <xdr:cNvSpPr txBox="1"/>
          </xdr:nvSpPr>
          <xdr:spPr>
            <a:xfrm>
              <a:off x="4196912" y="798605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93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0CD5A703-9C05-4076-A904-46E17EA100E8}"/>
                </a:ext>
              </a:extLst>
            </xdr:cNvPr>
            <xdr:cNvSpPr txBox="1"/>
          </xdr:nvSpPr>
          <xdr:spPr>
            <a:xfrm>
              <a:off x="4918841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69" name="CaixaDeTexto 268">
              <a:extLst>
                <a:ext uri="{FF2B5EF4-FFF2-40B4-BE49-F238E27FC236}">
                  <a16:creationId xmlns:a16="http://schemas.microsoft.com/office/drawing/2014/main" id="{0CD5A703-9C05-4076-A904-46E17EA100E8}"/>
                </a:ext>
              </a:extLst>
            </xdr:cNvPr>
            <xdr:cNvSpPr txBox="1"/>
          </xdr:nvSpPr>
          <xdr:spPr>
            <a:xfrm>
              <a:off x="4918841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93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697DDD5E-10D1-4BF7-81E9-A3B43813B107}"/>
                </a:ext>
              </a:extLst>
            </xdr:cNvPr>
            <xdr:cNvSpPr txBox="1"/>
          </xdr:nvSpPr>
          <xdr:spPr>
            <a:xfrm>
              <a:off x="5628289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70" name="CaixaDeTexto 269">
              <a:extLst>
                <a:ext uri="{FF2B5EF4-FFF2-40B4-BE49-F238E27FC236}">
                  <a16:creationId xmlns:a16="http://schemas.microsoft.com/office/drawing/2014/main" id="{697DDD5E-10D1-4BF7-81E9-A3B43813B107}"/>
                </a:ext>
              </a:extLst>
            </xdr:cNvPr>
            <xdr:cNvSpPr txBox="1"/>
          </xdr:nvSpPr>
          <xdr:spPr>
            <a:xfrm>
              <a:off x="5628289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92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1" name="CaixaDeTexto 270">
              <a:extLst>
                <a:ext uri="{FF2B5EF4-FFF2-40B4-BE49-F238E27FC236}">
                  <a16:creationId xmlns:a16="http://schemas.microsoft.com/office/drawing/2014/main" id="{28DC3B2F-A23B-4F58-BF8F-61B3358D7653}"/>
                </a:ext>
              </a:extLst>
            </xdr:cNvPr>
            <xdr:cNvSpPr txBox="1"/>
          </xdr:nvSpPr>
          <xdr:spPr>
            <a:xfrm>
              <a:off x="6367627" y="797653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1" name="CaixaDeTexto 270">
              <a:extLst>
                <a:ext uri="{FF2B5EF4-FFF2-40B4-BE49-F238E27FC236}">
                  <a16:creationId xmlns:a16="http://schemas.microsoft.com/office/drawing/2014/main" id="{28DC3B2F-A23B-4F58-BF8F-61B3358D7653}"/>
                </a:ext>
              </a:extLst>
            </xdr:cNvPr>
            <xdr:cNvSpPr txBox="1"/>
          </xdr:nvSpPr>
          <xdr:spPr>
            <a:xfrm>
              <a:off x="6367627" y="797653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92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5C9163C8-09DB-462E-89B1-D8E3A553CB43}"/>
                </a:ext>
              </a:extLst>
            </xdr:cNvPr>
            <xdr:cNvSpPr txBox="1"/>
          </xdr:nvSpPr>
          <xdr:spPr>
            <a:xfrm>
              <a:off x="7083644" y="796700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2" name="CaixaDeTexto 271">
              <a:extLst>
                <a:ext uri="{FF2B5EF4-FFF2-40B4-BE49-F238E27FC236}">
                  <a16:creationId xmlns:a16="http://schemas.microsoft.com/office/drawing/2014/main" id="{5C9163C8-09DB-462E-89B1-D8E3A553CB43}"/>
                </a:ext>
              </a:extLst>
            </xdr:cNvPr>
            <xdr:cNvSpPr txBox="1"/>
          </xdr:nvSpPr>
          <xdr:spPr>
            <a:xfrm>
              <a:off x="7083644" y="796700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92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CaixaDeTexto 272">
              <a:extLst>
                <a:ext uri="{FF2B5EF4-FFF2-40B4-BE49-F238E27FC236}">
                  <a16:creationId xmlns:a16="http://schemas.microsoft.com/office/drawing/2014/main" id="{5723B709-90EB-48D4-99D2-C8AE002DF454}"/>
                </a:ext>
              </a:extLst>
            </xdr:cNvPr>
            <xdr:cNvSpPr txBox="1"/>
          </xdr:nvSpPr>
          <xdr:spPr>
            <a:xfrm>
              <a:off x="7799661" y="797653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3" name="CaixaDeTexto 272">
              <a:extLst>
                <a:ext uri="{FF2B5EF4-FFF2-40B4-BE49-F238E27FC236}">
                  <a16:creationId xmlns:a16="http://schemas.microsoft.com/office/drawing/2014/main" id="{5723B709-90EB-48D4-99D2-C8AE002DF454}"/>
                </a:ext>
              </a:extLst>
            </xdr:cNvPr>
            <xdr:cNvSpPr txBox="1"/>
          </xdr:nvSpPr>
          <xdr:spPr>
            <a:xfrm>
              <a:off x="7799661" y="797653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92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DFB95604-6B1E-484F-B84D-08489EFBDB0F}"/>
                </a:ext>
              </a:extLst>
            </xdr:cNvPr>
            <xdr:cNvSpPr txBox="1"/>
          </xdr:nvSpPr>
          <xdr:spPr>
            <a:xfrm>
              <a:off x="8515678" y="797653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4" name="CaixaDeTexto 273">
              <a:extLst>
                <a:ext uri="{FF2B5EF4-FFF2-40B4-BE49-F238E27FC236}">
                  <a16:creationId xmlns:a16="http://schemas.microsoft.com/office/drawing/2014/main" id="{DFB95604-6B1E-484F-B84D-08489EFBDB0F}"/>
                </a:ext>
              </a:extLst>
            </xdr:cNvPr>
            <xdr:cNvSpPr txBox="1"/>
          </xdr:nvSpPr>
          <xdr:spPr>
            <a:xfrm>
              <a:off x="8515678" y="797653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92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5" name="CaixaDeTexto 274">
              <a:extLst>
                <a:ext uri="{FF2B5EF4-FFF2-40B4-BE49-F238E27FC236}">
                  <a16:creationId xmlns:a16="http://schemas.microsoft.com/office/drawing/2014/main" id="{AC2697F0-6550-439E-80A4-ECAC4CB98DC1}"/>
                </a:ext>
              </a:extLst>
            </xdr:cNvPr>
            <xdr:cNvSpPr txBox="1"/>
          </xdr:nvSpPr>
          <xdr:spPr>
            <a:xfrm>
              <a:off x="9260271" y="797653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5" name="CaixaDeTexto 274">
              <a:extLst>
                <a:ext uri="{FF2B5EF4-FFF2-40B4-BE49-F238E27FC236}">
                  <a16:creationId xmlns:a16="http://schemas.microsoft.com/office/drawing/2014/main" id="{AC2697F0-6550-439E-80A4-ECAC4CB98DC1}"/>
                </a:ext>
              </a:extLst>
            </xdr:cNvPr>
            <xdr:cNvSpPr txBox="1"/>
          </xdr:nvSpPr>
          <xdr:spPr>
            <a:xfrm>
              <a:off x="9260271" y="797653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92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03EBC512-7314-4053-8B51-092BA606B6EF}"/>
                </a:ext>
              </a:extLst>
            </xdr:cNvPr>
            <xdr:cNvSpPr txBox="1"/>
          </xdr:nvSpPr>
          <xdr:spPr>
            <a:xfrm>
              <a:off x="9976288" y="797653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6" name="CaixaDeTexto 275">
              <a:extLst>
                <a:ext uri="{FF2B5EF4-FFF2-40B4-BE49-F238E27FC236}">
                  <a16:creationId xmlns:a16="http://schemas.microsoft.com/office/drawing/2014/main" id="{03EBC512-7314-4053-8B51-092BA606B6EF}"/>
                </a:ext>
              </a:extLst>
            </xdr:cNvPr>
            <xdr:cNvSpPr txBox="1"/>
          </xdr:nvSpPr>
          <xdr:spPr>
            <a:xfrm>
              <a:off x="9976288" y="797653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93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515244A4-C827-4B4E-BE3B-AAF16114F0CD}"/>
                </a:ext>
              </a:extLst>
            </xdr:cNvPr>
            <xdr:cNvSpPr txBox="1"/>
          </xdr:nvSpPr>
          <xdr:spPr>
            <a:xfrm>
              <a:off x="649014" y="798605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7" name="CaixaDeTexto 276">
              <a:extLst>
                <a:ext uri="{FF2B5EF4-FFF2-40B4-BE49-F238E27FC236}">
                  <a16:creationId xmlns:a16="http://schemas.microsoft.com/office/drawing/2014/main" id="{515244A4-C827-4B4E-BE3B-AAF16114F0CD}"/>
                </a:ext>
              </a:extLst>
            </xdr:cNvPr>
            <xdr:cNvSpPr txBox="1"/>
          </xdr:nvSpPr>
          <xdr:spPr>
            <a:xfrm>
              <a:off x="649014" y="798605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93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889A4410-C239-480C-A815-A716CCB06445}"/>
                </a:ext>
              </a:extLst>
            </xdr:cNvPr>
            <xdr:cNvSpPr txBox="1"/>
          </xdr:nvSpPr>
          <xdr:spPr>
            <a:xfrm>
              <a:off x="1393606" y="799558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8" name="CaixaDeTexto 277">
              <a:extLst>
                <a:ext uri="{FF2B5EF4-FFF2-40B4-BE49-F238E27FC236}">
                  <a16:creationId xmlns:a16="http://schemas.microsoft.com/office/drawing/2014/main" id="{889A4410-C239-480C-A815-A716CCB06445}"/>
                </a:ext>
              </a:extLst>
            </xdr:cNvPr>
            <xdr:cNvSpPr txBox="1"/>
          </xdr:nvSpPr>
          <xdr:spPr>
            <a:xfrm>
              <a:off x="1393606" y="799558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93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61DEC2A4-D649-4F24-9EC7-4622EC92A69F}"/>
                </a:ext>
              </a:extLst>
            </xdr:cNvPr>
            <xdr:cNvSpPr txBox="1"/>
          </xdr:nvSpPr>
          <xdr:spPr>
            <a:xfrm>
              <a:off x="2100098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79" name="CaixaDeTexto 278">
              <a:extLst>
                <a:ext uri="{FF2B5EF4-FFF2-40B4-BE49-F238E27FC236}">
                  <a16:creationId xmlns:a16="http://schemas.microsoft.com/office/drawing/2014/main" id="{61DEC2A4-D649-4F24-9EC7-4622EC92A69F}"/>
                </a:ext>
              </a:extLst>
            </xdr:cNvPr>
            <xdr:cNvSpPr txBox="1"/>
          </xdr:nvSpPr>
          <xdr:spPr>
            <a:xfrm>
              <a:off x="2100098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93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AEF8FB7D-1559-4C7F-9E05-F6062D81D092}"/>
                </a:ext>
              </a:extLst>
            </xdr:cNvPr>
            <xdr:cNvSpPr txBox="1"/>
          </xdr:nvSpPr>
          <xdr:spPr>
            <a:xfrm>
              <a:off x="2816116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0" name="CaixaDeTexto 279">
              <a:extLst>
                <a:ext uri="{FF2B5EF4-FFF2-40B4-BE49-F238E27FC236}">
                  <a16:creationId xmlns:a16="http://schemas.microsoft.com/office/drawing/2014/main" id="{AEF8FB7D-1559-4C7F-9E05-F6062D81D092}"/>
                </a:ext>
              </a:extLst>
            </xdr:cNvPr>
            <xdr:cNvSpPr txBox="1"/>
          </xdr:nvSpPr>
          <xdr:spPr>
            <a:xfrm>
              <a:off x="2816116" y="799558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93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228560D4-9C94-4350-A824-3F4AE37ACCED}"/>
                </a:ext>
              </a:extLst>
            </xdr:cNvPr>
            <xdr:cNvSpPr txBox="1"/>
          </xdr:nvSpPr>
          <xdr:spPr>
            <a:xfrm>
              <a:off x="3484508" y="798605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1" name="CaixaDeTexto 280">
              <a:extLst>
                <a:ext uri="{FF2B5EF4-FFF2-40B4-BE49-F238E27FC236}">
                  <a16:creationId xmlns:a16="http://schemas.microsoft.com/office/drawing/2014/main" id="{228560D4-9C94-4350-A824-3F4AE37ACCED}"/>
                </a:ext>
              </a:extLst>
            </xdr:cNvPr>
            <xdr:cNvSpPr txBox="1"/>
          </xdr:nvSpPr>
          <xdr:spPr>
            <a:xfrm>
              <a:off x="3484508" y="798605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93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C2EF7C6E-D154-41B8-81CB-3C93575A67E1}"/>
                </a:ext>
              </a:extLst>
            </xdr:cNvPr>
            <xdr:cNvSpPr txBox="1"/>
          </xdr:nvSpPr>
          <xdr:spPr>
            <a:xfrm>
              <a:off x="4196912" y="798605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282" name="CaixaDeTexto 281">
              <a:extLst>
                <a:ext uri="{FF2B5EF4-FFF2-40B4-BE49-F238E27FC236}">
                  <a16:creationId xmlns:a16="http://schemas.microsoft.com/office/drawing/2014/main" id="{C2EF7C6E-D154-41B8-81CB-3C93575A67E1}"/>
                </a:ext>
              </a:extLst>
            </xdr:cNvPr>
            <xdr:cNvSpPr txBox="1"/>
          </xdr:nvSpPr>
          <xdr:spPr>
            <a:xfrm>
              <a:off x="4196912" y="798605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93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CEF52F2F-6AF7-4BF6-A2E2-82642CAB5033}"/>
                </a:ext>
              </a:extLst>
            </xdr:cNvPr>
            <xdr:cNvSpPr txBox="1"/>
          </xdr:nvSpPr>
          <xdr:spPr>
            <a:xfrm>
              <a:off x="4918841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83" name="CaixaDeTexto 282">
              <a:extLst>
                <a:ext uri="{FF2B5EF4-FFF2-40B4-BE49-F238E27FC236}">
                  <a16:creationId xmlns:a16="http://schemas.microsoft.com/office/drawing/2014/main" id="{CEF52F2F-6AF7-4BF6-A2E2-82642CAB5033}"/>
                </a:ext>
              </a:extLst>
            </xdr:cNvPr>
            <xdr:cNvSpPr txBox="1"/>
          </xdr:nvSpPr>
          <xdr:spPr>
            <a:xfrm>
              <a:off x="4918841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93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4774C863-2066-4BCD-94F4-7BDF2B72111C}"/>
                </a:ext>
              </a:extLst>
            </xdr:cNvPr>
            <xdr:cNvSpPr txBox="1"/>
          </xdr:nvSpPr>
          <xdr:spPr>
            <a:xfrm>
              <a:off x="5628289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84" name="CaixaDeTexto 283">
              <a:extLst>
                <a:ext uri="{FF2B5EF4-FFF2-40B4-BE49-F238E27FC236}">
                  <a16:creationId xmlns:a16="http://schemas.microsoft.com/office/drawing/2014/main" id="{4774C863-2066-4BCD-94F4-7BDF2B72111C}"/>
                </a:ext>
              </a:extLst>
            </xdr:cNvPr>
            <xdr:cNvSpPr txBox="1"/>
          </xdr:nvSpPr>
          <xdr:spPr>
            <a:xfrm>
              <a:off x="5628289" y="798605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92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CaixaDeTexto 284">
              <a:extLst>
                <a:ext uri="{FF2B5EF4-FFF2-40B4-BE49-F238E27FC236}">
                  <a16:creationId xmlns:a16="http://schemas.microsoft.com/office/drawing/2014/main" id="{798A1F63-AC0E-459A-B9B5-8254C335E2D4}"/>
                </a:ext>
              </a:extLst>
            </xdr:cNvPr>
            <xdr:cNvSpPr txBox="1"/>
          </xdr:nvSpPr>
          <xdr:spPr>
            <a:xfrm>
              <a:off x="6367627" y="797653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5" name="CaixaDeTexto 284">
              <a:extLst>
                <a:ext uri="{FF2B5EF4-FFF2-40B4-BE49-F238E27FC236}">
                  <a16:creationId xmlns:a16="http://schemas.microsoft.com/office/drawing/2014/main" id="{798A1F63-AC0E-459A-B9B5-8254C335E2D4}"/>
                </a:ext>
              </a:extLst>
            </xdr:cNvPr>
            <xdr:cNvSpPr txBox="1"/>
          </xdr:nvSpPr>
          <xdr:spPr>
            <a:xfrm>
              <a:off x="6367627" y="797653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92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6" name="CaixaDeTexto 285">
              <a:extLst>
                <a:ext uri="{FF2B5EF4-FFF2-40B4-BE49-F238E27FC236}">
                  <a16:creationId xmlns:a16="http://schemas.microsoft.com/office/drawing/2014/main" id="{E1458D98-9DB6-440A-BBBA-8E2FED218202}"/>
                </a:ext>
              </a:extLst>
            </xdr:cNvPr>
            <xdr:cNvSpPr txBox="1"/>
          </xdr:nvSpPr>
          <xdr:spPr>
            <a:xfrm>
              <a:off x="7083644" y="796700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6" name="CaixaDeTexto 285">
              <a:extLst>
                <a:ext uri="{FF2B5EF4-FFF2-40B4-BE49-F238E27FC236}">
                  <a16:creationId xmlns:a16="http://schemas.microsoft.com/office/drawing/2014/main" id="{E1458D98-9DB6-440A-BBBA-8E2FED218202}"/>
                </a:ext>
              </a:extLst>
            </xdr:cNvPr>
            <xdr:cNvSpPr txBox="1"/>
          </xdr:nvSpPr>
          <xdr:spPr>
            <a:xfrm>
              <a:off x="7083644" y="796700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92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23446278-ABFF-455E-B63A-07D8262204CA}"/>
                </a:ext>
              </a:extLst>
            </xdr:cNvPr>
            <xdr:cNvSpPr txBox="1"/>
          </xdr:nvSpPr>
          <xdr:spPr>
            <a:xfrm>
              <a:off x="7799661" y="797653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7" name="CaixaDeTexto 286">
              <a:extLst>
                <a:ext uri="{FF2B5EF4-FFF2-40B4-BE49-F238E27FC236}">
                  <a16:creationId xmlns:a16="http://schemas.microsoft.com/office/drawing/2014/main" id="{23446278-ABFF-455E-B63A-07D8262204CA}"/>
                </a:ext>
              </a:extLst>
            </xdr:cNvPr>
            <xdr:cNvSpPr txBox="1"/>
          </xdr:nvSpPr>
          <xdr:spPr>
            <a:xfrm>
              <a:off x="7799661" y="797653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92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95CFD9B5-64BF-4636-AC12-A1B91FABB9AA}"/>
                </a:ext>
              </a:extLst>
            </xdr:cNvPr>
            <xdr:cNvSpPr txBox="1"/>
          </xdr:nvSpPr>
          <xdr:spPr>
            <a:xfrm>
              <a:off x="8515678" y="797653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8" name="CaixaDeTexto 287">
              <a:extLst>
                <a:ext uri="{FF2B5EF4-FFF2-40B4-BE49-F238E27FC236}">
                  <a16:creationId xmlns:a16="http://schemas.microsoft.com/office/drawing/2014/main" id="{95CFD9B5-64BF-4636-AC12-A1B91FABB9AA}"/>
                </a:ext>
              </a:extLst>
            </xdr:cNvPr>
            <xdr:cNvSpPr txBox="1"/>
          </xdr:nvSpPr>
          <xdr:spPr>
            <a:xfrm>
              <a:off x="8515678" y="797653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92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C1023E38-BC5A-48E3-9A80-0E2717AC7373}"/>
                </a:ext>
              </a:extLst>
            </xdr:cNvPr>
            <xdr:cNvSpPr txBox="1"/>
          </xdr:nvSpPr>
          <xdr:spPr>
            <a:xfrm>
              <a:off x="9260271" y="797653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89" name="CaixaDeTexto 288">
              <a:extLst>
                <a:ext uri="{FF2B5EF4-FFF2-40B4-BE49-F238E27FC236}">
                  <a16:creationId xmlns:a16="http://schemas.microsoft.com/office/drawing/2014/main" id="{C1023E38-BC5A-48E3-9A80-0E2717AC7373}"/>
                </a:ext>
              </a:extLst>
            </xdr:cNvPr>
            <xdr:cNvSpPr txBox="1"/>
          </xdr:nvSpPr>
          <xdr:spPr>
            <a:xfrm>
              <a:off x="9260271" y="797653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92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0" name="CaixaDeTexto 289">
              <a:extLst>
                <a:ext uri="{FF2B5EF4-FFF2-40B4-BE49-F238E27FC236}">
                  <a16:creationId xmlns:a16="http://schemas.microsoft.com/office/drawing/2014/main" id="{68183F35-CFDC-4D65-8E23-D433B0F3A7C2}"/>
                </a:ext>
              </a:extLst>
            </xdr:cNvPr>
            <xdr:cNvSpPr txBox="1"/>
          </xdr:nvSpPr>
          <xdr:spPr>
            <a:xfrm>
              <a:off x="9976288" y="797653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0" name="CaixaDeTexto 289">
              <a:extLst>
                <a:ext uri="{FF2B5EF4-FFF2-40B4-BE49-F238E27FC236}">
                  <a16:creationId xmlns:a16="http://schemas.microsoft.com/office/drawing/2014/main" id="{68183F35-CFDC-4D65-8E23-D433B0F3A7C2}"/>
                </a:ext>
              </a:extLst>
            </xdr:cNvPr>
            <xdr:cNvSpPr txBox="1"/>
          </xdr:nvSpPr>
          <xdr:spPr>
            <a:xfrm>
              <a:off x="9976288" y="797653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103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1" name="CaixaDeTexto 290">
              <a:extLst>
                <a:ext uri="{FF2B5EF4-FFF2-40B4-BE49-F238E27FC236}">
                  <a16:creationId xmlns:a16="http://schemas.microsoft.com/office/drawing/2014/main" id="{14525C7D-2F05-41B3-B904-828EACD22371}"/>
                </a:ext>
              </a:extLst>
            </xdr:cNvPr>
            <xdr:cNvSpPr txBox="1"/>
          </xdr:nvSpPr>
          <xdr:spPr>
            <a:xfrm>
              <a:off x="649014" y="990419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1" name="CaixaDeTexto 290">
              <a:extLst>
                <a:ext uri="{FF2B5EF4-FFF2-40B4-BE49-F238E27FC236}">
                  <a16:creationId xmlns:a16="http://schemas.microsoft.com/office/drawing/2014/main" id="{14525C7D-2F05-41B3-B904-828EACD22371}"/>
                </a:ext>
              </a:extLst>
            </xdr:cNvPr>
            <xdr:cNvSpPr txBox="1"/>
          </xdr:nvSpPr>
          <xdr:spPr>
            <a:xfrm>
              <a:off x="649014" y="990419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103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2" name="CaixaDeTexto 291">
              <a:extLst>
                <a:ext uri="{FF2B5EF4-FFF2-40B4-BE49-F238E27FC236}">
                  <a16:creationId xmlns:a16="http://schemas.microsoft.com/office/drawing/2014/main" id="{2948AE29-C391-4770-93EB-A687E2EDB096}"/>
                </a:ext>
              </a:extLst>
            </xdr:cNvPr>
            <xdr:cNvSpPr txBox="1"/>
          </xdr:nvSpPr>
          <xdr:spPr>
            <a:xfrm>
              <a:off x="1393606" y="991371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2" name="CaixaDeTexto 291">
              <a:extLst>
                <a:ext uri="{FF2B5EF4-FFF2-40B4-BE49-F238E27FC236}">
                  <a16:creationId xmlns:a16="http://schemas.microsoft.com/office/drawing/2014/main" id="{2948AE29-C391-4770-93EB-A687E2EDB096}"/>
                </a:ext>
              </a:extLst>
            </xdr:cNvPr>
            <xdr:cNvSpPr txBox="1"/>
          </xdr:nvSpPr>
          <xdr:spPr>
            <a:xfrm>
              <a:off x="1393606" y="991371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103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0CE6ABA5-9930-4ABA-B9B2-47659263CBB3}"/>
                </a:ext>
              </a:extLst>
            </xdr:cNvPr>
            <xdr:cNvSpPr txBox="1"/>
          </xdr:nvSpPr>
          <xdr:spPr>
            <a:xfrm>
              <a:off x="2100098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3" name="CaixaDeTexto 292">
              <a:extLst>
                <a:ext uri="{FF2B5EF4-FFF2-40B4-BE49-F238E27FC236}">
                  <a16:creationId xmlns:a16="http://schemas.microsoft.com/office/drawing/2014/main" id="{0CE6ABA5-9930-4ABA-B9B2-47659263CBB3}"/>
                </a:ext>
              </a:extLst>
            </xdr:cNvPr>
            <xdr:cNvSpPr txBox="1"/>
          </xdr:nvSpPr>
          <xdr:spPr>
            <a:xfrm>
              <a:off x="2100098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103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BDFC8915-830C-4796-9BD8-B10A1C9A84A7}"/>
                </a:ext>
              </a:extLst>
            </xdr:cNvPr>
            <xdr:cNvSpPr txBox="1"/>
          </xdr:nvSpPr>
          <xdr:spPr>
            <a:xfrm>
              <a:off x="2816116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4" name="CaixaDeTexto 293">
              <a:extLst>
                <a:ext uri="{FF2B5EF4-FFF2-40B4-BE49-F238E27FC236}">
                  <a16:creationId xmlns:a16="http://schemas.microsoft.com/office/drawing/2014/main" id="{BDFC8915-830C-4796-9BD8-B10A1C9A84A7}"/>
                </a:ext>
              </a:extLst>
            </xdr:cNvPr>
            <xdr:cNvSpPr txBox="1"/>
          </xdr:nvSpPr>
          <xdr:spPr>
            <a:xfrm>
              <a:off x="2816116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103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B4D82579-A462-4F41-B99E-A506BCC14203}"/>
                </a:ext>
              </a:extLst>
            </xdr:cNvPr>
            <xdr:cNvSpPr txBox="1"/>
          </xdr:nvSpPr>
          <xdr:spPr>
            <a:xfrm>
              <a:off x="3484508" y="990419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5" name="CaixaDeTexto 294">
              <a:extLst>
                <a:ext uri="{FF2B5EF4-FFF2-40B4-BE49-F238E27FC236}">
                  <a16:creationId xmlns:a16="http://schemas.microsoft.com/office/drawing/2014/main" id="{B4D82579-A462-4F41-B99E-A506BCC14203}"/>
                </a:ext>
              </a:extLst>
            </xdr:cNvPr>
            <xdr:cNvSpPr txBox="1"/>
          </xdr:nvSpPr>
          <xdr:spPr>
            <a:xfrm>
              <a:off x="3484508" y="990419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103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6" name="CaixaDeTexto 295">
              <a:extLst>
                <a:ext uri="{FF2B5EF4-FFF2-40B4-BE49-F238E27FC236}">
                  <a16:creationId xmlns:a16="http://schemas.microsoft.com/office/drawing/2014/main" id="{77185CDC-85A8-4C55-9C9D-02D946D2B21E}"/>
                </a:ext>
              </a:extLst>
            </xdr:cNvPr>
            <xdr:cNvSpPr txBox="1"/>
          </xdr:nvSpPr>
          <xdr:spPr>
            <a:xfrm>
              <a:off x="4196912" y="990419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296" name="CaixaDeTexto 295">
              <a:extLst>
                <a:ext uri="{FF2B5EF4-FFF2-40B4-BE49-F238E27FC236}">
                  <a16:creationId xmlns:a16="http://schemas.microsoft.com/office/drawing/2014/main" id="{77185CDC-85A8-4C55-9C9D-02D946D2B21E}"/>
                </a:ext>
              </a:extLst>
            </xdr:cNvPr>
            <xdr:cNvSpPr txBox="1"/>
          </xdr:nvSpPr>
          <xdr:spPr>
            <a:xfrm>
              <a:off x="4196912" y="990419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103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7" name="CaixaDeTexto 296">
              <a:extLst>
                <a:ext uri="{FF2B5EF4-FFF2-40B4-BE49-F238E27FC236}">
                  <a16:creationId xmlns:a16="http://schemas.microsoft.com/office/drawing/2014/main" id="{67FB99E9-E740-4825-AD80-FFA7143D52E5}"/>
                </a:ext>
              </a:extLst>
            </xdr:cNvPr>
            <xdr:cNvSpPr txBox="1"/>
          </xdr:nvSpPr>
          <xdr:spPr>
            <a:xfrm>
              <a:off x="4918841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97" name="CaixaDeTexto 296">
              <a:extLst>
                <a:ext uri="{FF2B5EF4-FFF2-40B4-BE49-F238E27FC236}">
                  <a16:creationId xmlns:a16="http://schemas.microsoft.com/office/drawing/2014/main" id="{67FB99E9-E740-4825-AD80-FFA7143D52E5}"/>
                </a:ext>
              </a:extLst>
            </xdr:cNvPr>
            <xdr:cNvSpPr txBox="1"/>
          </xdr:nvSpPr>
          <xdr:spPr>
            <a:xfrm>
              <a:off x="4918841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103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8" name="CaixaDeTexto 297">
              <a:extLst>
                <a:ext uri="{FF2B5EF4-FFF2-40B4-BE49-F238E27FC236}">
                  <a16:creationId xmlns:a16="http://schemas.microsoft.com/office/drawing/2014/main" id="{C78864C6-7F98-44F2-AA23-D296C03B4DE7}"/>
                </a:ext>
              </a:extLst>
            </xdr:cNvPr>
            <xdr:cNvSpPr txBox="1"/>
          </xdr:nvSpPr>
          <xdr:spPr>
            <a:xfrm>
              <a:off x="5628289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298" name="CaixaDeTexto 297">
              <a:extLst>
                <a:ext uri="{FF2B5EF4-FFF2-40B4-BE49-F238E27FC236}">
                  <a16:creationId xmlns:a16="http://schemas.microsoft.com/office/drawing/2014/main" id="{C78864C6-7F98-44F2-AA23-D296C03B4DE7}"/>
                </a:ext>
              </a:extLst>
            </xdr:cNvPr>
            <xdr:cNvSpPr txBox="1"/>
          </xdr:nvSpPr>
          <xdr:spPr>
            <a:xfrm>
              <a:off x="5628289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102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78709C8E-582D-4A1C-A298-D6E2831E5756}"/>
                </a:ext>
              </a:extLst>
            </xdr:cNvPr>
            <xdr:cNvSpPr txBox="1"/>
          </xdr:nvSpPr>
          <xdr:spPr>
            <a:xfrm>
              <a:off x="6367627" y="989466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299" name="CaixaDeTexto 298">
              <a:extLst>
                <a:ext uri="{FF2B5EF4-FFF2-40B4-BE49-F238E27FC236}">
                  <a16:creationId xmlns:a16="http://schemas.microsoft.com/office/drawing/2014/main" id="{78709C8E-582D-4A1C-A298-D6E2831E5756}"/>
                </a:ext>
              </a:extLst>
            </xdr:cNvPr>
            <xdr:cNvSpPr txBox="1"/>
          </xdr:nvSpPr>
          <xdr:spPr>
            <a:xfrm>
              <a:off x="6367627" y="989466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102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0" name="CaixaDeTexto 299">
              <a:extLst>
                <a:ext uri="{FF2B5EF4-FFF2-40B4-BE49-F238E27FC236}">
                  <a16:creationId xmlns:a16="http://schemas.microsoft.com/office/drawing/2014/main" id="{17E955F2-5676-47B0-A423-0951D5D15451}"/>
                </a:ext>
              </a:extLst>
            </xdr:cNvPr>
            <xdr:cNvSpPr txBox="1"/>
          </xdr:nvSpPr>
          <xdr:spPr>
            <a:xfrm>
              <a:off x="7083644" y="988514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0" name="CaixaDeTexto 299">
              <a:extLst>
                <a:ext uri="{FF2B5EF4-FFF2-40B4-BE49-F238E27FC236}">
                  <a16:creationId xmlns:a16="http://schemas.microsoft.com/office/drawing/2014/main" id="{17E955F2-5676-47B0-A423-0951D5D15451}"/>
                </a:ext>
              </a:extLst>
            </xdr:cNvPr>
            <xdr:cNvSpPr txBox="1"/>
          </xdr:nvSpPr>
          <xdr:spPr>
            <a:xfrm>
              <a:off x="7083644" y="988514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102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1" name="CaixaDeTexto 300">
              <a:extLst>
                <a:ext uri="{FF2B5EF4-FFF2-40B4-BE49-F238E27FC236}">
                  <a16:creationId xmlns:a16="http://schemas.microsoft.com/office/drawing/2014/main" id="{0C07597F-B332-4367-9993-048363C461FB}"/>
                </a:ext>
              </a:extLst>
            </xdr:cNvPr>
            <xdr:cNvSpPr txBox="1"/>
          </xdr:nvSpPr>
          <xdr:spPr>
            <a:xfrm>
              <a:off x="7799661" y="989466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1" name="CaixaDeTexto 300">
              <a:extLst>
                <a:ext uri="{FF2B5EF4-FFF2-40B4-BE49-F238E27FC236}">
                  <a16:creationId xmlns:a16="http://schemas.microsoft.com/office/drawing/2014/main" id="{0C07597F-B332-4367-9993-048363C461FB}"/>
                </a:ext>
              </a:extLst>
            </xdr:cNvPr>
            <xdr:cNvSpPr txBox="1"/>
          </xdr:nvSpPr>
          <xdr:spPr>
            <a:xfrm>
              <a:off x="7799661" y="989466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102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CaixaDeTexto 301">
              <a:extLst>
                <a:ext uri="{FF2B5EF4-FFF2-40B4-BE49-F238E27FC236}">
                  <a16:creationId xmlns:a16="http://schemas.microsoft.com/office/drawing/2014/main" id="{EA21C7AA-5B54-4255-BC5A-FCB496760F5C}"/>
                </a:ext>
              </a:extLst>
            </xdr:cNvPr>
            <xdr:cNvSpPr txBox="1"/>
          </xdr:nvSpPr>
          <xdr:spPr>
            <a:xfrm>
              <a:off x="8515678" y="989466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2" name="CaixaDeTexto 301">
              <a:extLst>
                <a:ext uri="{FF2B5EF4-FFF2-40B4-BE49-F238E27FC236}">
                  <a16:creationId xmlns:a16="http://schemas.microsoft.com/office/drawing/2014/main" id="{EA21C7AA-5B54-4255-BC5A-FCB496760F5C}"/>
                </a:ext>
              </a:extLst>
            </xdr:cNvPr>
            <xdr:cNvSpPr txBox="1"/>
          </xdr:nvSpPr>
          <xdr:spPr>
            <a:xfrm>
              <a:off x="8515678" y="989466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102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3" name="CaixaDeTexto 302">
              <a:extLst>
                <a:ext uri="{FF2B5EF4-FFF2-40B4-BE49-F238E27FC236}">
                  <a16:creationId xmlns:a16="http://schemas.microsoft.com/office/drawing/2014/main" id="{FAC3CF27-C10E-4406-9F62-3AC75106717B}"/>
                </a:ext>
              </a:extLst>
            </xdr:cNvPr>
            <xdr:cNvSpPr txBox="1"/>
          </xdr:nvSpPr>
          <xdr:spPr>
            <a:xfrm>
              <a:off x="9260271" y="989466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3" name="CaixaDeTexto 302">
              <a:extLst>
                <a:ext uri="{FF2B5EF4-FFF2-40B4-BE49-F238E27FC236}">
                  <a16:creationId xmlns:a16="http://schemas.microsoft.com/office/drawing/2014/main" id="{FAC3CF27-C10E-4406-9F62-3AC75106717B}"/>
                </a:ext>
              </a:extLst>
            </xdr:cNvPr>
            <xdr:cNvSpPr txBox="1"/>
          </xdr:nvSpPr>
          <xdr:spPr>
            <a:xfrm>
              <a:off x="9260271" y="989466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102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4" name="CaixaDeTexto 303">
              <a:extLst>
                <a:ext uri="{FF2B5EF4-FFF2-40B4-BE49-F238E27FC236}">
                  <a16:creationId xmlns:a16="http://schemas.microsoft.com/office/drawing/2014/main" id="{BEE6BB75-2FCA-44D2-A495-3F8CD4C56E20}"/>
                </a:ext>
              </a:extLst>
            </xdr:cNvPr>
            <xdr:cNvSpPr txBox="1"/>
          </xdr:nvSpPr>
          <xdr:spPr>
            <a:xfrm>
              <a:off x="9976288" y="989466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4" name="CaixaDeTexto 303">
              <a:extLst>
                <a:ext uri="{FF2B5EF4-FFF2-40B4-BE49-F238E27FC236}">
                  <a16:creationId xmlns:a16="http://schemas.microsoft.com/office/drawing/2014/main" id="{BEE6BB75-2FCA-44D2-A495-3F8CD4C56E20}"/>
                </a:ext>
              </a:extLst>
            </xdr:cNvPr>
            <xdr:cNvSpPr txBox="1"/>
          </xdr:nvSpPr>
          <xdr:spPr>
            <a:xfrm>
              <a:off x="9976288" y="989466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103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5" name="CaixaDeTexto 304">
              <a:extLst>
                <a:ext uri="{FF2B5EF4-FFF2-40B4-BE49-F238E27FC236}">
                  <a16:creationId xmlns:a16="http://schemas.microsoft.com/office/drawing/2014/main" id="{3FDBB62A-9A52-480C-A0B8-4D462B7EAC7B}"/>
                </a:ext>
              </a:extLst>
            </xdr:cNvPr>
            <xdr:cNvSpPr txBox="1"/>
          </xdr:nvSpPr>
          <xdr:spPr>
            <a:xfrm>
              <a:off x="649014" y="990419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5" name="CaixaDeTexto 304">
              <a:extLst>
                <a:ext uri="{FF2B5EF4-FFF2-40B4-BE49-F238E27FC236}">
                  <a16:creationId xmlns:a16="http://schemas.microsoft.com/office/drawing/2014/main" id="{3FDBB62A-9A52-480C-A0B8-4D462B7EAC7B}"/>
                </a:ext>
              </a:extLst>
            </xdr:cNvPr>
            <xdr:cNvSpPr txBox="1"/>
          </xdr:nvSpPr>
          <xdr:spPr>
            <a:xfrm>
              <a:off x="649014" y="990419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103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50A35BEC-677C-4B2B-A2CF-138283F357B9}"/>
                </a:ext>
              </a:extLst>
            </xdr:cNvPr>
            <xdr:cNvSpPr txBox="1"/>
          </xdr:nvSpPr>
          <xdr:spPr>
            <a:xfrm>
              <a:off x="1393606" y="991371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6" name="CaixaDeTexto 305">
              <a:extLst>
                <a:ext uri="{FF2B5EF4-FFF2-40B4-BE49-F238E27FC236}">
                  <a16:creationId xmlns:a16="http://schemas.microsoft.com/office/drawing/2014/main" id="{50A35BEC-677C-4B2B-A2CF-138283F357B9}"/>
                </a:ext>
              </a:extLst>
            </xdr:cNvPr>
            <xdr:cNvSpPr txBox="1"/>
          </xdr:nvSpPr>
          <xdr:spPr>
            <a:xfrm>
              <a:off x="1393606" y="991371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103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7" name="CaixaDeTexto 306">
              <a:extLst>
                <a:ext uri="{FF2B5EF4-FFF2-40B4-BE49-F238E27FC236}">
                  <a16:creationId xmlns:a16="http://schemas.microsoft.com/office/drawing/2014/main" id="{9EAF3981-14C1-43B3-9D13-500BDAB9CDD2}"/>
                </a:ext>
              </a:extLst>
            </xdr:cNvPr>
            <xdr:cNvSpPr txBox="1"/>
          </xdr:nvSpPr>
          <xdr:spPr>
            <a:xfrm>
              <a:off x="2100098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7" name="CaixaDeTexto 306">
              <a:extLst>
                <a:ext uri="{FF2B5EF4-FFF2-40B4-BE49-F238E27FC236}">
                  <a16:creationId xmlns:a16="http://schemas.microsoft.com/office/drawing/2014/main" id="{9EAF3981-14C1-43B3-9D13-500BDAB9CDD2}"/>
                </a:ext>
              </a:extLst>
            </xdr:cNvPr>
            <xdr:cNvSpPr txBox="1"/>
          </xdr:nvSpPr>
          <xdr:spPr>
            <a:xfrm>
              <a:off x="2100098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103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8" name="CaixaDeTexto 307">
              <a:extLst>
                <a:ext uri="{FF2B5EF4-FFF2-40B4-BE49-F238E27FC236}">
                  <a16:creationId xmlns:a16="http://schemas.microsoft.com/office/drawing/2014/main" id="{F928FCB2-64FC-4084-9746-53B941E3AC2C}"/>
                </a:ext>
              </a:extLst>
            </xdr:cNvPr>
            <xdr:cNvSpPr txBox="1"/>
          </xdr:nvSpPr>
          <xdr:spPr>
            <a:xfrm>
              <a:off x="2816116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8" name="CaixaDeTexto 307">
              <a:extLst>
                <a:ext uri="{FF2B5EF4-FFF2-40B4-BE49-F238E27FC236}">
                  <a16:creationId xmlns:a16="http://schemas.microsoft.com/office/drawing/2014/main" id="{F928FCB2-64FC-4084-9746-53B941E3AC2C}"/>
                </a:ext>
              </a:extLst>
            </xdr:cNvPr>
            <xdr:cNvSpPr txBox="1"/>
          </xdr:nvSpPr>
          <xdr:spPr>
            <a:xfrm>
              <a:off x="2816116" y="991371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103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9" name="CaixaDeTexto 308">
              <a:extLst>
                <a:ext uri="{FF2B5EF4-FFF2-40B4-BE49-F238E27FC236}">
                  <a16:creationId xmlns:a16="http://schemas.microsoft.com/office/drawing/2014/main" id="{E626C064-C3C1-49D0-9AFD-AAC52B84D92C}"/>
                </a:ext>
              </a:extLst>
            </xdr:cNvPr>
            <xdr:cNvSpPr txBox="1"/>
          </xdr:nvSpPr>
          <xdr:spPr>
            <a:xfrm>
              <a:off x="3484508" y="990419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09" name="CaixaDeTexto 308">
              <a:extLst>
                <a:ext uri="{FF2B5EF4-FFF2-40B4-BE49-F238E27FC236}">
                  <a16:creationId xmlns:a16="http://schemas.microsoft.com/office/drawing/2014/main" id="{E626C064-C3C1-49D0-9AFD-AAC52B84D92C}"/>
                </a:ext>
              </a:extLst>
            </xdr:cNvPr>
            <xdr:cNvSpPr txBox="1"/>
          </xdr:nvSpPr>
          <xdr:spPr>
            <a:xfrm>
              <a:off x="3484508" y="990419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103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0" name="CaixaDeTexto 309">
              <a:extLst>
                <a:ext uri="{FF2B5EF4-FFF2-40B4-BE49-F238E27FC236}">
                  <a16:creationId xmlns:a16="http://schemas.microsoft.com/office/drawing/2014/main" id="{7C3ADB6E-B5F1-47C6-A9EB-F484246EDAE7}"/>
                </a:ext>
              </a:extLst>
            </xdr:cNvPr>
            <xdr:cNvSpPr txBox="1"/>
          </xdr:nvSpPr>
          <xdr:spPr>
            <a:xfrm>
              <a:off x="4196912" y="990419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10" name="CaixaDeTexto 309">
              <a:extLst>
                <a:ext uri="{FF2B5EF4-FFF2-40B4-BE49-F238E27FC236}">
                  <a16:creationId xmlns:a16="http://schemas.microsoft.com/office/drawing/2014/main" id="{7C3ADB6E-B5F1-47C6-A9EB-F484246EDAE7}"/>
                </a:ext>
              </a:extLst>
            </xdr:cNvPr>
            <xdr:cNvSpPr txBox="1"/>
          </xdr:nvSpPr>
          <xdr:spPr>
            <a:xfrm>
              <a:off x="4196912" y="990419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103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034EF194-9A6D-42A5-AB62-D0DBAE5946D6}"/>
                </a:ext>
              </a:extLst>
            </xdr:cNvPr>
            <xdr:cNvSpPr txBox="1"/>
          </xdr:nvSpPr>
          <xdr:spPr>
            <a:xfrm>
              <a:off x="4918841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11" name="CaixaDeTexto 310">
              <a:extLst>
                <a:ext uri="{FF2B5EF4-FFF2-40B4-BE49-F238E27FC236}">
                  <a16:creationId xmlns:a16="http://schemas.microsoft.com/office/drawing/2014/main" id="{034EF194-9A6D-42A5-AB62-D0DBAE5946D6}"/>
                </a:ext>
              </a:extLst>
            </xdr:cNvPr>
            <xdr:cNvSpPr txBox="1"/>
          </xdr:nvSpPr>
          <xdr:spPr>
            <a:xfrm>
              <a:off x="4918841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103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CaixaDeTexto 311">
              <a:extLst>
                <a:ext uri="{FF2B5EF4-FFF2-40B4-BE49-F238E27FC236}">
                  <a16:creationId xmlns:a16="http://schemas.microsoft.com/office/drawing/2014/main" id="{FE76721D-C99E-443F-B784-865180562C48}"/>
                </a:ext>
              </a:extLst>
            </xdr:cNvPr>
            <xdr:cNvSpPr txBox="1"/>
          </xdr:nvSpPr>
          <xdr:spPr>
            <a:xfrm>
              <a:off x="5628289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12" name="CaixaDeTexto 311">
              <a:extLst>
                <a:ext uri="{FF2B5EF4-FFF2-40B4-BE49-F238E27FC236}">
                  <a16:creationId xmlns:a16="http://schemas.microsoft.com/office/drawing/2014/main" id="{FE76721D-C99E-443F-B784-865180562C48}"/>
                </a:ext>
              </a:extLst>
            </xdr:cNvPr>
            <xdr:cNvSpPr txBox="1"/>
          </xdr:nvSpPr>
          <xdr:spPr>
            <a:xfrm>
              <a:off x="5628289" y="990419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102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3" name="CaixaDeTexto 312">
              <a:extLst>
                <a:ext uri="{FF2B5EF4-FFF2-40B4-BE49-F238E27FC236}">
                  <a16:creationId xmlns:a16="http://schemas.microsoft.com/office/drawing/2014/main" id="{3EB31074-709C-4CCE-BCCB-3C584355DCC0}"/>
                </a:ext>
              </a:extLst>
            </xdr:cNvPr>
            <xdr:cNvSpPr txBox="1"/>
          </xdr:nvSpPr>
          <xdr:spPr>
            <a:xfrm>
              <a:off x="6367627" y="989466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3" name="CaixaDeTexto 312">
              <a:extLst>
                <a:ext uri="{FF2B5EF4-FFF2-40B4-BE49-F238E27FC236}">
                  <a16:creationId xmlns:a16="http://schemas.microsoft.com/office/drawing/2014/main" id="{3EB31074-709C-4CCE-BCCB-3C584355DCC0}"/>
                </a:ext>
              </a:extLst>
            </xdr:cNvPr>
            <xdr:cNvSpPr txBox="1"/>
          </xdr:nvSpPr>
          <xdr:spPr>
            <a:xfrm>
              <a:off x="6367627" y="989466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102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4" name="CaixaDeTexto 313">
              <a:extLst>
                <a:ext uri="{FF2B5EF4-FFF2-40B4-BE49-F238E27FC236}">
                  <a16:creationId xmlns:a16="http://schemas.microsoft.com/office/drawing/2014/main" id="{6D975E4F-EDEC-4DC8-9B05-DB6AD1519020}"/>
                </a:ext>
              </a:extLst>
            </xdr:cNvPr>
            <xdr:cNvSpPr txBox="1"/>
          </xdr:nvSpPr>
          <xdr:spPr>
            <a:xfrm>
              <a:off x="7083644" y="988514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4" name="CaixaDeTexto 313">
              <a:extLst>
                <a:ext uri="{FF2B5EF4-FFF2-40B4-BE49-F238E27FC236}">
                  <a16:creationId xmlns:a16="http://schemas.microsoft.com/office/drawing/2014/main" id="{6D975E4F-EDEC-4DC8-9B05-DB6AD1519020}"/>
                </a:ext>
              </a:extLst>
            </xdr:cNvPr>
            <xdr:cNvSpPr txBox="1"/>
          </xdr:nvSpPr>
          <xdr:spPr>
            <a:xfrm>
              <a:off x="7083644" y="988514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102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5" name="CaixaDeTexto 314">
              <a:extLst>
                <a:ext uri="{FF2B5EF4-FFF2-40B4-BE49-F238E27FC236}">
                  <a16:creationId xmlns:a16="http://schemas.microsoft.com/office/drawing/2014/main" id="{6AC1F1D2-1D4E-47EB-8DDC-9BE3C29E2B72}"/>
                </a:ext>
              </a:extLst>
            </xdr:cNvPr>
            <xdr:cNvSpPr txBox="1"/>
          </xdr:nvSpPr>
          <xdr:spPr>
            <a:xfrm>
              <a:off x="7799661" y="989466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5" name="CaixaDeTexto 314">
              <a:extLst>
                <a:ext uri="{FF2B5EF4-FFF2-40B4-BE49-F238E27FC236}">
                  <a16:creationId xmlns:a16="http://schemas.microsoft.com/office/drawing/2014/main" id="{6AC1F1D2-1D4E-47EB-8DDC-9BE3C29E2B72}"/>
                </a:ext>
              </a:extLst>
            </xdr:cNvPr>
            <xdr:cNvSpPr txBox="1"/>
          </xdr:nvSpPr>
          <xdr:spPr>
            <a:xfrm>
              <a:off x="7799661" y="989466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102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6" name="CaixaDeTexto 315">
              <a:extLst>
                <a:ext uri="{FF2B5EF4-FFF2-40B4-BE49-F238E27FC236}">
                  <a16:creationId xmlns:a16="http://schemas.microsoft.com/office/drawing/2014/main" id="{9F11B791-6CBE-4314-80D0-2D606F647E4A}"/>
                </a:ext>
              </a:extLst>
            </xdr:cNvPr>
            <xdr:cNvSpPr txBox="1"/>
          </xdr:nvSpPr>
          <xdr:spPr>
            <a:xfrm>
              <a:off x="8515678" y="989466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6" name="CaixaDeTexto 315">
              <a:extLst>
                <a:ext uri="{FF2B5EF4-FFF2-40B4-BE49-F238E27FC236}">
                  <a16:creationId xmlns:a16="http://schemas.microsoft.com/office/drawing/2014/main" id="{9F11B791-6CBE-4314-80D0-2D606F647E4A}"/>
                </a:ext>
              </a:extLst>
            </xdr:cNvPr>
            <xdr:cNvSpPr txBox="1"/>
          </xdr:nvSpPr>
          <xdr:spPr>
            <a:xfrm>
              <a:off x="8515678" y="989466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102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7" name="CaixaDeTexto 316">
              <a:extLst>
                <a:ext uri="{FF2B5EF4-FFF2-40B4-BE49-F238E27FC236}">
                  <a16:creationId xmlns:a16="http://schemas.microsoft.com/office/drawing/2014/main" id="{AE7606B3-C967-4DD5-98B8-112033EEC193}"/>
                </a:ext>
              </a:extLst>
            </xdr:cNvPr>
            <xdr:cNvSpPr txBox="1"/>
          </xdr:nvSpPr>
          <xdr:spPr>
            <a:xfrm>
              <a:off x="9260271" y="989466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7" name="CaixaDeTexto 316">
              <a:extLst>
                <a:ext uri="{FF2B5EF4-FFF2-40B4-BE49-F238E27FC236}">
                  <a16:creationId xmlns:a16="http://schemas.microsoft.com/office/drawing/2014/main" id="{AE7606B3-C967-4DD5-98B8-112033EEC193}"/>
                </a:ext>
              </a:extLst>
            </xdr:cNvPr>
            <xdr:cNvSpPr txBox="1"/>
          </xdr:nvSpPr>
          <xdr:spPr>
            <a:xfrm>
              <a:off x="9260271" y="989466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102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CaixaDeTexto 317">
              <a:extLst>
                <a:ext uri="{FF2B5EF4-FFF2-40B4-BE49-F238E27FC236}">
                  <a16:creationId xmlns:a16="http://schemas.microsoft.com/office/drawing/2014/main" id="{BEE004F4-F902-4CD2-B53C-D5A08CB9D34E}"/>
                </a:ext>
              </a:extLst>
            </xdr:cNvPr>
            <xdr:cNvSpPr txBox="1"/>
          </xdr:nvSpPr>
          <xdr:spPr>
            <a:xfrm>
              <a:off x="9976288" y="989466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8" name="CaixaDeTexto 317">
              <a:extLst>
                <a:ext uri="{FF2B5EF4-FFF2-40B4-BE49-F238E27FC236}">
                  <a16:creationId xmlns:a16="http://schemas.microsoft.com/office/drawing/2014/main" id="{BEE004F4-F902-4CD2-B53C-D5A08CB9D34E}"/>
                </a:ext>
              </a:extLst>
            </xdr:cNvPr>
            <xdr:cNvSpPr txBox="1"/>
          </xdr:nvSpPr>
          <xdr:spPr>
            <a:xfrm>
              <a:off x="9976288" y="989466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113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9" name="CaixaDeTexto 318">
              <a:extLst>
                <a:ext uri="{FF2B5EF4-FFF2-40B4-BE49-F238E27FC236}">
                  <a16:creationId xmlns:a16="http://schemas.microsoft.com/office/drawing/2014/main" id="{DB727733-02A2-41ED-A837-8236DEAA924C}"/>
                </a:ext>
              </a:extLst>
            </xdr:cNvPr>
            <xdr:cNvSpPr txBox="1"/>
          </xdr:nvSpPr>
          <xdr:spPr>
            <a:xfrm>
              <a:off x="649014" y="1182233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19" name="CaixaDeTexto 318">
              <a:extLst>
                <a:ext uri="{FF2B5EF4-FFF2-40B4-BE49-F238E27FC236}">
                  <a16:creationId xmlns:a16="http://schemas.microsoft.com/office/drawing/2014/main" id="{DB727733-02A2-41ED-A837-8236DEAA924C}"/>
                </a:ext>
              </a:extLst>
            </xdr:cNvPr>
            <xdr:cNvSpPr txBox="1"/>
          </xdr:nvSpPr>
          <xdr:spPr>
            <a:xfrm>
              <a:off x="649014" y="1182233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113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0" name="CaixaDeTexto 319">
              <a:extLst>
                <a:ext uri="{FF2B5EF4-FFF2-40B4-BE49-F238E27FC236}">
                  <a16:creationId xmlns:a16="http://schemas.microsoft.com/office/drawing/2014/main" id="{A0BCDC85-5449-4278-A43C-6A51673BB4E1}"/>
                </a:ext>
              </a:extLst>
            </xdr:cNvPr>
            <xdr:cNvSpPr txBox="1"/>
          </xdr:nvSpPr>
          <xdr:spPr>
            <a:xfrm>
              <a:off x="1393606" y="1183185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0" name="CaixaDeTexto 319">
              <a:extLst>
                <a:ext uri="{FF2B5EF4-FFF2-40B4-BE49-F238E27FC236}">
                  <a16:creationId xmlns:a16="http://schemas.microsoft.com/office/drawing/2014/main" id="{A0BCDC85-5449-4278-A43C-6A51673BB4E1}"/>
                </a:ext>
              </a:extLst>
            </xdr:cNvPr>
            <xdr:cNvSpPr txBox="1"/>
          </xdr:nvSpPr>
          <xdr:spPr>
            <a:xfrm>
              <a:off x="1393606" y="1183185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113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1" name="CaixaDeTexto 320">
              <a:extLst>
                <a:ext uri="{FF2B5EF4-FFF2-40B4-BE49-F238E27FC236}">
                  <a16:creationId xmlns:a16="http://schemas.microsoft.com/office/drawing/2014/main" id="{C43032E2-3AD5-4C57-98E6-17DBA4BB9631}"/>
                </a:ext>
              </a:extLst>
            </xdr:cNvPr>
            <xdr:cNvSpPr txBox="1"/>
          </xdr:nvSpPr>
          <xdr:spPr>
            <a:xfrm>
              <a:off x="2100098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1" name="CaixaDeTexto 320">
              <a:extLst>
                <a:ext uri="{FF2B5EF4-FFF2-40B4-BE49-F238E27FC236}">
                  <a16:creationId xmlns:a16="http://schemas.microsoft.com/office/drawing/2014/main" id="{C43032E2-3AD5-4C57-98E6-17DBA4BB9631}"/>
                </a:ext>
              </a:extLst>
            </xdr:cNvPr>
            <xdr:cNvSpPr txBox="1"/>
          </xdr:nvSpPr>
          <xdr:spPr>
            <a:xfrm>
              <a:off x="2100098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113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2" name="CaixaDeTexto 321">
              <a:extLst>
                <a:ext uri="{FF2B5EF4-FFF2-40B4-BE49-F238E27FC236}">
                  <a16:creationId xmlns:a16="http://schemas.microsoft.com/office/drawing/2014/main" id="{8E4EE7C0-70ED-4031-B372-65DB257EA1B3}"/>
                </a:ext>
              </a:extLst>
            </xdr:cNvPr>
            <xdr:cNvSpPr txBox="1"/>
          </xdr:nvSpPr>
          <xdr:spPr>
            <a:xfrm>
              <a:off x="2816116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2" name="CaixaDeTexto 321">
              <a:extLst>
                <a:ext uri="{FF2B5EF4-FFF2-40B4-BE49-F238E27FC236}">
                  <a16:creationId xmlns:a16="http://schemas.microsoft.com/office/drawing/2014/main" id="{8E4EE7C0-70ED-4031-B372-65DB257EA1B3}"/>
                </a:ext>
              </a:extLst>
            </xdr:cNvPr>
            <xdr:cNvSpPr txBox="1"/>
          </xdr:nvSpPr>
          <xdr:spPr>
            <a:xfrm>
              <a:off x="2816116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113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3" name="CaixaDeTexto 322">
              <a:extLst>
                <a:ext uri="{FF2B5EF4-FFF2-40B4-BE49-F238E27FC236}">
                  <a16:creationId xmlns:a16="http://schemas.microsoft.com/office/drawing/2014/main" id="{0A9D7B80-5FB7-4A51-A55B-702D7E502EE2}"/>
                </a:ext>
              </a:extLst>
            </xdr:cNvPr>
            <xdr:cNvSpPr txBox="1"/>
          </xdr:nvSpPr>
          <xdr:spPr>
            <a:xfrm>
              <a:off x="3484508" y="11822331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3" name="CaixaDeTexto 322">
              <a:extLst>
                <a:ext uri="{FF2B5EF4-FFF2-40B4-BE49-F238E27FC236}">
                  <a16:creationId xmlns:a16="http://schemas.microsoft.com/office/drawing/2014/main" id="{0A9D7B80-5FB7-4A51-A55B-702D7E502EE2}"/>
                </a:ext>
              </a:extLst>
            </xdr:cNvPr>
            <xdr:cNvSpPr txBox="1"/>
          </xdr:nvSpPr>
          <xdr:spPr>
            <a:xfrm>
              <a:off x="3484508" y="11822331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113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CaixaDeTexto 323">
              <a:extLst>
                <a:ext uri="{FF2B5EF4-FFF2-40B4-BE49-F238E27FC236}">
                  <a16:creationId xmlns:a16="http://schemas.microsoft.com/office/drawing/2014/main" id="{F9B213F3-B58D-4BC5-94A9-43E394BF898E}"/>
                </a:ext>
              </a:extLst>
            </xdr:cNvPr>
            <xdr:cNvSpPr txBox="1"/>
          </xdr:nvSpPr>
          <xdr:spPr>
            <a:xfrm>
              <a:off x="4196912" y="11822331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24" name="CaixaDeTexto 323">
              <a:extLst>
                <a:ext uri="{FF2B5EF4-FFF2-40B4-BE49-F238E27FC236}">
                  <a16:creationId xmlns:a16="http://schemas.microsoft.com/office/drawing/2014/main" id="{F9B213F3-B58D-4BC5-94A9-43E394BF898E}"/>
                </a:ext>
              </a:extLst>
            </xdr:cNvPr>
            <xdr:cNvSpPr txBox="1"/>
          </xdr:nvSpPr>
          <xdr:spPr>
            <a:xfrm>
              <a:off x="4196912" y="11822331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113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5" name="CaixaDeTexto 324">
              <a:extLst>
                <a:ext uri="{FF2B5EF4-FFF2-40B4-BE49-F238E27FC236}">
                  <a16:creationId xmlns:a16="http://schemas.microsoft.com/office/drawing/2014/main" id="{9DDF4267-B342-4D19-BD5D-B1A254351CFC}"/>
                </a:ext>
              </a:extLst>
            </xdr:cNvPr>
            <xdr:cNvSpPr txBox="1"/>
          </xdr:nvSpPr>
          <xdr:spPr>
            <a:xfrm>
              <a:off x="4918841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25" name="CaixaDeTexto 324">
              <a:extLst>
                <a:ext uri="{FF2B5EF4-FFF2-40B4-BE49-F238E27FC236}">
                  <a16:creationId xmlns:a16="http://schemas.microsoft.com/office/drawing/2014/main" id="{9DDF4267-B342-4D19-BD5D-B1A254351CFC}"/>
                </a:ext>
              </a:extLst>
            </xdr:cNvPr>
            <xdr:cNvSpPr txBox="1"/>
          </xdr:nvSpPr>
          <xdr:spPr>
            <a:xfrm>
              <a:off x="4918841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113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6" name="CaixaDeTexto 325">
              <a:extLst>
                <a:ext uri="{FF2B5EF4-FFF2-40B4-BE49-F238E27FC236}">
                  <a16:creationId xmlns:a16="http://schemas.microsoft.com/office/drawing/2014/main" id="{73198D97-3895-4D39-8630-9F35EDBE46E9}"/>
                </a:ext>
              </a:extLst>
            </xdr:cNvPr>
            <xdr:cNvSpPr txBox="1"/>
          </xdr:nvSpPr>
          <xdr:spPr>
            <a:xfrm>
              <a:off x="5628289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26" name="CaixaDeTexto 325">
              <a:extLst>
                <a:ext uri="{FF2B5EF4-FFF2-40B4-BE49-F238E27FC236}">
                  <a16:creationId xmlns:a16="http://schemas.microsoft.com/office/drawing/2014/main" id="{73198D97-3895-4D39-8630-9F35EDBE46E9}"/>
                </a:ext>
              </a:extLst>
            </xdr:cNvPr>
            <xdr:cNvSpPr txBox="1"/>
          </xdr:nvSpPr>
          <xdr:spPr>
            <a:xfrm>
              <a:off x="5628289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112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7" name="CaixaDeTexto 326">
              <a:extLst>
                <a:ext uri="{FF2B5EF4-FFF2-40B4-BE49-F238E27FC236}">
                  <a16:creationId xmlns:a16="http://schemas.microsoft.com/office/drawing/2014/main" id="{2D49AD44-0469-49E2-8EE6-AAD36791233B}"/>
                </a:ext>
              </a:extLst>
            </xdr:cNvPr>
            <xdr:cNvSpPr txBox="1"/>
          </xdr:nvSpPr>
          <xdr:spPr>
            <a:xfrm>
              <a:off x="6367627" y="11812806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7" name="CaixaDeTexto 326">
              <a:extLst>
                <a:ext uri="{FF2B5EF4-FFF2-40B4-BE49-F238E27FC236}">
                  <a16:creationId xmlns:a16="http://schemas.microsoft.com/office/drawing/2014/main" id="{2D49AD44-0469-49E2-8EE6-AAD36791233B}"/>
                </a:ext>
              </a:extLst>
            </xdr:cNvPr>
            <xdr:cNvSpPr txBox="1"/>
          </xdr:nvSpPr>
          <xdr:spPr>
            <a:xfrm>
              <a:off x="6367627" y="11812806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112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8" name="CaixaDeTexto 327">
              <a:extLst>
                <a:ext uri="{FF2B5EF4-FFF2-40B4-BE49-F238E27FC236}">
                  <a16:creationId xmlns:a16="http://schemas.microsoft.com/office/drawing/2014/main" id="{3CC267D7-29E5-4352-8335-90F51F5FA8B5}"/>
                </a:ext>
              </a:extLst>
            </xdr:cNvPr>
            <xdr:cNvSpPr txBox="1"/>
          </xdr:nvSpPr>
          <xdr:spPr>
            <a:xfrm>
              <a:off x="7083644" y="11803281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8" name="CaixaDeTexto 327">
              <a:extLst>
                <a:ext uri="{FF2B5EF4-FFF2-40B4-BE49-F238E27FC236}">
                  <a16:creationId xmlns:a16="http://schemas.microsoft.com/office/drawing/2014/main" id="{3CC267D7-29E5-4352-8335-90F51F5FA8B5}"/>
                </a:ext>
              </a:extLst>
            </xdr:cNvPr>
            <xdr:cNvSpPr txBox="1"/>
          </xdr:nvSpPr>
          <xdr:spPr>
            <a:xfrm>
              <a:off x="7083644" y="11803281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112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9" name="CaixaDeTexto 328">
              <a:extLst>
                <a:ext uri="{FF2B5EF4-FFF2-40B4-BE49-F238E27FC236}">
                  <a16:creationId xmlns:a16="http://schemas.microsoft.com/office/drawing/2014/main" id="{BA679360-18D0-4BD0-94BC-932C30999277}"/>
                </a:ext>
              </a:extLst>
            </xdr:cNvPr>
            <xdr:cNvSpPr txBox="1"/>
          </xdr:nvSpPr>
          <xdr:spPr>
            <a:xfrm>
              <a:off x="7799661" y="11812806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29" name="CaixaDeTexto 328">
              <a:extLst>
                <a:ext uri="{FF2B5EF4-FFF2-40B4-BE49-F238E27FC236}">
                  <a16:creationId xmlns:a16="http://schemas.microsoft.com/office/drawing/2014/main" id="{BA679360-18D0-4BD0-94BC-932C30999277}"/>
                </a:ext>
              </a:extLst>
            </xdr:cNvPr>
            <xdr:cNvSpPr txBox="1"/>
          </xdr:nvSpPr>
          <xdr:spPr>
            <a:xfrm>
              <a:off x="7799661" y="11812806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112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0" name="CaixaDeTexto 329">
              <a:extLst>
                <a:ext uri="{FF2B5EF4-FFF2-40B4-BE49-F238E27FC236}">
                  <a16:creationId xmlns:a16="http://schemas.microsoft.com/office/drawing/2014/main" id="{3D54E8E7-6BBC-4D93-95C9-7CB895B4AAA1}"/>
                </a:ext>
              </a:extLst>
            </xdr:cNvPr>
            <xdr:cNvSpPr txBox="1"/>
          </xdr:nvSpPr>
          <xdr:spPr>
            <a:xfrm>
              <a:off x="8515678" y="11812806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0" name="CaixaDeTexto 329">
              <a:extLst>
                <a:ext uri="{FF2B5EF4-FFF2-40B4-BE49-F238E27FC236}">
                  <a16:creationId xmlns:a16="http://schemas.microsoft.com/office/drawing/2014/main" id="{3D54E8E7-6BBC-4D93-95C9-7CB895B4AAA1}"/>
                </a:ext>
              </a:extLst>
            </xdr:cNvPr>
            <xdr:cNvSpPr txBox="1"/>
          </xdr:nvSpPr>
          <xdr:spPr>
            <a:xfrm>
              <a:off x="8515678" y="11812806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112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1" name="CaixaDeTexto 330">
              <a:extLst>
                <a:ext uri="{FF2B5EF4-FFF2-40B4-BE49-F238E27FC236}">
                  <a16:creationId xmlns:a16="http://schemas.microsoft.com/office/drawing/2014/main" id="{EC14866D-634C-4EEB-BC26-F30DB8BB812B}"/>
                </a:ext>
              </a:extLst>
            </xdr:cNvPr>
            <xdr:cNvSpPr txBox="1"/>
          </xdr:nvSpPr>
          <xdr:spPr>
            <a:xfrm>
              <a:off x="9260271" y="11812806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1" name="CaixaDeTexto 330">
              <a:extLst>
                <a:ext uri="{FF2B5EF4-FFF2-40B4-BE49-F238E27FC236}">
                  <a16:creationId xmlns:a16="http://schemas.microsoft.com/office/drawing/2014/main" id="{EC14866D-634C-4EEB-BC26-F30DB8BB812B}"/>
                </a:ext>
              </a:extLst>
            </xdr:cNvPr>
            <xdr:cNvSpPr txBox="1"/>
          </xdr:nvSpPr>
          <xdr:spPr>
            <a:xfrm>
              <a:off x="9260271" y="11812806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112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CaixaDeTexto 331">
              <a:extLst>
                <a:ext uri="{FF2B5EF4-FFF2-40B4-BE49-F238E27FC236}">
                  <a16:creationId xmlns:a16="http://schemas.microsoft.com/office/drawing/2014/main" id="{390374DE-1BFA-4CEE-B5E3-8CF57FD5D73C}"/>
                </a:ext>
              </a:extLst>
            </xdr:cNvPr>
            <xdr:cNvSpPr txBox="1"/>
          </xdr:nvSpPr>
          <xdr:spPr>
            <a:xfrm>
              <a:off x="9976288" y="11812806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2" name="CaixaDeTexto 331">
              <a:extLst>
                <a:ext uri="{FF2B5EF4-FFF2-40B4-BE49-F238E27FC236}">
                  <a16:creationId xmlns:a16="http://schemas.microsoft.com/office/drawing/2014/main" id="{390374DE-1BFA-4CEE-B5E3-8CF57FD5D73C}"/>
                </a:ext>
              </a:extLst>
            </xdr:cNvPr>
            <xdr:cNvSpPr txBox="1"/>
          </xdr:nvSpPr>
          <xdr:spPr>
            <a:xfrm>
              <a:off x="9976288" y="11812806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113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3" name="CaixaDeTexto 332">
              <a:extLst>
                <a:ext uri="{FF2B5EF4-FFF2-40B4-BE49-F238E27FC236}">
                  <a16:creationId xmlns:a16="http://schemas.microsoft.com/office/drawing/2014/main" id="{A47DA412-D6E5-400D-84CC-8D8D55341C51}"/>
                </a:ext>
              </a:extLst>
            </xdr:cNvPr>
            <xdr:cNvSpPr txBox="1"/>
          </xdr:nvSpPr>
          <xdr:spPr>
            <a:xfrm>
              <a:off x="649014" y="1182233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3" name="CaixaDeTexto 332">
              <a:extLst>
                <a:ext uri="{FF2B5EF4-FFF2-40B4-BE49-F238E27FC236}">
                  <a16:creationId xmlns:a16="http://schemas.microsoft.com/office/drawing/2014/main" id="{A47DA412-D6E5-400D-84CC-8D8D55341C51}"/>
                </a:ext>
              </a:extLst>
            </xdr:cNvPr>
            <xdr:cNvSpPr txBox="1"/>
          </xdr:nvSpPr>
          <xdr:spPr>
            <a:xfrm>
              <a:off x="649014" y="11822331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113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4" name="CaixaDeTexto 333">
              <a:extLst>
                <a:ext uri="{FF2B5EF4-FFF2-40B4-BE49-F238E27FC236}">
                  <a16:creationId xmlns:a16="http://schemas.microsoft.com/office/drawing/2014/main" id="{05CDDE4C-5A81-4BB2-BA82-40C40732AE61}"/>
                </a:ext>
              </a:extLst>
            </xdr:cNvPr>
            <xdr:cNvSpPr txBox="1"/>
          </xdr:nvSpPr>
          <xdr:spPr>
            <a:xfrm>
              <a:off x="1393606" y="1183185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4" name="CaixaDeTexto 333">
              <a:extLst>
                <a:ext uri="{FF2B5EF4-FFF2-40B4-BE49-F238E27FC236}">
                  <a16:creationId xmlns:a16="http://schemas.microsoft.com/office/drawing/2014/main" id="{05CDDE4C-5A81-4BB2-BA82-40C40732AE61}"/>
                </a:ext>
              </a:extLst>
            </xdr:cNvPr>
            <xdr:cNvSpPr txBox="1"/>
          </xdr:nvSpPr>
          <xdr:spPr>
            <a:xfrm>
              <a:off x="1393606" y="11831856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113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5" name="CaixaDeTexto 334">
              <a:extLst>
                <a:ext uri="{FF2B5EF4-FFF2-40B4-BE49-F238E27FC236}">
                  <a16:creationId xmlns:a16="http://schemas.microsoft.com/office/drawing/2014/main" id="{FCA245BA-09AB-4EC9-A215-CF76228FA8D8}"/>
                </a:ext>
              </a:extLst>
            </xdr:cNvPr>
            <xdr:cNvSpPr txBox="1"/>
          </xdr:nvSpPr>
          <xdr:spPr>
            <a:xfrm>
              <a:off x="2100098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5" name="CaixaDeTexto 334">
              <a:extLst>
                <a:ext uri="{FF2B5EF4-FFF2-40B4-BE49-F238E27FC236}">
                  <a16:creationId xmlns:a16="http://schemas.microsoft.com/office/drawing/2014/main" id="{FCA245BA-09AB-4EC9-A215-CF76228FA8D8}"/>
                </a:ext>
              </a:extLst>
            </xdr:cNvPr>
            <xdr:cNvSpPr txBox="1"/>
          </xdr:nvSpPr>
          <xdr:spPr>
            <a:xfrm>
              <a:off x="2100098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113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CaixaDeTexto 335">
              <a:extLst>
                <a:ext uri="{FF2B5EF4-FFF2-40B4-BE49-F238E27FC236}">
                  <a16:creationId xmlns:a16="http://schemas.microsoft.com/office/drawing/2014/main" id="{AFB769C2-ACFF-40BC-B0B3-52C619C2DDED}"/>
                </a:ext>
              </a:extLst>
            </xdr:cNvPr>
            <xdr:cNvSpPr txBox="1"/>
          </xdr:nvSpPr>
          <xdr:spPr>
            <a:xfrm>
              <a:off x="2816116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6" name="CaixaDeTexto 335">
              <a:extLst>
                <a:ext uri="{FF2B5EF4-FFF2-40B4-BE49-F238E27FC236}">
                  <a16:creationId xmlns:a16="http://schemas.microsoft.com/office/drawing/2014/main" id="{AFB769C2-ACFF-40BC-B0B3-52C619C2DDED}"/>
                </a:ext>
              </a:extLst>
            </xdr:cNvPr>
            <xdr:cNvSpPr txBox="1"/>
          </xdr:nvSpPr>
          <xdr:spPr>
            <a:xfrm>
              <a:off x="2816116" y="11831856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113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7" name="CaixaDeTexto 336">
              <a:extLst>
                <a:ext uri="{FF2B5EF4-FFF2-40B4-BE49-F238E27FC236}">
                  <a16:creationId xmlns:a16="http://schemas.microsoft.com/office/drawing/2014/main" id="{AD400F42-1ABC-417A-94EC-931A0B92F508}"/>
                </a:ext>
              </a:extLst>
            </xdr:cNvPr>
            <xdr:cNvSpPr txBox="1"/>
          </xdr:nvSpPr>
          <xdr:spPr>
            <a:xfrm>
              <a:off x="3484508" y="11822331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37" name="CaixaDeTexto 336">
              <a:extLst>
                <a:ext uri="{FF2B5EF4-FFF2-40B4-BE49-F238E27FC236}">
                  <a16:creationId xmlns:a16="http://schemas.microsoft.com/office/drawing/2014/main" id="{AD400F42-1ABC-417A-94EC-931A0B92F508}"/>
                </a:ext>
              </a:extLst>
            </xdr:cNvPr>
            <xdr:cNvSpPr txBox="1"/>
          </xdr:nvSpPr>
          <xdr:spPr>
            <a:xfrm>
              <a:off x="3484508" y="11822331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113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CaixaDeTexto 337">
              <a:extLst>
                <a:ext uri="{FF2B5EF4-FFF2-40B4-BE49-F238E27FC236}">
                  <a16:creationId xmlns:a16="http://schemas.microsoft.com/office/drawing/2014/main" id="{A4D59EE6-4079-4E5F-824C-CEEC21788E6E}"/>
                </a:ext>
              </a:extLst>
            </xdr:cNvPr>
            <xdr:cNvSpPr txBox="1"/>
          </xdr:nvSpPr>
          <xdr:spPr>
            <a:xfrm>
              <a:off x="4196912" y="11822331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38" name="CaixaDeTexto 337">
              <a:extLst>
                <a:ext uri="{FF2B5EF4-FFF2-40B4-BE49-F238E27FC236}">
                  <a16:creationId xmlns:a16="http://schemas.microsoft.com/office/drawing/2014/main" id="{A4D59EE6-4079-4E5F-824C-CEEC21788E6E}"/>
                </a:ext>
              </a:extLst>
            </xdr:cNvPr>
            <xdr:cNvSpPr txBox="1"/>
          </xdr:nvSpPr>
          <xdr:spPr>
            <a:xfrm>
              <a:off x="4196912" y="11822331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113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9" name="CaixaDeTexto 338">
              <a:extLst>
                <a:ext uri="{FF2B5EF4-FFF2-40B4-BE49-F238E27FC236}">
                  <a16:creationId xmlns:a16="http://schemas.microsoft.com/office/drawing/2014/main" id="{B2DCC8C1-79B2-4C59-B3FF-1BE36790DA4F}"/>
                </a:ext>
              </a:extLst>
            </xdr:cNvPr>
            <xdr:cNvSpPr txBox="1"/>
          </xdr:nvSpPr>
          <xdr:spPr>
            <a:xfrm>
              <a:off x="4918841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39" name="CaixaDeTexto 338">
              <a:extLst>
                <a:ext uri="{FF2B5EF4-FFF2-40B4-BE49-F238E27FC236}">
                  <a16:creationId xmlns:a16="http://schemas.microsoft.com/office/drawing/2014/main" id="{B2DCC8C1-79B2-4C59-B3FF-1BE36790DA4F}"/>
                </a:ext>
              </a:extLst>
            </xdr:cNvPr>
            <xdr:cNvSpPr txBox="1"/>
          </xdr:nvSpPr>
          <xdr:spPr>
            <a:xfrm>
              <a:off x="4918841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113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CaixaDeTexto 339">
              <a:extLst>
                <a:ext uri="{FF2B5EF4-FFF2-40B4-BE49-F238E27FC236}">
                  <a16:creationId xmlns:a16="http://schemas.microsoft.com/office/drawing/2014/main" id="{67328BD0-3BAB-4CC8-9608-F32D666287FC}"/>
                </a:ext>
              </a:extLst>
            </xdr:cNvPr>
            <xdr:cNvSpPr txBox="1"/>
          </xdr:nvSpPr>
          <xdr:spPr>
            <a:xfrm>
              <a:off x="5628289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40" name="CaixaDeTexto 339">
              <a:extLst>
                <a:ext uri="{FF2B5EF4-FFF2-40B4-BE49-F238E27FC236}">
                  <a16:creationId xmlns:a16="http://schemas.microsoft.com/office/drawing/2014/main" id="{67328BD0-3BAB-4CC8-9608-F32D666287FC}"/>
                </a:ext>
              </a:extLst>
            </xdr:cNvPr>
            <xdr:cNvSpPr txBox="1"/>
          </xdr:nvSpPr>
          <xdr:spPr>
            <a:xfrm>
              <a:off x="5628289" y="11822331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112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CaixaDeTexto 340">
              <a:extLst>
                <a:ext uri="{FF2B5EF4-FFF2-40B4-BE49-F238E27FC236}">
                  <a16:creationId xmlns:a16="http://schemas.microsoft.com/office/drawing/2014/main" id="{F50915A9-CE8A-4008-995C-E7567226843B}"/>
                </a:ext>
              </a:extLst>
            </xdr:cNvPr>
            <xdr:cNvSpPr txBox="1"/>
          </xdr:nvSpPr>
          <xdr:spPr>
            <a:xfrm>
              <a:off x="6367627" y="11812806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1" name="CaixaDeTexto 340">
              <a:extLst>
                <a:ext uri="{FF2B5EF4-FFF2-40B4-BE49-F238E27FC236}">
                  <a16:creationId xmlns:a16="http://schemas.microsoft.com/office/drawing/2014/main" id="{F50915A9-CE8A-4008-995C-E7567226843B}"/>
                </a:ext>
              </a:extLst>
            </xdr:cNvPr>
            <xdr:cNvSpPr txBox="1"/>
          </xdr:nvSpPr>
          <xdr:spPr>
            <a:xfrm>
              <a:off x="6367627" y="11812806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112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CaixaDeTexto 341">
              <a:extLst>
                <a:ext uri="{FF2B5EF4-FFF2-40B4-BE49-F238E27FC236}">
                  <a16:creationId xmlns:a16="http://schemas.microsoft.com/office/drawing/2014/main" id="{61D2074B-EB50-402D-9634-DB5E7CA77F0F}"/>
                </a:ext>
              </a:extLst>
            </xdr:cNvPr>
            <xdr:cNvSpPr txBox="1"/>
          </xdr:nvSpPr>
          <xdr:spPr>
            <a:xfrm>
              <a:off x="7083644" y="11803281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2" name="CaixaDeTexto 341">
              <a:extLst>
                <a:ext uri="{FF2B5EF4-FFF2-40B4-BE49-F238E27FC236}">
                  <a16:creationId xmlns:a16="http://schemas.microsoft.com/office/drawing/2014/main" id="{61D2074B-EB50-402D-9634-DB5E7CA77F0F}"/>
                </a:ext>
              </a:extLst>
            </xdr:cNvPr>
            <xdr:cNvSpPr txBox="1"/>
          </xdr:nvSpPr>
          <xdr:spPr>
            <a:xfrm>
              <a:off x="7083644" y="11803281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112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3" name="CaixaDeTexto 342">
              <a:extLst>
                <a:ext uri="{FF2B5EF4-FFF2-40B4-BE49-F238E27FC236}">
                  <a16:creationId xmlns:a16="http://schemas.microsoft.com/office/drawing/2014/main" id="{95A22422-7511-4EF0-BE25-17F171E9208A}"/>
                </a:ext>
              </a:extLst>
            </xdr:cNvPr>
            <xdr:cNvSpPr txBox="1"/>
          </xdr:nvSpPr>
          <xdr:spPr>
            <a:xfrm>
              <a:off x="7799661" y="11812806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3" name="CaixaDeTexto 342">
              <a:extLst>
                <a:ext uri="{FF2B5EF4-FFF2-40B4-BE49-F238E27FC236}">
                  <a16:creationId xmlns:a16="http://schemas.microsoft.com/office/drawing/2014/main" id="{95A22422-7511-4EF0-BE25-17F171E9208A}"/>
                </a:ext>
              </a:extLst>
            </xdr:cNvPr>
            <xdr:cNvSpPr txBox="1"/>
          </xdr:nvSpPr>
          <xdr:spPr>
            <a:xfrm>
              <a:off x="7799661" y="11812806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112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CaixaDeTexto 343">
              <a:extLst>
                <a:ext uri="{FF2B5EF4-FFF2-40B4-BE49-F238E27FC236}">
                  <a16:creationId xmlns:a16="http://schemas.microsoft.com/office/drawing/2014/main" id="{618D8C8F-28D1-4F1D-A49E-022E001B3E84}"/>
                </a:ext>
              </a:extLst>
            </xdr:cNvPr>
            <xdr:cNvSpPr txBox="1"/>
          </xdr:nvSpPr>
          <xdr:spPr>
            <a:xfrm>
              <a:off x="8515678" y="11812806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4" name="CaixaDeTexto 343">
              <a:extLst>
                <a:ext uri="{FF2B5EF4-FFF2-40B4-BE49-F238E27FC236}">
                  <a16:creationId xmlns:a16="http://schemas.microsoft.com/office/drawing/2014/main" id="{618D8C8F-28D1-4F1D-A49E-022E001B3E84}"/>
                </a:ext>
              </a:extLst>
            </xdr:cNvPr>
            <xdr:cNvSpPr txBox="1"/>
          </xdr:nvSpPr>
          <xdr:spPr>
            <a:xfrm>
              <a:off x="8515678" y="11812806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112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CaixaDeTexto 344">
              <a:extLst>
                <a:ext uri="{FF2B5EF4-FFF2-40B4-BE49-F238E27FC236}">
                  <a16:creationId xmlns:a16="http://schemas.microsoft.com/office/drawing/2014/main" id="{8139CBB9-7A86-4193-87D6-7BE4427B04A0}"/>
                </a:ext>
              </a:extLst>
            </xdr:cNvPr>
            <xdr:cNvSpPr txBox="1"/>
          </xdr:nvSpPr>
          <xdr:spPr>
            <a:xfrm>
              <a:off x="9260271" y="11812806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5" name="CaixaDeTexto 344">
              <a:extLst>
                <a:ext uri="{FF2B5EF4-FFF2-40B4-BE49-F238E27FC236}">
                  <a16:creationId xmlns:a16="http://schemas.microsoft.com/office/drawing/2014/main" id="{8139CBB9-7A86-4193-87D6-7BE4427B04A0}"/>
                </a:ext>
              </a:extLst>
            </xdr:cNvPr>
            <xdr:cNvSpPr txBox="1"/>
          </xdr:nvSpPr>
          <xdr:spPr>
            <a:xfrm>
              <a:off x="9260271" y="11812806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112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6" name="CaixaDeTexto 345">
              <a:extLst>
                <a:ext uri="{FF2B5EF4-FFF2-40B4-BE49-F238E27FC236}">
                  <a16:creationId xmlns:a16="http://schemas.microsoft.com/office/drawing/2014/main" id="{F9BAFEB1-D83C-4778-8109-0947B25A90B1}"/>
                </a:ext>
              </a:extLst>
            </xdr:cNvPr>
            <xdr:cNvSpPr txBox="1"/>
          </xdr:nvSpPr>
          <xdr:spPr>
            <a:xfrm>
              <a:off x="9976288" y="11812806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6" name="CaixaDeTexto 345">
              <a:extLst>
                <a:ext uri="{FF2B5EF4-FFF2-40B4-BE49-F238E27FC236}">
                  <a16:creationId xmlns:a16="http://schemas.microsoft.com/office/drawing/2014/main" id="{F9BAFEB1-D83C-4778-8109-0947B25A90B1}"/>
                </a:ext>
              </a:extLst>
            </xdr:cNvPr>
            <xdr:cNvSpPr txBox="1"/>
          </xdr:nvSpPr>
          <xdr:spPr>
            <a:xfrm>
              <a:off x="9976288" y="11812806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123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7" name="CaixaDeTexto 346">
              <a:extLst>
                <a:ext uri="{FF2B5EF4-FFF2-40B4-BE49-F238E27FC236}">
                  <a16:creationId xmlns:a16="http://schemas.microsoft.com/office/drawing/2014/main" id="{50222EDF-835E-45E6-9798-28C7B8ED0784}"/>
                </a:ext>
              </a:extLst>
            </xdr:cNvPr>
            <xdr:cNvSpPr txBox="1"/>
          </xdr:nvSpPr>
          <xdr:spPr>
            <a:xfrm>
              <a:off x="649014" y="1374046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7" name="CaixaDeTexto 346">
              <a:extLst>
                <a:ext uri="{FF2B5EF4-FFF2-40B4-BE49-F238E27FC236}">
                  <a16:creationId xmlns:a16="http://schemas.microsoft.com/office/drawing/2014/main" id="{50222EDF-835E-45E6-9798-28C7B8ED0784}"/>
                </a:ext>
              </a:extLst>
            </xdr:cNvPr>
            <xdr:cNvSpPr txBox="1"/>
          </xdr:nvSpPr>
          <xdr:spPr>
            <a:xfrm>
              <a:off x="649014" y="1374046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123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8" name="CaixaDeTexto 347">
              <a:extLst>
                <a:ext uri="{FF2B5EF4-FFF2-40B4-BE49-F238E27FC236}">
                  <a16:creationId xmlns:a16="http://schemas.microsoft.com/office/drawing/2014/main" id="{C45F8C1E-E3F8-429A-8A1B-42AAF7F7EF9A}"/>
                </a:ext>
              </a:extLst>
            </xdr:cNvPr>
            <xdr:cNvSpPr txBox="1"/>
          </xdr:nvSpPr>
          <xdr:spPr>
            <a:xfrm>
              <a:off x="1393606" y="1374999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8" name="CaixaDeTexto 347">
              <a:extLst>
                <a:ext uri="{FF2B5EF4-FFF2-40B4-BE49-F238E27FC236}">
                  <a16:creationId xmlns:a16="http://schemas.microsoft.com/office/drawing/2014/main" id="{C45F8C1E-E3F8-429A-8A1B-42AAF7F7EF9A}"/>
                </a:ext>
              </a:extLst>
            </xdr:cNvPr>
            <xdr:cNvSpPr txBox="1"/>
          </xdr:nvSpPr>
          <xdr:spPr>
            <a:xfrm>
              <a:off x="1393606" y="1374999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123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CaixaDeTexto 348">
              <a:extLst>
                <a:ext uri="{FF2B5EF4-FFF2-40B4-BE49-F238E27FC236}">
                  <a16:creationId xmlns:a16="http://schemas.microsoft.com/office/drawing/2014/main" id="{ED830904-CAEB-4467-BFD5-DBB3709358D1}"/>
                </a:ext>
              </a:extLst>
            </xdr:cNvPr>
            <xdr:cNvSpPr txBox="1"/>
          </xdr:nvSpPr>
          <xdr:spPr>
            <a:xfrm>
              <a:off x="2100098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49" name="CaixaDeTexto 348">
              <a:extLst>
                <a:ext uri="{FF2B5EF4-FFF2-40B4-BE49-F238E27FC236}">
                  <a16:creationId xmlns:a16="http://schemas.microsoft.com/office/drawing/2014/main" id="{ED830904-CAEB-4467-BFD5-DBB3709358D1}"/>
                </a:ext>
              </a:extLst>
            </xdr:cNvPr>
            <xdr:cNvSpPr txBox="1"/>
          </xdr:nvSpPr>
          <xdr:spPr>
            <a:xfrm>
              <a:off x="2100098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123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CaixaDeTexto 349">
              <a:extLst>
                <a:ext uri="{FF2B5EF4-FFF2-40B4-BE49-F238E27FC236}">
                  <a16:creationId xmlns:a16="http://schemas.microsoft.com/office/drawing/2014/main" id="{11920FA6-2D9F-4656-9909-562DA4073250}"/>
                </a:ext>
              </a:extLst>
            </xdr:cNvPr>
            <xdr:cNvSpPr txBox="1"/>
          </xdr:nvSpPr>
          <xdr:spPr>
            <a:xfrm>
              <a:off x="2816116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0" name="CaixaDeTexto 349">
              <a:extLst>
                <a:ext uri="{FF2B5EF4-FFF2-40B4-BE49-F238E27FC236}">
                  <a16:creationId xmlns:a16="http://schemas.microsoft.com/office/drawing/2014/main" id="{11920FA6-2D9F-4656-9909-562DA4073250}"/>
                </a:ext>
              </a:extLst>
            </xdr:cNvPr>
            <xdr:cNvSpPr txBox="1"/>
          </xdr:nvSpPr>
          <xdr:spPr>
            <a:xfrm>
              <a:off x="2816116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123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1" name="CaixaDeTexto 350">
              <a:extLst>
                <a:ext uri="{FF2B5EF4-FFF2-40B4-BE49-F238E27FC236}">
                  <a16:creationId xmlns:a16="http://schemas.microsoft.com/office/drawing/2014/main" id="{01BA6D3C-6854-4060-8B58-F1FBC2E03BA7}"/>
                </a:ext>
              </a:extLst>
            </xdr:cNvPr>
            <xdr:cNvSpPr txBox="1"/>
          </xdr:nvSpPr>
          <xdr:spPr>
            <a:xfrm>
              <a:off x="3484508" y="13740469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1" name="CaixaDeTexto 350">
              <a:extLst>
                <a:ext uri="{FF2B5EF4-FFF2-40B4-BE49-F238E27FC236}">
                  <a16:creationId xmlns:a16="http://schemas.microsoft.com/office/drawing/2014/main" id="{01BA6D3C-6854-4060-8B58-F1FBC2E03BA7}"/>
                </a:ext>
              </a:extLst>
            </xdr:cNvPr>
            <xdr:cNvSpPr txBox="1"/>
          </xdr:nvSpPr>
          <xdr:spPr>
            <a:xfrm>
              <a:off x="3484508" y="13740469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123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2" name="CaixaDeTexto 351">
              <a:extLst>
                <a:ext uri="{FF2B5EF4-FFF2-40B4-BE49-F238E27FC236}">
                  <a16:creationId xmlns:a16="http://schemas.microsoft.com/office/drawing/2014/main" id="{8001FF5D-E168-416E-A125-A7B1EE667C86}"/>
                </a:ext>
              </a:extLst>
            </xdr:cNvPr>
            <xdr:cNvSpPr txBox="1"/>
          </xdr:nvSpPr>
          <xdr:spPr>
            <a:xfrm>
              <a:off x="4196912" y="13740469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52" name="CaixaDeTexto 351">
              <a:extLst>
                <a:ext uri="{FF2B5EF4-FFF2-40B4-BE49-F238E27FC236}">
                  <a16:creationId xmlns:a16="http://schemas.microsoft.com/office/drawing/2014/main" id="{8001FF5D-E168-416E-A125-A7B1EE667C86}"/>
                </a:ext>
              </a:extLst>
            </xdr:cNvPr>
            <xdr:cNvSpPr txBox="1"/>
          </xdr:nvSpPr>
          <xdr:spPr>
            <a:xfrm>
              <a:off x="4196912" y="13740469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123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3" name="CaixaDeTexto 352">
              <a:extLst>
                <a:ext uri="{FF2B5EF4-FFF2-40B4-BE49-F238E27FC236}">
                  <a16:creationId xmlns:a16="http://schemas.microsoft.com/office/drawing/2014/main" id="{DB45283A-B75D-4C3C-8F02-141E599D2498}"/>
                </a:ext>
              </a:extLst>
            </xdr:cNvPr>
            <xdr:cNvSpPr txBox="1"/>
          </xdr:nvSpPr>
          <xdr:spPr>
            <a:xfrm>
              <a:off x="4918841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53" name="CaixaDeTexto 352">
              <a:extLst>
                <a:ext uri="{FF2B5EF4-FFF2-40B4-BE49-F238E27FC236}">
                  <a16:creationId xmlns:a16="http://schemas.microsoft.com/office/drawing/2014/main" id="{DB45283A-B75D-4C3C-8F02-141E599D2498}"/>
                </a:ext>
              </a:extLst>
            </xdr:cNvPr>
            <xdr:cNvSpPr txBox="1"/>
          </xdr:nvSpPr>
          <xdr:spPr>
            <a:xfrm>
              <a:off x="4918841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123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4" name="CaixaDeTexto 353">
              <a:extLst>
                <a:ext uri="{FF2B5EF4-FFF2-40B4-BE49-F238E27FC236}">
                  <a16:creationId xmlns:a16="http://schemas.microsoft.com/office/drawing/2014/main" id="{98D7F07F-F5AA-4091-A339-F7700CEABAFE}"/>
                </a:ext>
              </a:extLst>
            </xdr:cNvPr>
            <xdr:cNvSpPr txBox="1"/>
          </xdr:nvSpPr>
          <xdr:spPr>
            <a:xfrm>
              <a:off x="5628289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54" name="CaixaDeTexto 353">
              <a:extLst>
                <a:ext uri="{FF2B5EF4-FFF2-40B4-BE49-F238E27FC236}">
                  <a16:creationId xmlns:a16="http://schemas.microsoft.com/office/drawing/2014/main" id="{98D7F07F-F5AA-4091-A339-F7700CEABAFE}"/>
                </a:ext>
              </a:extLst>
            </xdr:cNvPr>
            <xdr:cNvSpPr txBox="1"/>
          </xdr:nvSpPr>
          <xdr:spPr>
            <a:xfrm>
              <a:off x="5628289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122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5" name="CaixaDeTexto 354">
              <a:extLst>
                <a:ext uri="{FF2B5EF4-FFF2-40B4-BE49-F238E27FC236}">
                  <a16:creationId xmlns:a16="http://schemas.microsoft.com/office/drawing/2014/main" id="{736A48CA-9FD3-4ACF-8125-719F7E6E4EF7}"/>
                </a:ext>
              </a:extLst>
            </xdr:cNvPr>
            <xdr:cNvSpPr txBox="1"/>
          </xdr:nvSpPr>
          <xdr:spPr>
            <a:xfrm>
              <a:off x="6367627" y="13730944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5" name="CaixaDeTexto 354">
              <a:extLst>
                <a:ext uri="{FF2B5EF4-FFF2-40B4-BE49-F238E27FC236}">
                  <a16:creationId xmlns:a16="http://schemas.microsoft.com/office/drawing/2014/main" id="{736A48CA-9FD3-4ACF-8125-719F7E6E4EF7}"/>
                </a:ext>
              </a:extLst>
            </xdr:cNvPr>
            <xdr:cNvSpPr txBox="1"/>
          </xdr:nvSpPr>
          <xdr:spPr>
            <a:xfrm>
              <a:off x="6367627" y="13730944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122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6" name="CaixaDeTexto 355">
              <a:extLst>
                <a:ext uri="{FF2B5EF4-FFF2-40B4-BE49-F238E27FC236}">
                  <a16:creationId xmlns:a16="http://schemas.microsoft.com/office/drawing/2014/main" id="{02F9ADDE-67F4-4F4C-B0E0-9888F908D578}"/>
                </a:ext>
              </a:extLst>
            </xdr:cNvPr>
            <xdr:cNvSpPr txBox="1"/>
          </xdr:nvSpPr>
          <xdr:spPr>
            <a:xfrm>
              <a:off x="7083644" y="13721419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6" name="CaixaDeTexto 355">
              <a:extLst>
                <a:ext uri="{FF2B5EF4-FFF2-40B4-BE49-F238E27FC236}">
                  <a16:creationId xmlns:a16="http://schemas.microsoft.com/office/drawing/2014/main" id="{02F9ADDE-67F4-4F4C-B0E0-9888F908D578}"/>
                </a:ext>
              </a:extLst>
            </xdr:cNvPr>
            <xdr:cNvSpPr txBox="1"/>
          </xdr:nvSpPr>
          <xdr:spPr>
            <a:xfrm>
              <a:off x="7083644" y="13721419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122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7" name="CaixaDeTexto 356">
              <a:extLst>
                <a:ext uri="{FF2B5EF4-FFF2-40B4-BE49-F238E27FC236}">
                  <a16:creationId xmlns:a16="http://schemas.microsoft.com/office/drawing/2014/main" id="{1621864F-3B56-4B57-B03D-57F5359DB25B}"/>
                </a:ext>
              </a:extLst>
            </xdr:cNvPr>
            <xdr:cNvSpPr txBox="1"/>
          </xdr:nvSpPr>
          <xdr:spPr>
            <a:xfrm>
              <a:off x="7799661" y="13730944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7" name="CaixaDeTexto 356">
              <a:extLst>
                <a:ext uri="{FF2B5EF4-FFF2-40B4-BE49-F238E27FC236}">
                  <a16:creationId xmlns:a16="http://schemas.microsoft.com/office/drawing/2014/main" id="{1621864F-3B56-4B57-B03D-57F5359DB25B}"/>
                </a:ext>
              </a:extLst>
            </xdr:cNvPr>
            <xdr:cNvSpPr txBox="1"/>
          </xdr:nvSpPr>
          <xdr:spPr>
            <a:xfrm>
              <a:off x="7799661" y="13730944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122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8" name="CaixaDeTexto 357">
              <a:extLst>
                <a:ext uri="{FF2B5EF4-FFF2-40B4-BE49-F238E27FC236}">
                  <a16:creationId xmlns:a16="http://schemas.microsoft.com/office/drawing/2014/main" id="{53C6ECD0-9240-4F11-A1F5-A1F9BEFA1CA8}"/>
                </a:ext>
              </a:extLst>
            </xdr:cNvPr>
            <xdr:cNvSpPr txBox="1"/>
          </xdr:nvSpPr>
          <xdr:spPr>
            <a:xfrm>
              <a:off x="8515678" y="13730944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8" name="CaixaDeTexto 357">
              <a:extLst>
                <a:ext uri="{FF2B5EF4-FFF2-40B4-BE49-F238E27FC236}">
                  <a16:creationId xmlns:a16="http://schemas.microsoft.com/office/drawing/2014/main" id="{53C6ECD0-9240-4F11-A1F5-A1F9BEFA1CA8}"/>
                </a:ext>
              </a:extLst>
            </xdr:cNvPr>
            <xdr:cNvSpPr txBox="1"/>
          </xdr:nvSpPr>
          <xdr:spPr>
            <a:xfrm>
              <a:off x="8515678" y="13730944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122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9" name="CaixaDeTexto 358">
              <a:extLst>
                <a:ext uri="{FF2B5EF4-FFF2-40B4-BE49-F238E27FC236}">
                  <a16:creationId xmlns:a16="http://schemas.microsoft.com/office/drawing/2014/main" id="{73FC3F6B-98FD-420F-8ADA-4A1A2D7C8A4A}"/>
                </a:ext>
              </a:extLst>
            </xdr:cNvPr>
            <xdr:cNvSpPr txBox="1"/>
          </xdr:nvSpPr>
          <xdr:spPr>
            <a:xfrm>
              <a:off x="9260271" y="13730944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59" name="CaixaDeTexto 358">
              <a:extLst>
                <a:ext uri="{FF2B5EF4-FFF2-40B4-BE49-F238E27FC236}">
                  <a16:creationId xmlns:a16="http://schemas.microsoft.com/office/drawing/2014/main" id="{73FC3F6B-98FD-420F-8ADA-4A1A2D7C8A4A}"/>
                </a:ext>
              </a:extLst>
            </xdr:cNvPr>
            <xdr:cNvSpPr txBox="1"/>
          </xdr:nvSpPr>
          <xdr:spPr>
            <a:xfrm>
              <a:off x="9260271" y="13730944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122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0" name="CaixaDeTexto 359">
              <a:extLst>
                <a:ext uri="{FF2B5EF4-FFF2-40B4-BE49-F238E27FC236}">
                  <a16:creationId xmlns:a16="http://schemas.microsoft.com/office/drawing/2014/main" id="{6DB52226-51EF-4676-9B51-3251A252600B}"/>
                </a:ext>
              </a:extLst>
            </xdr:cNvPr>
            <xdr:cNvSpPr txBox="1"/>
          </xdr:nvSpPr>
          <xdr:spPr>
            <a:xfrm>
              <a:off x="9976288" y="13730944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0" name="CaixaDeTexto 359">
              <a:extLst>
                <a:ext uri="{FF2B5EF4-FFF2-40B4-BE49-F238E27FC236}">
                  <a16:creationId xmlns:a16="http://schemas.microsoft.com/office/drawing/2014/main" id="{6DB52226-51EF-4676-9B51-3251A252600B}"/>
                </a:ext>
              </a:extLst>
            </xdr:cNvPr>
            <xdr:cNvSpPr txBox="1"/>
          </xdr:nvSpPr>
          <xdr:spPr>
            <a:xfrm>
              <a:off x="9976288" y="13730944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123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1" name="CaixaDeTexto 360">
              <a:extLst>
                <a:ext uri="{FF2B5EF4-FFF2-40B4-BE49-F238E27FC236}">
                  <a16:creationId xmlns:a16="http://schemas.microsoft.com/office/drawing/2014/main" id="{F6BD0C2C-642E-4EA8-B6DA-679A31EF17D5}"/>
                </a:ext>
              </a:extLst>
            </xdr:cNvPr>
            <xdr:cNvSpPr txBox="1"/>
          </xdr:nvSpPr>
          <xdr:spPr>
            <a:xfrm>
              <a:off x="649014" y="1374046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1" name="CaixaDeTexto 360">
              <a:extLst>
                <a:ext uri="{FF2B5EF4-FFF2-40B4-BE49-F238E27FC236}">
                  <a16:creationId xmlns:a16="http://schemas.microsoft.com/office/drawing/2014/main" id="{F6BD0C2C-642E-4EA8-B6DA-679A31EF17D5}"/>
                </a:ext>
              </a:extLst>
            </xdr:cNvPr>
            <xdr:cNvSpPr txBox="1"/>
          </xdr:nvSpPr>
          <xdr:spPr>
            <a:xfrm>
              <a:off x="649014" y="13740469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123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2" name="CaixaDeTexto 361">
              <a:extLst>
                <a:ext uri="{FF2B5EF4-FFF2-40B4-BE49-F238E27FC236}">
                  <a16:creationId xmlns:a16="http://schemas.microsoft.com/office/drawing/2014/main" id="{DE1BD1B0-6D9B-4F1E-9F70-F61E6C34546D}"/>
                </a:ext>
              </a:extLst>
            </xdr:cNvPr>
            <xdr:cNvSpPr txBox="1"/>
          </xdr:nvSpPr>
          <xdr:spPr>
            <a:xfrm>
              <a:off x="1393606" y="1374999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2" name="CaixaDeTexto 361">
              <a:extLst>
                <a:ext uri="{FF2B5EF4-FFF2-40B4-BE49-F238E27FC236}">
                  <a16:creationId xmlns:a16="http://schemas.microsoft.com/office/drawing/2014/main" id="{DE1BD1B0-6D9B-4F1E-9F70-F61E6C34546D}"/>
                </a:ext>
              </a:extLst>
            </xdr:cNvPr>
            <xdr:cNvSpPr txBox="1"/>
          </xdr:nvSpPr>
          <xdr:spPr>
            <a:xfrm>
              <a:off x="1393606" y="13749994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123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3" name="CaixaDeTexto 362">
              <a:extLst>
                <a:ext uri="{FF2B5EF4-FFF2-40B4-BE49-F238E27FC236}">
                  <a16:creationId xmlns:a16="http://schemas.microsoft.com/office/drawing/2014/main" id="{EE6A2DB2-66BA-4632-B94C-819A24B5C347}"/>
                </a:ext>
              </a:extLst>
            </xdr:cNvPr>
            <xdr:cNvSpPr txBox="1"/>
          </xdr:nvSpPr>
          <xdr:spPr>
            <a:xfrm>
              <a:off x="2100098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3" name="CaixaDeTexto 362">
              <a:extLst>
                <a:ext uri="{FF2B5EF4-FFF2-40B4-BE49-F238E27FC236}">
                  <a16:creationId xmlns:a16="http://schemas.microsoft.com/office/drawing/2014/main" id="{EE6A2DB2-66BA-4632-B94C-819A24B5C347}"/>
                </a:ext>
              </a:extLst>
            </xdr:cNvPr>
            <xdr:cNvSpPr txBox="1"/>
          </xdr:nvSpPr>
          <xdr:spPr>
            <a:xfrm>
              <a:off x="2100098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123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4" name="CaixaDeTexto 363">
              <a:extLst>
                <a:ext uri="{FF2B5EF4-FFF2-40B4-BE49-F238E27FC236}">
                  <a16:creationId xmlns:a16="http://schemas.microsoft.com/office/drawing/2014/main" id="{24EA8F95-EC25-44D0-A7D1-78D5E77D010B}"/>
                </a:ext>
              </a:extLst>
            </xdr:cNvPr>
            <xdr:cNvSpPr txBox="1"/>
          </xdr:nvSpPr>
          <xdr:spPr>
            <a:xfrm>
              <a:off x="2816116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4" name="CaixaDeTexto 363">
              <a:extLst>
                <a:ext uri="{FF2B5EF4-FFF2-40B4-BE49-F238E27FC236}">
                  <a16:creationId xmlns:a16="http://schemas.microsoft.com/office/drawing/2014/main" id="{24EA8F95-EC25-44D0-A7D1-78D5E77D010B}"/>
                </a:ext>
              </a:extLst>
            </xdr:cNvPr>
            <xdr:cNvSpPr txBox="1"/>
          </xdr:nvSpPr>
          <xdr:spPr>
            <a:xfrm>
              <a:off x="2816116" y="13749994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123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5" name="CaixaDeTexto 364">
              <a:extLst>
                <a:ext uri="{FF2B5EF4-FFF2-40B4-BE49-F238E27FC236}">
                  <a16:creationId xmlns:a16="http://schemas.microsoft.com/office/drawing/2014/main" id="{511346CD-72E1-44D9-AD85-8345D272E49F}"/>
                </a:ext>
              </a:extLst>
            </xdr:cNvPr>
            <xdr:cNvSpPr txBox="1"/>
          </xdr:nvSpPr>
          <xdr:spPr>
            <a:xfrm>
              <a:off x="3484508" y="13740469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5" name="CaixaDeTexto 364">
              <a:extLst>
                <a:ext uri="{FF2B5EF4-FFF2-40B4-BE49-F238E27FC236}">
                  <a16:creationId xmlns:a16="http://schemas.microsoft.com/office/drawing/2014/main" id="{511346CD-72E1-44D9-AD85-8345D272E49F}"/>
                </a:ext>
              </a:extLst>
            </xdr:cNvPr>
            <xdr:cNvSpPr txBox="1"/>
          </xdr:nvSpPr>
          <xdr:spPr>
            <a:xfrm>
              <a:off x="3484508" y="13740469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123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6" name="CaixaDeTexto 365">
              <a:extLst>
                <a:ext uri="{FF2B5EF4-FFF2-40B4-BE49-F238E27FC236}">
                  <a16:creationId xmlns:a16="http://schemas.microsoft.com/office/drawing/2014/main" id="{786C7ACC-ECDE-42A7-B46B-553698E3BC70}"/>
                </a:ext>
              </a:extLst>
            </xdr:cNvPr>
            <xdr:cNvSpPr txBox="1"/>
          </xdr:nvSpPr>
          <xdr:spPr>
            <a:xfrm>
              <a:off x="4196912" y="13740469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66" name="CaixaDeTexto 365">
              <a:extLst>
                <a:ext uri="{FF2B5EF4-FFF2-40B4-BE49-F238E27FC236}">
                  <a16:creationId xmlns:a16="http://schemas.microsoft.com/office/drawing/2014/main" id="{786C7ACC-ECDE-42A7-B46B-553698E3BC70}"/>
                </a:ext>
              </a:extLst>
            </xdr:cNvPr>
            <xdr:cNvSpPr txBox="1"/>
          </xdr:nvSpPr>
          <xdr:spPr>
            <a:xfrm>
              <a:off x="4196912" y="13740469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123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7" name="CaixaDeTexto 366">
              <a:extLst>
                <a:ext uri="{FF2B5EF4-FFF2-40B4-BE49-F238E27FC236}">
                  <a16:creationId xmlns:a16="http://schemas.microsoft.com/office/drawing/2014/main" id="{388D019F-9871-410D-AE35-AEB15FFF3B68}"/>
                </a:ext>
              </a:extLst>
            </xdr:cNvPr>
            <xdr:cNvSpPr txBox="1"/>
          </xdr:nvSpPr>
          <xdr:spPr>
            <a:xfrm>
              <a:off x="4918841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67" name="CaixaDeTexto 366">
              <a:extLst>
                <a:ext uri="{FF2B5EF4-FFF2-40B4-BE49-F238E27FC236}">
                  <a16:creationId xmlns:a16="http://schemas.microsoft.com/office/drawing/2014/main" id="{388D019F-9871-410D-AE35-AEB15FFF3B68}"/>
                </a:ext>
              </a:extLst>
            </xdr:cNvPr>
            <xdr:cNvSpPr txBox="1"/>
          </xdr:nvSpPr>
          <xdr:spPr>
            <a:xfrm>
              <a:off x="4918841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123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8" name="CaixaDeTexto 367">
              <a:extLst>
                <a:ext uri="{FF2B5EF4-FFF2-40B4-BE49-F238E27FC236}">
                  <a16:creationId xmlns:a16="http://schemas.microsoft.com/office/drawing/2014/main" id="{0671912A-195B-4200-A053-4E5CF2F52E6D}"/>
                </a:ext>
              </a:extLst>
            </xdr:cNvPr>
            <xdr:cNvSpPr txBox="1"/>
          </xdr:nvSpPr>
          <xdr:spPr>
            <a:xfrm>
              <a:off x="5628289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68" name="CaixaDeTexto 367">
              <a:extLst>
                <a:ext uri="{FF2B5EF4-FFF2-40B4-BE49-F238E27FC236}">
                  <a16:creationId xmlns:a16="http://schemas.microsoft.com/office/drawing/2014/main" id="{0671912A-195B-4200-A053-4E5CF2F52E6D}"/>
                </a:ext>
              </a:extLst>
            </xdr:cNvPr>
            <xdr:cNvSpPr txBox="1"/>
          </xdr:nvSpPr>
          <xdr:spPr>
            <a:xfrm>
              <a:off x="5628289" y="13740469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122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9" name="CaixaDeTexto 368">
              <a:extLst>
                <a:ext uri="{FF2B5EF4-FFF2-40B4-BE49-F238E27FC236}">
                  <a16:creationId xmlns:a16="http://schemas.microsoft.com/office/drawing/2014/main" id="{BA259316-85A3-47FA-891E-464254A84C61}"/>
                </a:ext>
              </a:extLst>
            </xdr:cNvPr>
            <xdr:cNvSpPr txBox="1"/>
          </xdr:nvSpPr>
          <xdr:spPr>
            <a:xfrm>
              <a:off x="6367627" y="13730944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69" name="CaixaDeTexto 368">
              <a:extLst>
                <a:ext uri="{FF2B5EF4-FFF2-40B4-BE49-F238E27FC236}">
                  <a16:creationId xmlns:a16="http://schemas.microsoft.com/office/drawing/2014/main" id="{BA259316-85A3-47FA-891E-464254A84C61}"/>
                </a:ext>
              </a:extLst>
            </xdr:cNvPr>
            <xdr:cNvSpPr txBox="1"/>
          </xdr:nvSpPr>
          <xdr:spPr>
            <a:xfrm>
              <a:off x="6367627" y="13730944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122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0" name="CaixaDeTexto 369">
              <a:extLst>
                <a:ext uri="{FF2B5EF4-FFF2-40B4-BE49-F238E27FC236}">
                  <a16:creationId xmlns:a16="http://schemas.microsoft.com/office/drawing/2014/main" id="{78971C70-10C4-41B5-AFFD-DD7DCE244D9A}"/>
                </a:ext>
              </a:extLst>
            </xdr:cNvPr>
            <xdr:cNvSpPr txBox="1"/>
          </xdr:nvSpPr>
          <xdr:spPr>
            <a:xfrm>
              <a:off x="7083644" y="13721419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0" name="CaixaDeTexto 369">
              <a:extLst>
                <a:ext uri="{FF2B5EF4-FFF2-40B4-BE49-F238E27FC236}">
                  <a16:creationId xmlns:a16="http://schemas.microsoft.com/office/drawing/2014/main" id="{78971C70-10C4-41B5-AFFD-DD7DCE244D9A}"/>
                </a:ext>
              </a:extLst>
            </xdr:cNvPr>
            <xdr:cNvSpPr txBox="1"/>
          </xdr:nvSpPr>
          <xdr:spPr>
            <a:xfrm>
              <a:off x="7083644" y="13721419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122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1" name="CaixaDeTexto 370">
              <a:extLst>
                <a:ext uri="{FF2B5EF4-FFF2-40B4-BE49-F238E27FC236}">
                  <a16:creationId xmlns:a16="http://schemas.microsoft.com/office/drawing/2014/main" id="{7EA26EC1-2F5E-44C4-87CA-8A9F1F6D8639}"/>
                </a:ext>
              </a:extLst>
            </xdr:cNvPr>
            <xdr:cNvSpPr txBox="1"/>
          </xdr:nvSpPr>
          <xdr:spPr>
            <a:xfrm>
              <a:off x="7799661" y="13730944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1" name="CaixaDeTexto 370">
              <a:extLst>
                <a:ext uri="{FF2B5EF4-FFF2-40B4-BE49-F238E27FC236}">
                  <a16:creationId xmlns:a16="http://schemas.microsoft.com/office/drawing/2014/main" id="{7EA26EC1-2F5E-44C4-87CA-8A9F1F6D8639}"/>
                </a:ext>
              </a:extLst>
            </xdr:cNvPr>
            <xdr:cNvSpPr txBox="1"/>
          </xdr:nvSpPr>
          <xdr:spPr>
            <a:xfrm>
              <a:off x="7799661" y="13730944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122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2" name="CaixaDeTexto 371">
              <a:extLst>
                <a:ext uri="{FF2B5EF4-FFF2-40B4-BE49-F238E27FC236}">
                  <a16:creationId xmlns:a16="http://schemas.microsoft.com/office/drawing/2014/main" id="{362DD384-CCEF-440E-AC01-764CE287101D}"/>
                </a:ext>
              </a:extLst>
            </xdr:cNvPr>
            <xdr:cNvSpPr txBox="1"/>
          </xdr:nvSpPr>
          <xdr:spPr>
            <a:xfrm>
              <a:off x="8515678" y="13730944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2" name="CaixaDeTexto 371">
              <a:extLst>
                <a:ext uri="{FF2B5EF4-FFF2-40B4-BE49-F238E27FC236}">
                  <a16:creationId xmlns:a16="http://schemas.microsoft.com/office/drawing/2014/main" id="{362DD384-CCEF-440E-AC01-764CE287101D}"/>
                </a:ext>
              </a:extLst>
            </xdr:cNvPr>
            <xdr:cNvSpPr txBox="1"/>
          </xdr:nvSpPr>
          <xdr:spPr>
            <a:xfrm>
              <a:off x="8515678" y="13730944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122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3" name="CaixaDeTexto 372">
              <a:extLst>
                <a:ext uri="{FF2B5EF4-FFF2-40B4-BE49-F238E27FC236}">
                  <a16:creationId xmlns:a16="http://schemas.microsoft.com/office/drawing/2014/main" id="{3B871AC7-662C-4368-B3B3-AE1A36ABF739}"/>
                </a:ext>
              </a:extLst>
            </xdr:cNvPr>
            <xdr:cNvSpPr txBox="1"/>
          </xdr:nvSpPr>
          <xdr:spPr>
            <a:xfrm>
              <a:off x="9260271" y="13730944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3" name="CaixaDeTexto 372">
              <a:extLst>
                <a:ext uri="{FF2B5EF4-FFF2-40B4-BE49-F238E27FC236}">
                  <a16:creationId xmlns:a16="http://schemas.microsoft.com/office/drawing/2014/main" id="{3B871AC7-662C-4368-B3B3-AE1A36ABF739}"/>
                </a:ext>
              </a:extLst>
            </xdr:cNvPr>
            <xdr:cNvSpPr txBox="1"/>
          </xdr:nvSpPr>
          <xdr:spPr>
            <a:xfrm>
              <a:off x="9260271" y="13730944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122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4" name="CaixaDeTexto 373">
              <a:extLst>
                <a:ext uri="{FF2B5EF4-FFF2-40B4-BE49-F238E27FC236}">
                  <a16:creationId xmlns:a16="http://schemas.microsoft.com/office/drawing/2014/main" id="{00CF7CAC-3B76-4811-A9CB-8EED139511A7}"/>
                </a:ext>
              </a:extLst>
            </xdr:cNvPr>
            <xdr:cNvSpPr txBox="1"/>
          </xdr:nvSpPr>
          <xdr:spPr>
            <a:xfrm>
              <a:off x="9976288" y="13730944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4" name="CaixaDeTexto 373">
              <a:extLst>
                <a:ext uri="{FF2B5EF4-FFF2-40B4-BE49-F238E27FC236}">
                  <a16:creationId xmlns:a16="http://schemas.microsoft.com/office/drawing/2014/main" id="{00CF7CAC-3B76-4811-A9CB-8EED139511A7}"/>
                </a:ext>
              </a:extLst>
            </xdr:cNvPr>
            <xdr:cNvSpPr txBox="1"/>
          </xdr:nvSpPr>
          <xdr:spPr>
            <a:xfrm>
              <a:off x="9976288" y="13730944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133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5" name="CaixaDeTexto 374">
              <a:extLst>
                <a:ext uri="{FF2B5EF4-FFF2-40B4-BE49-F238E27FC236}">
                  <a16:creationId xmlns:a16="http://schemas.microsoft.com/office/drawing/2014/main" id="{DAAE3E79-1D5A-4D99-A5D8-A336327DFF11}"/>
                </a:ext>
              </a:extLst>
            </xdr:cNvPr>
            <xdr:cNvSpPr txBox="1"/>
          </xdr:nvSpPr>
          <xdr:spPr>
            <a:xfrm>
              <a:off x="649014" y="1565860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5" name="CaixaDeTexto 374">
              <a:extLst>
                <a:ext uri="{FF2B5EF4-FFF2-40B4-BE49-F238E27FC236}">
                  <a16:creationId xmlns:a16="http://schemas.microsoft.com/office/drawing/2014/main" id="{DAAE3E79-1D5A-4D99-A5D8-A336327DFF11}"/>
                </a:ext>
              </a:extLst>
            </xdr:cNvPr>
            <xdr:cNvSpPr txBox="1"/>
          </xdr:nvSpPr>
          <xdr:spPr>
            <a:xfrm>
              <a:off x="649014" y="1565860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133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6" name="CaixaDeTexto 375">
              <a:extLst>
                <a:ext uri="{FF2B5EF4-FFF2-40B4-BE49-F238E27FC236}">
                  <a16:creationId xmlns:a16="http://schemas.microsoft.com/office/drawing/2014/main" id="{01ABFC70-A5B5-4086-86A1-5197C29D38CA}"/>
                </a:ext>
              </a:extLst>
            </xdr:cNvPr>
            <xdr:cNvSpPr txBox="1"/>
          </xdr:nvSpPr>
          <xdr:spPr>
            <a:xfrm>
              <a:off x="1393606" y="1566813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6" name="CaixaDeTexto 375">
              <a:extLst>
                <a:ext uri="{FF2B5EF4-FFF2-40B4-BE49-F238E27FC236}">
                  <a16:creationId xmlns:a16="http://schemas.microsoft.com/office/drawing/2014/main" id="{01ABFC70-A5B5-4086-86A1-5197C29D38CA}"/>
                </a:ext>
              </a:extLst>
            </xdr:cNvPr>
            <xdr:cNvSpPr txBox="1"/>
          </xdr:nvSpPr>
          <xdr:spPr>
            <a:xfrm>
              <a:off x="1393606" y="1566813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133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CaixaDeTexto 376">
              <a:extLst>
                <a:ext uri="{FF2B5EF4-FFF2-40B4-BE49-F238E27FC236}">
                  <a16:creationId xmlns:a16="http://schemas.microsoft.com/office/drawing/2014/main" id="{410432C0-1924-4EAA-BFE9-8B59DA697398}"/>
                </a:ext>
              </a:extLst>
            </xdr:cNvPr>
            <xdr:cNvSpPr txBox="1"/>
          </xdr:nvSpPr>
          <xdr:spPr>
            <a:xfrm>
              <a:off x="2100098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7" name="CaixaDeTexto 376">
              <a:extLst>
                <a:ext uri="{FF2B5EF4-FFF2-40B4-BE49-F238E27FC236}">
                  <a16:creationId xmlns:a16="http://schemas.microsoft.com/office/drawing/2014/main" id="{410432C0-1924-4EAA-BFE9-8B59DA697398}"/>
                </a:ext>
              </a:extLst>
            </xdr:cNvPr>
            <xdr:cNvSpPr txBox="1"/>
          </xdr:nvSpPr>
          <xdr:spPr>
            <a:xfrm>
              <a:off x="2100098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133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8" name="CaixaDeTexto 377">
              <a:extLst>
                <a:ext uri="{FF2B5EF4-FFF2-40B4-BE49-F238E27FC236}">
                  <a16:creationId xmlns:a16="http://schemas.microsoft.com/office/drawing/2014/main" id="{E012C36E-2FA7-48DD-A16C-98AD9479D31A}"/>
                </a:ext>
              </a:extLst>
            </xdr:cNvPr>
            <xdr:cNvSpPr txBox="1"/>
          </xdr:nvSpPr>
          <xdr:spPr>
            <a:xfrm>
              <a:off x="2816116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8" name="CaixaDeTexto 377">
              <a:extLst>
                <a:ext uri="{FF2B5EF4-FFF2-40B4-BE49-F238E27FC236}">
                  <a16:creationId xmlns:a16="http://schemas.microsoft.com/office/drawing/2014/main" id="{E012C36E-2FA7-48DD-A16C-98AD9479D31A}"/>
                </a:ext>
              </a:extLst>
            </xdr:cNvPr>
            <xdr:cNvSpPr txBox="1"/>
          </xdr:nvSpPr>
          <xdr:spPr>
            <a:xfrm>
              <a:off x="2816116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133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CaixaDeTexto 378">
              <a:extLst>
                <a:ext uri="{FF2B5EF4-FFF2-40B4-BE49-F238E27FC236}">
                  <a16:creationId xmlns:a16="http://schemas.microsoft.com/office/drawing/2014/main" id="{524AB8F1-E2F8-45B1-9914-2CE4D90A38A5}"/>
                </a:ext>
              </a:extLst>
            </xdr:cNvPr>
            <xdr:cNvSpPr txBox="1"/>
          </xdr:nvSpPr>
          <xdr:spPr>
            <a:xfrm>
              <a:off x="3484508" y="1565860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79" name="CaixaDeTexto 378">
              <a:extLst>
                <a:ext uri="{FF2B5EF4-FFF2-40B4-BE49-F238E27FC236}">
                  <a16:creationId xmlns:a16="http://schemas.microsoft.com/office/drawing/2014/main" id="{524AB8F1-E2F8-45B1-9914-2CE4D90A38A5}"/>
                </a:ext>
              </a:extLst>
            </xdr:cNvPr>
            <xdr:cNvSpPr txBox="1"/>
          </xdr:nvSpPr>
          <xdr:spPr>
            <a:xfrm>
              <a:off x="3484508" y="1565860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133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CaixaDeTexto 379">
              <a:extLst>
                <a:ext uri="{FF2B5EF4-FFF2-40B4-BE49-F238E27FC236}">
                  <a16:creationId xmlns:a16="http://schemas.microsoft.com/office/drawing/2014/main" id="{BF706809-571F-4510-AD1E-219101A83AFA}"/>
                </a:ext>
              </a:extLst>
            </xdr:cNvPr>
            <xdr:cNvSpPr txBox="1"/>
          </xdr:nvSpPr>
          <xdr:spPr>
            <a:xfrm>
              <a:off x="4196912" y="1565860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80" name="CaixaDeTexto 379">
              <a:extLst>
                <a:ext uri="{FF2B5EF4-FFF2-40B4-BE49-F238E27FC236}">
                  <a16:creationId xmlns:a16="http://schemas.microsoft.com/office/drawing/2014/main" id="{BF706809-571F-4510-AD1E-219101A83AFA}"/>
                </a:ext>
              </a:extLst>
            </xdr:cNvPr>
            <xdr:cNvSpPr txBox="1"/>
          </xdr:nvSpPr>
          <xdr:spPr>
            <a:xfrm>
              <a:off x="4196912" y="1565860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133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CaixaDeTexto 380">
              <a:extLst>
                <a:ext uri="{FF2B5EF4-FFF2-40B4-BE49-F238E27FC236}">
                  <a16:creationId xmlns:a16="http://schemas.microsoft.com/office/drawing/2014/main" id="{C752B64E-74A2-403C-A389-BBAC149B416A}"/>
                </a:ext>
              </a:extLst>
            </xdr:cNvPr>
            <xdr:cNvSpPr txBox="1"/>
          </xdr:nvSpPr>
          <xdr:spPr>
            <a:xfrm>
              <a:off x="4918841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81" name="CaixaDeTexto 380">
              <a:extLst>
                <a:ext uri="{FF2B5EF4-FFF2-40B4-BE49-F238E27FC236}">
                  <a16:creationId xmlns:a16="http://schemas.microsoft.com/office/drawing/2014/main" id="{C752B64E-74A2-403C-A389-BBAC149B416A}"/>
                </a:ext>
              </a:extLst>
            </xdr:cNvPr>
            <xdr:cNvSpPr txBox="1"/>
          </xdr:nvSpPr>
          <xdr:spPr>
            <a:xfrm>
              <a:off x="4918841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133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2" name="CaixaDeTexto 381">
              <a:extLst>
                <a:ext uri="{FF2B5EF4-FFF2-40B4-BE49-F238E27FC236}">
                  <a16:creationId xmlns:a16="http://schemas.microsoft.com/office/drawing/2014/main" id="{A9EE54B3-D1AD-4108-927A-50F95905F1E4}"/>
                </a:ext>
              </a:extLst>
            </xdr:cNvPr>
            <xdr:cNvSpPr txBox="1"/>
          </xdr:nvSpPr>
          <xdr:spPr>
            <a:xfrm>
              <a:off x="5628289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82" name="CaixaDeTexto 381">
              <a:extLst>
                <a:ext uri="{FF2B5EF4-FFF2-40B4-BE49-F238E27FC236}">
                  <a16:creationId xmlns:a16="http://schemas.microsoft.com/office/drawing/2014/main" id="{A9EE54B3-D1AD-4108-927A-50F95905F1E4}"/>
                </a:ext>
              </a:extLst>
            </xdr:cNvPr>
            <xdr:cNvSpPr txBox="1"/>
          </xdr:nvSpPr>
          <xdr:spPr>
            <a:xfrm>
              <a:off x="5628289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132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3" name="CaixaDeTexto 382">
              <a:extLst>
                <a:ext uri="{FF2B5EF4-FFF2-40B4-BE49-F238E27FC236}">
                  <a16:creationId xmlns:a16="http://schemas.microsoft.com/office/drawing/2014/main" id="{6C654B03-9123-400B-8CDC-3549C7814537}"/>
                </a:ext>
              </a:extLst>
            </xdr:cNvPr>
            <xdr:cNvSpPr txBox="1"/>
          </xdr:nvSpPr>
          <xdr:spPr>
            <a:xfrm>
              <a:off x="6367627" y="1564908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3" name="CaixaDeTexto 382">
              <a:extLst>
                <a:ext uri="{FF2B5EF4-FFF2-40B4-BE49-F238E27FC236}">
                  <a16:creationId xmlns:a16="http://schemas.microsoft.com/office/drawing/2014/main" id="{6C654B03-9123-400B-8CDC-3549C7814537}"/>
                </a:ext>
              </a:extLst>
            </xdr:cNvPr>
            <xdr:cNvSpPr txBox="1"/>
          </xdr:nvSpPr>
          <xdr:spPr>
            <a:xfrm>
              <a:off x="6367627" y="1564908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132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4" name="CaixaDeTexto 383">
              <a:extLst>
                <a:ext uri="{FF2B5EF4-FFF2-40B4-BE49-F238E27FC236}">
                  <a16:creationId xmlns:a16="http://schemas.microsoft.com/office/drawing/2014/main" id="{9373428E-1E73-47CB-8D56-39F6A6B23182}"/>
                </a:ext>
              </a:extLst>
            </xdr:cNvPr>
            <xdr:cNvSpPr txBox="1"/>
          </xdr:nvSpPr>
          <xdr:spPr>
            <a:xfrm>
              <a:off x="7083644" y="1563955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4" name="CaixaDeTexto 383">
              <a:extLst>
                <a:ext uri="{FF2B5EF4-FFF2-40B4-BE49-F238E27FC236}">
                  <a16:creationId xmlns:a16="http://schemas.microsoft.com/office/drawing/2014/main" id="{9373428E-1E73-47CB-8D56-39F6A6B23182}"/>
                </a:ext>
              </a:extLst>
            </xdr:cNvPr>
            <xdr:cNvSpPr txBox="1"/>
          </xdr:nvSpPr>
          <xdr:spPr>
            <a:xfrm>
              <a:off x="7083644" y="1563955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132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CaixaDeTexto 384">
              <a:extLst>
                <a:ext uri="{FF2B5EF4-FFF2-40B4-BE49-F238E27FC236}">
                  <a16:creationId xmlns:a16="http://schemas.microsoft.com/office/drawing/2014/main" id="{E1925854-D76E-4326-A914-34FA2ADC6C81}"/>
                </a:ext>
              </a:extLst>
            </xdr:cNvPr>
            <xdr:cNvSpPr txBox="1"/>
          </xdr:nvSpPr>
          <xdr:spPr>
            <a:xfrm>
              <a:off x="7799661" y="1564908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5" name="CaixaDeTexto 384">
              <a:extLst>
                <a:ext uri="{FF2B5EF4-FFF2-40B4-BE49-F238E27FC236}">
                  <a16:creationId xmlns:a16="http://schemas.microsoft.com/office/drawing/2014/main" id="{E1925854-D76E-4326-A914-34FA2ADC6C81}"/>
                </a:ext>
              </a:extLst>
            </xdr:cNvPr>
            <xdr:cNvSpPr txBox="1"/>
          </xdr:nvSpPr>
          <xdr:spPr>
            <a:xfrm>
              <a:off x="7799661" y="1564908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132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6" name="CaixaDeTexto 385">
              <a:extLst>
                <a:ext uri="{FF2B5EF4-FFF2-40B4-BE49-F238E27FC236}">
                  <a16:creationId xmlns:a16="http://schemas.microsoft.com/office/drawing/2014/main" id="{5DE1ABEA-9F6F-444B-8557-B020A3EDBE54}"/>
                </a:ext>
              </a:extLst>
            </xdr:cNvPr>
            <xdr:cNvSpPr txBox="1"/>
          </xdr:nvSpPr>
          <xdr:spPr>
            <a:xfrm>
              <a:off x="8515678" y="1564908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6" name="CaixaDeTexto 385">
              <a:extLst>
                <a:ext uri="{FF2B5EF4-FFF2-40B4-BE49-F238E27FC236}">
                  <a16:creationId xmlns:a16="http://schemas.microsoft.com/office/drawing/2014/main" id="{5DE1ABEA-9F6F-444B-8557-B020A3EDBE54}"/>
                </a:ext>
              </a:extLst>
            </xdr:cNvPr>
            <xdr:cNvSpPr txBox="1"/>
          </xdr:nvSpPr>
          <xdr:spPr>
            <a:xfrm>
              <a:off x="8515678" y="1564908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132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7" name="CaixaDeTexto 386">
              <a:extLst>
                <a:ext uri="{FF2B5EF4-FFF2-40B4-BE49-F238E27FC236}">
                  <a16:creationId xmlns:a16="http://schemas.microsoft.com/office/drawing/2014/main" id="{F80D8A3A-A44D-40C1-AEAB-9739EBAD57E0}"/>
                </a:ext>
              </a:extLst>
            </xdr:cNvPr>
            <xdr:cNvSpPr txBox="1"/>
          </xdr:nvSpPr>
          <xdr:spPr>
            <a:xfrm>
              <a:off x="9260271" y="1564908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7" name="CaixaDeTexto 386">
              <a:extLst>
                <a:ext uri="{FF2B5EF4-FFF2-40B4-BE49-F238E27FC236}">
                  <a16:creationId xmlns:a16="http://schemas.microsoft.com/office/drawing/2014/main" id="{F80D8A3A-A44D-40C1-AEAB-9739EBAD57E0}"/>
                </a:ext>
              </a:extLst>
            </xdr:cNvPr>
            <xdr:cNvSpPr txBox="1"/>
          </xdr:nvSpPr>
          <xdr:spPr>
            <a:xfrm>
              <a:off x="9260271" y="1564908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132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8" name="CaixaDeTexto 387">
              <a:extLst>
                <a:ext uri="{FF2B5EF4-FFF2-40B4-BE49-F238E27FC236}">
                  <a16:creationId xmlns:a16="http://schemas.microsoft.com/office/drawing/2014/main" id="{854345FE-871D-4665-8195-DDBED23C392B}"/>
                </a:ext>
              </a:extLst>
            </xdr:cNvPr>
            <xdr:cNvSpPr txBox="1"/>
          </xdr:nvSpPr>
          <xdr:spPr>
            <a:xfrm>
              <a:off x="9976288" y="1564908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8" name="CaixaDeTexto 387">
              <a:extLst>
                <a:ext uri="{FF2B5EF4-FFF2-40B4-BE49-F238E27FC236}">
                  <a16:creationId xmlns:a16="http://schemas.microsoft.com/office/drawing/2014/main" id="{854345FE-871D-4665-8195-DDBED23C392B}"/>
                </a:ext>
              </a:extLst>
            </xdr:cNvPr>
            <xdr:cNvSpPr txBox="1"/>
          </xdr:nvSpPr>
          <xdr:spPr>
            <a:xfrm>
              <a:off x="9976288" y="1564908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133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9" name="CaixaDeTexto 388">
              <a:extLst>
                <a:ext uri="{FF2B5EF4-FFF2-40B4-BE49-F238E27FC236}">
                  <a16:creationId xmlns:a16="http://schemas.microsoft.com/office/drawing/2014/main" id="{B63DAE6E-3151-47BD-9050-8B031BF10C32}"/>
                </a:ext>
              </a:extLst>
            </xdr:cNvPr>
            <xdr:cNvSpPr txBox="1"/>
          </xdr:nvSpPr>
          <xdr:spPr>
            <a:xfrm>
              <a:off x="649014" y="1565860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89" name="CaixaDeTexto 388">
              <a:extLst>
                <a:ext uri="{FF2B5EF4-FFF2-40B4-BE49-F238E27FC236}">
                  <a16:creationId xmlns:a16="http://schemas.microsoft.com/office/drawing/2014/main" id="{B63DAE6E-3151-47BD-9050-8B031BF10C32}"/>
                </a:ext>
              </a:extLst>
            </xdr:cNvPr>
            <xdr:cNvSpPr txBox="1"/>
          </xdr:nvSpPr>
          <xdr:spPr>
            <a:xfrm>
              <a:off x="649014" y="1565860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133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0" name="CaixaDeTexto 389">
              <a:extLst>
                <a:ext uri="{FF2B5EF4-FFF2-40B4-BE49-F238E27FC236}">
                  <a16:creationId xmlns:a16="http://schemas.microsoft.com/office/drawing/2014/main" id="{BCB42999-7BB8-42A5-B9D5-B63418ABF138}"/>
                </a:ext>
              </a:extLst>
            </xdr:cNvPr>
            <xdr:cNvSpPr txBox="1"/>
          </xdr:nvSpPr>
          <xdr:spPr>
            <a:xfrm>
              <a:off x="1393606" y="1566813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0" name="CaixaDeTexto 389">
              <a:extLst>
                <a:ext uri="{FF2B5EF4-FFF2-40B4-BE49-F238E27FC236}">
                  <a16:creationId xmlns:a16="http://schemas.microsoft.com/office/drawing/2014/main" id="{BCB42999-7BB8-42A5-B9D5-B63418ABF138}"/>
                </a:ext>
              </a:extLst>
            </xdr:cNvPr>
            <xdr:cNvSpPr txBox="1"/>
          </xdr:nvSpPr>
          <xdr:spPr>
            <a:xfrm>
              <a:off x="1393606" y="1566813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133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1" name="CaixaDeTexto 390">
              <a:extLst>
                <a:ext uri="{FF2B5EF4-FFF2-40B4-BE49-F238E27FC236}">
                  <a16:creationId xmlns:a16="http://schemas.microsoft.com/office/drawing/2014/main" id="{1C5F23C6-0112-4A81-949B-8D123FAEE000}"/>
                </a:ext>
              </a:extLst>
            </xdr:cNvPr>
            <xdr:cNvSpPr txBox="1"/>
          </xdr:nvSpPr>
          <xdr:spPr>
            <a:xfrm>
              <a:off x="2100098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1" name="CaixaDeTexto 390">
              <a:extLst>
                <a:ext uri="{FF2B5EF4-FFF2-40B4-BE49-F238E27FC236}">
                  <a16:creationId xmlns:a16="http://schemas.microsoft.com/office/drawing/2014/main" id="{1C5F23C6-0112-4A81-949B-8D123FAEE000}"/>
                </a:ext>
              </a:extLst>
            </xdr:cNvPr>
            <xdr:cNvSpPr txBox="1"/>
          </xdr:nvSpPr>
          <xdr:spPr>
            <a:xfrm>
              <a:off x="2100098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133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2" name="CaixaDeTexto 391">
              <a:extLst>
                <a:ext uri="{FF2B5EF4-FFF2-40B4-BE49-F238E27FC236}">
                  <a16:creationId xmlns:a16="http://schemas.microsoft.com/office/drawing/2014/main" id="{EE878070-4BC5-4A0F-BFB5-F40D9A0CA0E9}"/>
                </a:ext>
              </a:extLst>
            </xdr:cNvPr>
            <xdr:cNvSpPr txBox="1"/>
          </xdr:nvSpPr>
          <xdr:spPr>
            <a:xfrm>
              <a:off x="2816116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2" name="CaixaDeTexto 391">
              <a:extLst>
                <a:ext uri="{FF2B5EF4-FFF2-40B4-BE49-F238E27FC236}">
                  <a16:creationId xmlns:a16="http://schemas.microsoft.com/office/drawing/2014/main" id="{EE878070-4BC5-4A0F-BFB5-F40D9A0CA0E9}"/>
                </a:ext>
              </a:extLst>
            </xdr:cNvPr>
            <xdr:cNvSpPr txBox="1"/>
          </xdr:nvSpPr>
          <xdr:spPr>
            <a:xfrm>
              <a:off x="2816116" y="15668132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133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3" name="CaixaDeTexto 392">
              <a:extLst>
                <a:ext uri="{FF2B5EF4-FFF2-40B4-BE49-F238E27FC236}">
                  <a16:creationId xmlns:a16="http://schemas.microsoft.com/office/drawing/2014/main" id="{DA41685D-7207-43DF-8D47-0CB58DF93887}"/>
                </a:ext>
              </a:extLst>
            </xdr:cNvPr>
            <xdr:cNvSpPr txBox="1"/>
          </xdr:nvSpPr>
          <xdr:spPr>
            <a:xfrm>
              <a:off x="3484508" y="1565860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3" name="CaixaDeTexto 392">
              <a:extLst>
                <a:ext uri="{FF2B5EF4-FFF2-40B4-BE49-F238E27FC236}">
                  <a16:creationId xmlns:a16="http://schemas.microsoft.com/office/drawing/2014/main" id="{DA41685D-7207-43DF-8D47-0CB58DF93887}"/>
                </a:ext>
              </a:extLst>
            </xdr:cNvPr>
            <xdr:cNvSpPr txBox="1"/>
          </xdr:nvSpPr>
          <xdr:spPr>
            <a:xfrm>
              <a:off x="3484508" y="15658607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133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4" name="CaixaDeTexto 393">
              <a:extLst>
                <a:ext uri="{FF2B5EF4-FFF2-40B4-BE49-F238E27FC236}">
                  <a16:creationId xmlns:a16="http://schemas.microsoft.com/office/drawing/2014/main" id="{AFB41DBE-9EC6-42AD-B10C-6FAE53EF870A}"/>
                </a:ext>
              </a:extLst>
            </xdr:cNvPr>
            <xdr:cNvSpPr txBox="1"/>
          </xdr:nvSpPr>
          <xdr:spPr>
            <a:xfrm>
              <a:off x="4196912" y="1565860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394" name="CaixaDeTexto 393">
              <a:extLst>
                <a:ext uri="{FF2B5EF4-FFF2-40B4-BE49-F238E27FC236}">
                  <a16:creationId xmlns:a16="http://schemas.microsoft.com/office/drawing/2014/main" id="{AFB41DBE-9EC6-42AD-B10C-6FAE53EF870A}"/>
                </a:ext>
              </a:extLst>
            </xdr:cNvPr>
            <xdr:cNvSpPr txBox="1"/>
          </xdr:nvSpPr>
          <xdr:spPr>
            <a:xfrm>
              <a:off x="4196912" y="15658607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133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5" name="CaixaDeTexto 394">
              <a:extLst>
                <a:ext uri="{FF2B5EF4-FFF2-40B4-BE49-F238E27FC236}">
                  <a16:creationId xmlns:a16="http://schemas.microsoft.com/office/drawing/2014/main" id="{73EAE327-77EC-45F8-8EBE-D58F8B91DAAC}"/>
                </a:ext>
              </a:extLst>
            </xdr:cNvPr>
            <xdr:cNvSpPr txBox="1"/>
          </xdr:nvSpPr>
          <xdr:spPr>
            <a:xfrm>
              <a:off x="4918841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95" name="CaixaDeTexto 394">
              <a:extLst>
                <a:ext uri="{FF2B5EF4-FFF2-40B4-BE49-F238E27FC236}">
                  <a16:creationId xmlns:a16="http://schemas.microsoft.com/office/drawing/2014/main" id="{73EAE327-77EC-45F8-8EBE-D58F8B91DAAC}"/>
                </a:ext>
              </a:extLst>
            </xdr:cNvPr>
            <xdr:cNvSpPr txBox="1"/>
          </xdr:nvSpPr>
          <xdr:spPr>
            <a:xfrm>
              <a:off x="4918841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133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6" name="CaixaDeTexto 395">
              <a:extLst>
                <a:ext uri="{FF2B5EF4-FFF2-40B4-BE49-F238E27FC236}">
                  <a16:creationId xmlns:a16="http://schemas.microsoft.com/office/drawing/2014/main" id="{EF184AC2-0BF5-4BB5-9865-5F91D5F761A6}"/>
                </a:ext>
              </a:extLst>
            </xdr:cNvPr>
            <xdr:cNvSpPr txBox="1"/>
          </xdr:nvSpPr>
          <xdr:spPr>
            <a:xfrm>
              <a:off x="5628289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396" name="CaixaDeTexto 395">
              <a:extLst>
                <a:ext uri="{FF2B5EF4-FFF2-40B4-BE49-F238E27FC236}">
                  <a16:creationId xmlns:a16="http://schemas.microsoft.com/office/drawing/2014/main" id="{EF184AC2-0BF5-4BB5-9865-5F91D5F761A6}"/>
                </a:ext>
              </a:extLst>
            </xdr:cNvPr>
            <xdr:cNvSpPr txBox="1"/>
          </xdr:nvSpPr>
          <xdr:spPr>
            <a:xfrm>
              <a:off x="5628289" y="15658607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132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CaixaDeTexto 396">
              <a:extLst>
                <a:ext uri="{FF2B5EF4-FFF2-40B4-BE49-F238E27FC236}">
                  <a16:creationId xmlns:a16="http://schemas.microsoft.com/office/drawing/2014/main" id="{9F2AED2E-64A1-4FEF-8A99-95FE663F42D8}"/>
                </a:ext>
              </a:extLst>
            </xdr:cNvPr>
            <xdr:cNvSpPr txBox="1"/>
          </xdr:nvSpPr>
          <xdr:spPr>
            <a:xfrm>
              <a:off x="6367627" y="1564908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7" name="CaixaDeTexto 396">
              <a:extLst>
                <a:ext uri="{FF2B5EF4-FFF2-40B4-BE49-F238E27FC236}">
                  <a16:creationId xmlns:a16="http://schemas.microsoft.com/office/drawing/2014/main" id="{9F2AED2E-64A1-4FEF-8A99-95FE663F42D8}"/>
                </a:ext>
              </a:extLst>
            </xdr:cNvPr>
            <xdr:cNvSpPr txBox="1"/>
          </xdr:nvSpPr>
          <xdr:spPr>
            <a:xfrm>
              <a:off x="6367627" y="15649082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132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8" name="CaixaDeTexto 397">
              <a:extLst>
                <a:ext uri="{FF2B5EF4-FFF2-40B4-BE49-F238E27FC236}">
                  <a16:creationId xmlns:a16="http://schemas.microsoft.com/office/drawing/2014/main" id="{77141429-C372-4280-A33B-8D58DDB15A9D}"/>
                </a:ext>
              </a:extLst>
            </xdr:cNvPr>
            <xdr:cNvSpPr txBox="1"/>
          </xdr:nvSpPr>
          <xdr:spPr>
            <a:xfrm>
              <a:off x="7083644" y="1563955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8" name="CaixaDeTexto 397">
              <a:extLst>
                <a:ext uri="{FF2B5EF4-FFF2-40B4-BE49-F238E27FC236}">
                  <a16:creationId xmlns:a16="http://schemas.microsoft.com/office/drawing/2014/main" id="{77141429-C372-4280-A33B-8D58DDB15A9D}"/>
                </a:ext>
              </a:extLst>
            </xdr:cNvPr>
            <xdr:cNvSpPr txBox="1"/>
          </xdr:nvSpPr>
          <xdr:spPr>
            <a:xfrm>
              <a:off x="7083644" y="15639557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132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9" name="CaixaDeTexto 398">
              <a:extLst>
                <a:ext uri="{FF2B5EF4-FFF2-40B4-BE49-F238E27FC236}">
                  <a16:creationId xmlns:a16="http://schemas.microsoft.com/office/drawing/2014/main" id="{D315456D-5414-4F78-BE8A-8EEE07EA391C}"/>
                </a:ext>
              </a:extLst>
            </xdr:cNvPr>
            <xdr:cNvSpPr txBox="1"/>
          </xdr:nvSpPr>
          <xdr:spPr>
            <a:xfrm>
              <a:off x="7799661" y="1564908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399" name="CaixaDeTexto 398">
              <a:extLst>
                <a:ext uri="{FF2B5EF4-FFF2-40B4-BE49-F238E27FC236}">
                  <a16:creationId xmlns:a16="http://schemas.microsoft.com/office/drawing/2014/main" id="{D315456D-5414-4F78-BE8A-8EEE07EA391C}"/>
                </a:ext>
              </a:extLst>
            </xdr:cNvPr>
            <xdr:cNvSpPr txBox="1"/>
          </xdr:nvSpPr>
          <xdr:spPr>
            <a:xfrm>
              <a:off x="7799661" y="15649082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132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0" name="CaixaDeTexto 399">
              <a:extLst>
                <a:ext uri="{FF2B5EF4-FFF2-40B4-BE49-F238E27FC236}">
                  <a16:creationId xmlns:a16="http://schemas.microsoft.com/office/drawing/2014/main" id="{5E16534C-121A-4612-B688-B93206A1666A}"/>
                </a:ext>
              </a:extLst>
            </xdr:cNvPr>
            <xdr:cNvSpPr txBox="1"/>
          </xdr:nvSpPr>
          <xdr:spPr>
            <a:xfrm>
              <a:off x="8515678" y="1564908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00" name="CaixaDeTexto 399">
              <a:extLst>
                <a:ext uri="{FF2B5EF4-FFF2-40B4-BE49-F238E27FC236}">
                  <a16:creationId xmlns:a16="http://schemas.microsoft.com/office/drawing/2014/main" id="{5E16534C-121A-4612-B688-B93206A1666A}"/>
                </a:ext>
              </a:extLst>
            </xdr:cNvPr>
            <xdr:cNvSpPr txBox="1"/>
          </xdr:nvSpPr>
          <xdr:spPr>
            <a:xfrm>
              <a:off x="8515678" y="15649082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132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1" name="CaixaDeTexto 400">
              <a:extLst>
                <a:ext uri="{FF2B5EF4-FFF2-40B4-BE49-F238E27FC236}">
                  <a16:creationId xmlns:a16="http://schemas.microsoft.com/office/drawing/2014/main" id="{732664A4-DDAB-4A60-BA4A-7E0D50A33B45}"/>
                </a:ext>
              </a:extLst>
            </xdr:cNvPr>
            <xdr:cNvSpPr txBox="1"/>
          </xdr:nvSpPr>
          <xdr:spPr>
            <a:xfrm>
              <a:off x="9260271" y="1564908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01" name="CaixaDeTexto 400">
              <a:extLst>
                <a:ext uri="{FF2B5EF4-FFF2-40B4-BE49-F238E27FC236}">
                  <a16:creationId xmlns:a16="http://schemas.microsoft.com/office/drawing/2014/main" id="{732664A4-DDAB-4A60-BA4A-7E0D50A33B45}"/>
                </a:ext>
              </a:extLst>
            </xdr:cNvPr>
            <xdr:cNvSpPr txBox="1"/>
          </xdr:nvSpPr>
          <xdr:spPr>
            <a:xfrm>
              <a:off x="9260271" y="15649082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132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2" name="CaixaDeTexto 401">
              <a:extLst>
                <a:ext uri="{FF2B5EF4-FFF2-40B4-BE49-F238E27FC236}">
                  <a16:creationId xmlns:a16="http://schemas.microsoft.com/office/drawing/2014/main" id="{D1DF42FA-1278-40EA-8374-05619BAE1D5B}"/>
                </a:ext>
              </a:extLst>
            </xdr:cNvPr>
            <xdr:cNvSpPr txBox="1"/>
          </xdr:nvSpPr>
          <xdr:spPr>
            <a:xfrm>
              <a:off x="9976288" y="1564908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02" name="CaixaDeTexto 401">
              <a:extLst>
                <a:ext uri="{FF2B5EF4-FFF2-40B4-BE49-F238E27FC236}">
                  <a16:creationId xmlns:a16="http://schemas.microsoft.com/office/drawing/2014/main" id="{D1DF42FA-1278-40EA-8374-05619BAE1D5B}"/>
                </a:ext>
              </a:extLst>
            </xdr:cNvPr>
            <xdr:cNvSpPr txBox="1"/>
          </xdr:nvSpPr>
          <xdr:spPr>
            <a:xfrm>
              <a:off x="9976288" y="15649082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146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1" name="CaixaDeTexto 430">
              <a:extLst>
                <a:ext uri="{FF2B5EF4-FFF2-40B4-BE49-F238E27FC236}">
                  <a16:creationId xmlns:a16="http://schemas.microsoft.com/office/drawing/2014/main" id="{48015725-BAE3-4BC7-8E63-AE89C6B523A9}"/>
                </a:ext>
              </a:extLst>
            </xdr:cNvPr>
            <xdr:cNvSpPr txBox="1"/>
          </xdr:nvSpPr>
          <xdr:spPr>
            <a:xfrm>
              <a:off x="649014" y="1969195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1" name="CaixaDeTexto 430">
              <a:extLst>
                <a:ext uri="{FF2B5EF4-FFF2-40B4-BE49-F238E27FC236}">
                  <a16:creationId xmlns:a16="http://schemas.microsoft.com/office/drawing/2014/main" id="{48015725-BAE3-4BC7-8E63-AE89C6B523A9}"/>
                </a:ext>
              </a:extLst>
            </xdr:cNvPr>
            <xdr:cNvSpPr txBox="1"/>
          </xdr:nvSpPr>
          <xdr:spPr>
            <a:xfrm>
              <a:off x="649014" y="19691952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146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2" name="CaixaDeTexto 431">
              <a:extLst>
                <a:ext uri="{FF2B5EF4-FFF2-40B4-BE49-F238E27FC236}">
                  <a16:creationId xmlns:a16="http://schemas.microsoft.com/office/drawing/2014/main" id="{AD6F477A-C9F5-4AAB-A7D6-3F18DCEC230A}"/>
                </a:ext>
              </a:extLst>
            </xdr:cNvPr>
            <xdr:cNvSpPr txBox="1"/>
          </xdr:nvSpPr>
          <xdr:spPr>
            <a:xfrm>
              <a:off x="1393606" y="1970147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2" name="CaixaDeTexto 431">
              <a:extLst>
                <a:ext uri="{FF2B5EF4-FFF2-40B4-BE49-F238E27FC236}">
                  <a16:creationId xmlns:a16="http://schemas.microsoft.com/office/drawing/2014/main" id="{AD6F477A-C9F5-4AAB-A7D6-3F18DCEC230A}"/>
                </a:ext>
              </a:extLst>
            </xdr:cNvPr>
            <xdr:cNvSpPr txBox="1"/>
          </xdr:nvSpPr>
          <xdr:spPr>
            <a:xfrm>
              <a:off x="1393606" y="19701477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146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3" name="CaixaDeTexto 432">
              <a:extLst>
                <a:ext uri="{FF2B5EF4-FFF2-40B4-BE49-F238E27FC236}">
                  <a16:creationId xmlns:a16="http://schemas.microsoft.com/office/drawing/2014/main" id="{80512589-5813-4ABC-9385-C9B5A4BAD499}"/>
                </a:ext>
              </a:extLst>
            </xdr:cNvPr>
            <xdr:cNvSpPr txBox="1"/>
          </xdr:nvSpPr>
          <xdr:spPr>
            <a:xfrm>
              <a:off x="2100098" y="1970147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3" name="CaixaDeTexto 432">
              <a:extLst>
                <a:ext uri="{FF2B5EF4-FFF2-40B4-BE49-F238E27FC236}">
                  <a16:creationId xmlns:a16="http://schemas.microsoft.com/office/drawing/2014/main" id="{80512589-5813-4ABC-9385-C9B5A4BAD499}"/>
                </a:ext>
              </a:extLst>
            </xdr:cNvPr>
            <xdr:cNvSpPr txBox="1"/>
          </xdr:nvSpPr>
          <xdr:spPr>
            <a:xfrm>
              <a:off x="2100098" y="1970147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146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4" name="CaixaDeTexto 433">
              <a:extLst>
                <a:ext uri="{FF2B5EF4-FFF2-40B4-BE49-F238E27FC236}">
                  <a16:creationId xmlns:a16="http://schemas.microsoft.com/office/drawing/2014/main" id="{0A940335-146D-49D6-8C35-0EFC16A7BF39}"/>
                </a:ext>
              </a:extLst>
            </xdr:cNvPr>
            <xdr:cNvSpPr txBox="1"/>
          </xdr:nvSpPr>
          <xdr:spPr>
            <a:xfrm>
              <a:off x="2816116" y="1970147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4" name="CaixaDeTexto 433">
              <a:extLst>
                <a:ext uri="{FF2B5EF4-FFF2-40B4-BE49-F238E27FC236}">
                  <a16:creationId xmlns:a16="http://schemas.microsoft.com/office/drawing/2014/main" id="{0A940335-146D-49D6-8C35-0EFC16A7BF39}"/>
                </a:ext>
              </a:extLst>
            </xdr:cNvPr>
            <xdr:cNvSpPr txBox="1"/>
          </xdr:nvSpPr>
          <xdr:spPr>
            <a:xfrm>
              <a:off x="2816116" y="19701477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146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5" name="CaixaDeTexto 434">
              <a:extLst>
                <a:ext uri="{FF2B5EF4-FFF2-40B4-BE49-F238E27FC236}">
                  <a16:creationId xmlns:a16="http://schemas.microsoft.com/office/drawing/2014/main" id="{B91E1FCE-385C-4BEC-98E0-5ACAEEA8E4BC}"/>
                </a:ext>
              </a:extLst>
            </xdr:cNvPr>
            <xdr:cNvSpPr txBox="1"/>
          </xdr:nvSpPr>
          <xdr:spPr>
            <a:xfrm>
              <a:off x="3484508" y="1969195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5" name="CaixaDeTexto 434">
              <a:extLst>
                <a:ext uri="{FF2B5EF4-FFF2-40B4-BE49-F238E27FC236}">
                  <a16:creationId xmlns:a16="http://schemas.microsoft.com/office/drawing/2014/main" id="{B91E1FCE-385C-4BEC-98E0-5ACAEEA8E4BC}"/>
                </a:ext>
              </a:extLst>
            </xdr:cNvPr>
            <xdr:cNvSpPr txBox="1"/>
          </xdr:nvSpPr>
          <xdr:spPr>
            <a:xfrm>
              <a:off x="3484508" y="19691952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146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6" name="CaixaDeTexto 435">
              <a:extLst>
                <a:ext uri="{FF2B5EF4-FFF2-40B4-BE49-F238E27FC236}">
                  <a16:creationId xmlns:a16="http://schemas.microsoft.com/office/drawing/2014/main" id="{CB5FFA6D-78B5-4832-BB55-736526B64DAD}"/>
                </a:ext>
              </a:extLst>
            </xdr:cNvPr>
            <xdr:cNvSpPr txBox="1"/>
          </xdr:nvSpPr>
          <xdr:spPr>
            <a:xfrm>
              <a:off x="4196912" y="1969195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36" name="CaixaDeTexto 435">
              <a:extLst>
                <a:ext uri="{FF2B5EF4-FFF2-40B4-BE49-F238E27FC236}">
                  <a16:creationId xmlns:a16="http://schemas.microsoft.com/office/drawing/2014/main" id="{CB5FFA6D-78B5-4832-BB55-736526B64DAD}"/>
                </a:ext>
              </a:extLst>
            </xdr:cNvPr>
            <xdr:cNvSpPr txBox="1"/>
          </xdr:nvSpPr>
          <xdr:spPr>
            <a:xfrm>
              <a:off x="4196912" y="19691952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146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7" name="CaixaDeTexto 436">
              <a:extLst>
                <a:ext uri="{FF2B5EF4-FFF2-40B4-BE49-F238E27FC236}">
                  <a16:creationId xmlns:a16="http://schemas.microsoft.com/office/drawing/2014/main" id="{D7DEBB36-0A5B-4D2A-9B48-43E6A7CE76A0}"/>
                </a:ext>
              </a:extLst>
            </xdr:cNvPr>
            <xdr:cNvSpPr txBox="1"/>
          </xdr:nvSpPr>
          <xdr:spPr>
            <a:xfrm>
              <a:off x="4918841" y="1969195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37" name="CaixaDeTexto 436">
              <a:extLst>
                <a:ext uri="{FF2B5EF4-FFF2-40B4-BE49-F238E27FC236}">
                  <a16:creationId xmlns:a16="http://schemas.microsoft.com/office/drawing/2014/main" id="{D7DEBB36-0A5B-4D2A-9B48-43E6A7CE76A0}"/>
                </a:ext>
              </a:extLst>
            </xdr:cNvPr>
            <xdr:cNvSpPr txBox="1"/>
          </xdr:nvSpPr>
          <xdr:spPr>
            <a:xfrm>
              <a:off x="4918841" y="1969195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146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8" name="CaixaDeTexto 437">
              <a:extLst>
                <a:ext uri="{FF2B5EF4-FFF2-40B4-BE49-F238E27FC236}">
                  <a16:creationId xmlns:a16="http://schemas.microsoft.com/office/drawing/2014/main" id="{1D56FE6A-A126-4092-8AEC-B21C15A33931}"/>
                </a:ext>
              </a:extLst>
            </xdr:cNvPr>
            <xdr:cNvSpPr txBox="1"/>
          </xdr:nvSpPr>
          <xdr:spPr>
            <a:xfrm>
              <a:off x="5628289" y="1969195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38" name="CaixaDeTexto 437">
              <a:extLst>
                <a:ext uri="{FF2B5EF4-FFF2-40B4-BE49-F238E27FC236}">
                  <a16:creationId xmlns:a16="http://schemas.microsoft.com/office/drawing/2014/main" id="{1D56FE6A-A126-4092-8AEC-B21C15A33931}"/>
                </a:ext>
              </a:extLst>
            </xdr:cNvPr>
            <xdr:cNvSpPr txBox="1"/>
          </xdr:nvSpPr>
          <xdr:spPr>
            <a:xfrm>
              <a:off x="5628289" y="19691952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145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9" name="CaixaDeTexto 438">
              <a:extLst>
                <a:ext uri="{FF2B5EF4-FFF2-40B4-BE49-F238E27FC236}">
                  <a16:creationId xmlns:a16="http://schemas.microsoft.com/office/drawing/2014/main" id="{ACFD8E40-0615-4360-B74C-571F0FF8B267}"/>
                </a:ext>
              </a:extLst>
            </xdr:cNvPr>
            <xdr:cNvSpPr txBox="1"/>
          </xdr:nvSpPr>
          <xdr:spPr>
            <a:xfrm>
              <a:off x="6367627" y="1968242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39" name="CaixaDeTexto 438">
              <a:extLst>
                <a:ext uri="{FF2B5EF4-FFF2-40B4-BE49-F238E27FC236}">
                  <a16:creationId xmlns:a16="http://schemas.microsoft.com/office/drawing/2014/main" id="{ACFD8E40-0615-4360-B74C-571F0FF8B267}"/>
                </a:ext>
              </a:extLst>
            </xdr:cNvPr>
            <xdr:cNvSpPr txBox="1"/>
          </xdr:nvSpPr>
          <xdr:spPr>
            <a:xfrm>
              <a:off x="6367627" y="19682427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145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0" name="CaixaDeTexto 439">
              <a:extLst>
                <a:ext uri="{FF2B5EF4-FFF2-40B4-BE49-F238E27FC236}">
                  <a16:creationId xmlns:a16="http://schemas.microsoft.com/office/drawing/2014/main" id="{4C5F1FD1-1FAD-4ABF-9C76-18DB37EBB36D}"/>
                </a:ext>
              </a:extLst>
            </xdr:cNvPr>
            <xdr:cNvSpPr txBox="1"/>
          </xdr:nvSpPr>
          <xdr:spPr>
            <a:xfrm>
              <a:off x="7083644" y="1967290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0" name="CaixaDeTexto 439">
              <a:extLst>
                <a:ext uri="{FF2B5EF4-FFF2-40B4-BE49-F238E27FC236}">
                  <a16:creationId xmlns:a16="http://schemas.microsoft.com/office/drawing/2014/main" id="{4C5F1FD1-1FAD-4ABF-9C76-18DB37EBB36D}"/>
                </a:ext>
              </a:extLst>
            </xdr:cNvPr>
            <xdr:cNvSpPr txBox="1"/>
          </xdr:nvSpPr>
          <xdr:spPr>
            <a:xfrm>
              <a:off x="7083644" y="19672902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145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1" name="CaixaDeTexto 440">
              <a:extLst>
                <a:ext uri="{FF2B5EF4-FFF2-40B4-BE49-F238E27FC236}">
                  <a16:creationId xmlns:a16="http://schemas.microsoft.com/office/drawing/2014/main" id="{7BFF1D17-A47F-4FF2-923C-928B2D0E3D45}"/>
                </a:ext>
              </a:extLst>
            </xdr:cNvPr>
            <xdr:cNvSpPr txBox="1"/>
          </xdr:nvSpPr>
          <xdr:spPr>
            <a:xfrm>
              <a:off x="7799661" y="1968242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1" name="CaixaDeTexto 440">
              <a:extLst>
                <a:ext uri="{FF2B5EF4-FFF2-40B4-BE49-F238E27FC236}">
                  <a16:creationId xmlns:a16="http://schemas.microsoft.com/office/drawing/2014/main" id="{7BFF1D17-A47F-4FF2-923C-928B2D0E3D45}"/>
                </a:ext>
              </a:extLst>
            </xdr:cNvPr>
            <xdr:cNvSpPr txBox="1"/>
          </xdr:nvSpPr>
          <xdr:spPr>
            <a:xfrm>
              <a:off x="7799661" y="19682427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145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2" name="CaixaDeTexto 441">
              <a:extLst>
                <a:ext uri="{FF2B5EF4-FFF2-40B4-BE49-F238E27FC236}">
                  <a16:creationId xmlns:a16="http://schemas.microsoft.com/office/drawing/2014/main" id="{9E818794-429B-4F40-AB9C-8054ACFB8EA4}"/>
                </a:ext>
              </a:extLst>
            </xdr:cNvPr>
            <xdr:cNvSpPr txBox="1"/>
          </xdr:nvSpPr>
          <xdr:spPr>
            <a:xfrm>
              <a:off x="8515678" y="1968242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2" name="CaixaDeTexto 441">
              <a:extLst>
                <a:ext uri="{FF2B5EF4-FFF2-40B4-BE49-F238E27FC236}">
                  <a16:creationId xmlns:a16="http://schemas.microsoft.com/office/drawing/2014/main" id="{9E818794-429B-4F40-AB9C-8054ACFB8EA4}"/>
                </a:ext>
              </a:extLst>
            </xdr:cNvPr>
            <xdr:cNvSpPr txBox="1"/>
          </xdr:nvSpPr>
          <xdr:spPr>
            <a:xfrm>
              <a:off x="8515678" y="19682427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145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3" name="CaixaDeTexto 442">
              <a:extLst>
                <a:ext uri="{FF2B5EF4-FFF2-40B4-BE49-F238E27FC236}">
                  <a16:creationId xmlns:a16="http://schemas.microsoft.com/office/drawing/2014/main" id="{AC831BEC-3901-4EE8-833D-7134E0458F35}"/>
                </a:ext>
              </a:extLst>
            </xdr:cNvPr>
            <xdr:cNvSpPr txBox="1"/>
          </xdr:nvSpPr>
          <xdr:spPr>
            <a:xfrm>
              <a:off x="9260271" y="1968242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3" name="CaixaDeTexto 442">
              <a:extLst>
                <a:ext uri="{FF2B5EF4-FFF2-40B4-BE49-F238E27FC236}">
                  <a16:creationId xmlns:a16="http://schemas.microsoft.com/office/drawing/2014/main" id="{AC831BEC-3901-4EE8-833D-7134E0458F35}"/>
                </a:ext>
              </a:extLst>
            </xdr:cNvPr>
            <xdr:cNvSpPr txBox="1"/>
          </xdr:nvSpPr>
          <xdr:spPr>
            <a:xfrm>
              <a:off x="9260271" y="19682427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155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5" name="CaixaDeTexto 444">
              <a:extLst>
                <a:ext uri="{FF2B5EF4-FFF2-40B4-BE49-F238E27FC236}">
                  <a16:creationId xmlns:a16="http://schemas.microsoft.com/office/drawing/2014/main" id="{5576C384-7DB9-4124-948E-D811D5C115FF}"/>
                </a:ext>
              </a:extLst>
            </xdr:cNvPr>
            <xdr:cNvSpPr txBox="1"/>
          </xdr:nvSpPr>
          <xdr:spPr>
            <a:xfrm>
              <a:off x="649014" y="214195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5" name="CaixaDeTexto 444">
              <a:extLst>
                <a:ext uri="{FF2B5EF4-FFF2-40B4-BE49-F238E27FC236}">
                  <a16:creationId xmlns:a16="http://schemas.microsoft.com/office/drawing/2014/main" id="{5576C384-7DB9-4124-948E-D811D5C115FF}"/>
                </a:ext>
              </a:extLst>
            </xdr:cNvPr>
            <xdr:cNvSpPr txBox="1"/>
          </xdr:nvSpPr>
          <xdr:spPr>
            <a:xfrm>
              <a:off x="649014" y="214195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155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6" name="CaixaDeTexto 445">
              <a:extLst>
                <a:ext uri="{FF2B5EF4-FFF2-40B4-BE49-F238E27FC236}">
                  <a16:creationId xmlns:a16="http://schemas.microsoft.com/office/drawing/2014/main" id="{CDF1BA46-682B-4E38-A92F-EC2B4632D2CE}"/>
                </a:ext>
              </a:extLst>
            </xdr:cNvPr>
            <xdr:cNvSpPr txBox="1"/>
          </xdr:nvSpPr>
          <xdr:spPr>
            <a:xfrm>
              <a:off x="1393606" y="2142911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6" name="CaixaDeTexto 445">
              <a:extLst>
                <a:ext uri="{FF2B5EF4-FFF2-40B4-BE49-F238E27FC236}">
                  <a16:creationId xmlns:a16="http://schemas.microsoft.com/office/drawing/2014/main" id="{CDF1BA46-682B-4E38-A92F-EC2B4632D2CE}"/>
                </a:ext>
              </a:extLst>
            </xdr:cNvPr>
            <xdr:cNvSpPr txBox="1"/>
          </xdr:nvSpPr>
          <xdr:spPr>
            <a:xfrm>
              <a:off x="1393606" y="2142911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155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7" name="CaixaDeTexto 446">
              <a:extLst>
                <a:ext uri="{FF2B5EF4-FFF2-40B4-BE49-F238E27FC236}">
                  <a16:creationId xmlns:a16="http://schemas.microsoft.com/office/drawing/2014/main" id="{56225373-EE6D-459F-86DF-630C53301FDD}"/>
                </a:ext>
              </a:extLst>
            </xdr:cNvPr>
            <xdr:cNvSpPr txBox="1"/>
          </xdr:nvSpPr>
          <xdr:spPr>
            <a:xfrm>
              <a:off x="2100098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7" name="CaixaDeTexto 446">
              <a:extLst>
                <a:ext uri="{FF2B5EF4-FFF2-40B4-BE49-F238E27FC236}">
                  <a16:creationId xmlns:a16="http://schemas.microsoft.com/office/drawing/2014/main" id="{56225373-EE6D-459F-86DF-630C53301FDD}"/>
                </a:ext>
              </a:extLst>
            </xdr:cNvPr>
            <xdr:cNvSpPr txBox="1"/>
          </xdr:nvSpPr>
          <xdr:spPr>
            <a:xfrm>
              <a:off x="2100098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155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8" name="CaixaDeTexto 447">
              <a:extLst>
                <a:ext uri="{FF2B5EF4-FFF2-40B4-BE49-F238E27FC236}">
                  <a16:creationId xmlns:a16="http://schemas.microsoft.com/office/drawing/2014/main" id="{E0966C0B-A831-4979-868E-10955FFC096F}"/>
                </a:ext>
              </a:extLst>
            </xdr:cNvPr>
            <xdr:cNvSpPr txBox="1"/>
          </xdr:nvSpPr>
          <xdr:spPr>
            <a:xfrm>
              <a:off x="2816116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8" name="CaixaDeTexto 447">
              <a:extLst>
                <a:ext uri="{FF2B5EF4-FFF2-40B4-BE49-F238E27FC236}">
                  <a16:creationId xmlns:a16="http://schemas.microsoft.com/office/drawing/2014/main" id="{E0966C0B-A831-4979-868E-10955FFC096F}"/>
                </a:ext>
              </a:extLst>
            </xdr:cNvPr>
            <xdr:cNvSpPr txBox="1"/>
          </xdr:nvSpPr>
          <xdr:spPr>
            <a:xfrm>
              <a:off x="2816116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155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9" name="CaixaDeTexto 448">
              <a:extLst>
                <a:ext uri="{FF2B5EF4-FFF2-40B4-BE49-F238E27FC236}">
                  <a16:creationId xmlns:a16="http://schemas.microsoft.com/office/drawing/2014/main" id="{80522C2E-1687-409B-963B-A78C20ED180E}"/>
                </a:ext>
              </a:extLst>
            </xdr:cNvPr>
            <xdr:cNvSpPr txBox="1"/>
          </xdr:nvSpPr>
          <xdr:spPr>
            <a:xfrm>
              <a:off x="3484508" y="21419590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49" name="CaixaDeTexto 448">
              <a:extLst>
                <a:ext uri="{FF2B5EF4-FFF2-40B4-BE49-F238E27FC236}">
                  <a16:creationId xmlns:a16="http://schemas.microsoft.com/office/drawing/2014/main" id="{80522C2E-1687-409B-963B-A78C20ED180E}"/>
                </a:ext>
              </a:extLst>
            </xdr:cNvPr>
            <xdr:cNvSpPr txBox="1"/>
          </xdr:nvSpPr>
          <xdr:spPr>
            <a:xfrm>
              <a:off x="3484508" y="21419590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155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0" name="CaixaDeTexto 449">
              <a:extLst>
                <a:ext uri="{FF2B5EF4-FFF2-40B4-BE49-F238E27FC236}">
                  <a16:creationId xmlns:a16="http://schemas.microsoft.com/office/drawing/2014/main" id="{E5695E64-791A-4371-BC66-ECA08F4B1A36}"/>
                </a:ext>
              </a:extLst>
            </xdr:cNvPr>
            <xdr:cNvSpPr txBox="1"/>
          </xdr:nvSpPr>
          <xdr:spPr>
            <a:xfrm>
              <a:off x="4196912" y="21419590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50" name="CaixaDeTexto 449">
              <a:extLst>
                <a:ext uri="{FF2B5EF4-FFF2-40B4-BE49-F238E27FC236}">
                  <a16:creationId xmlns:a16="http://schemas.microsoft.com/office/drawing/2014/main" id="{E5695E64-791A-4371-BC66-ECA08F4B1A36}"/>
                </a:ext>
              </a:extLst>
            </xdr:cNvPr>
            <xdr:cNvSpPr txBox="1"/>
          </xdr:nvSpPr>
          <xdr:spPr>
            <a:xfrm>
              <a:off x="4196912" y="21419590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155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1" name="CaixaDeTexto 450">
              <a:extLst>
                <a:ext uri="{FF2B5EF4-FFF2-40B4-BE49-F238E27FC236}">
                  <a16:creationId xmlns:a16="http://schemas.microsoft.com/office/drawing/2014/main" id="{A12BE62E-391C-41AE-8576-782F163062F2}"/>
                </a:ext>
              </a:extLst>
            </xdr:cNvPr>
            <xdr:cNvSpPr txBox="1"/>
          </xdr:nvSpPr>
          <xdr:spPr>
            <a:xfrm>
              <a:off x="4918841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51" name="CaixaDeTexto 450">
              <a:extLst>
                <a:ext uri="{FF2B5EF4-FFF2-40B4-BE49-F238E27FC236}">
                  <a16:creationId xmlns:a16="http://schemas.microsoft.com/office/drawing/2014/main" id="{A12BE62E-391C-41AE-8576-782F163062F2}"/>
                </a:ext>
              </a:extLst>
            </xdr:cNvPr>
            <xdr:cNvSpPr txBox="1"/>
          </xdr:nvSpPr>
          <xdr:spPr>
            <a:xfrm>
              <a:off x="4918841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155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2" name="CaixaDeTexto 451">
              <a:extLst>
                <a:ext uri="{FF2B5EF4-FFF2-40B4-BE49-F238E27FC236}">
                  <a16:creationId xmlns:a16="http://schemas.microsoft.com/office/drawing/2014/main" id="{424B03CF-1FA0-4ADC-8F5B-533B6A674F69}"/>
                </a:ext>
              </a:extLst>
            </xdr:cNvPr>
            <xdr:cNvSpPr txBox="1"/>
          </xdr:nvSpPr>
          <xdr:spPr>
            <a:xfrm>
              <a:off x="5628289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52" name="CaixaDeTexto 451">
              <a:extLst>
                <a:ext uri="{FF2B5EF4-FFF2-40B4-BE49-F238E27FC236}">
                  <a16:creationId xmlns:a16="http://schemas.microsoft.com/office/drawing/2014/main" id="{424B03CF-1FA0-4ADC-8F5B-533B6A674F69}"/>
                </a:ext>
              </a:extLst>
            </xdr:cNvPr>
            <xdr:cNvSpPr txBox="1"/>
          </xdr:nvSpPr>
          <xdr:spPr>
            <a:xfrm>
              <a:off x="5628289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154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3" name="CaixaDeTexto 452">
              <a:extLst>
                <a:ext uri="{FF2B5EF4-FFF2-40B4-BE49-F238E27FC236}">
                  <a16:creationId xmlns:a16="http://schemas.microsoft.com/office/drawing/2014/main" id="{FBF10DE8-5C68-49C1-A3BE-CEF1CDE454FA}"/>
                </a:ext>
              </a:extLst>
            </xdr:cNvPr>
            <xdr:cNvSpPr txBox="1"/>
          </xdr:nvSpPr>
          <xdr:spPr>
            <a:xfrm>
              <a:off x="6367627" y="21410065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3" name="CaixaDeTexto 452">
              <a:extLst>
                <a:ext uri="{FF2B5EF4-FFF2-40B4-BE49-F238E27FC236}">
                  <a16:creationId xmlns:a16="http://schemas.microsoft.com/office/drawing/2014/main" id="{FBF10DE8-5C68-49C1-A3BE-CEF1CDE454FA}"/>
                </a:ext>
              </a:extLst>
            </xdr:cNvPr>
            <xdr:cNvSpPr txBox="1"/>
          </xdr:nvSpPr>
          <xdr:spPr>
            <a:xfrm>
              <a:off x="6367627" y="21410065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154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4" name="CaixaDeTexto 453">
              <a:extLst>
                <a:ext uri="{FF2B5EF4-FFF2-40B4-BE49-F238E27FC236}">
                  <a16:creationId xmlns:a16="http://schemas.microsoft.com/office/drawing/2014/main" id="{8FFF9A8B-A65A-4175-86A3-C2DCAE678AFF}"/>
                </a:ext>
              </a:extLst>
            </xdr:cNvPr>
            <xdr:cNvSpPr txBox="1"/>
          </xdr:nvSpPr>
          <xdr:spPr>
            <a:xfrm>
              <a:off x="7083644" y="21400540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4" name="CaixaDeTexto 453">
              <a:extLst>
                <a:ext uri="{FF2B5EF4-FFF2-40B4-BE49-F238E27FC236}">
                  <a16:creationId xmlns:a16="http://schemas.microsoft.com/office/drawing/2014/main" id="{8FFF9A8B-A65A-4175-86A3-C2DCAE678AFF}"/>
                </a:ext>
              </a:extLst>
            </xdr:cNvPr>
            <xdr:cNvSpPr txBox="1"/>
          </xdr:nvSpPr>
          <xdr:spPr>
            <a:xfrm>
              <a:off x="7083644" y="21400540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154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5" name="CaixaDeTexto 454">
              <a:extLst>
                <a:ext uri="{FF2B5EF4-FFF2-40B4-BE49-F238E27FC236}">
                  <a16:creationId xmlns:a16="http://schemas.microsoft.com/office/drawing/2014/main" id="{1747C601-D413-4145-B664-D2A9102DF874}"/>
                </a:ext>
              </a:extLst>
            </xdr:cNvPr>
            <xdr:cNvSpPr txBox="1"/>
          </xdr:nvSpPr>
          <xdr:spPr>
            <a:xfrm>
              <a:off x="7799661" y="21410065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5" name="CaixaDeTexto 454">
              <a:extLst>
                <a:ext uri="{FF2B5EF4-FFF2-40B4-BE49-F238E27FC236}">
                  <a16:creationId xmlns:a16="http://schemas.microsoft.com/office/drawing/2014/main" id="{1747C601-D413-4145-B664-D2A9102DF874}"/>
                </a:ext>
              </a:extLst>
            </xdr:cNvPr>
            <xdr:cNvSpPr txBox="1"/>
          </xdr:nvSpPr>
          <xdr:spPr>
            <a:xfrm>
              <a:off x="7799661" y="21410065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154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6" name="CaixaDeTexto 455">
              <a:extLst>
                <a:ext uri="{FF2B5EF4-FFF2-40B4-BE49-F238E27FC236}">
                  <a16:creationId xmlns:a16="http://schemas.microsoft.com/office/drawing/2014/main" id="{775D4EEF-299F-440A-9AAD-8A4970C01AF5}"/>
                </a:ext>
              </a:extLst>
            </xdr:cNvPr>
            <xdr:cNvSpPr txBox="1"/>
          </xdr:nvSpPr>
          <xdr:spPr>
            <a:xfrm>
              <a:off x="8515678" y="21410065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6" name="CaixaDeTexto 455">
              <a:extLst>
                <a:ext uri="{FF2B5EF4-FFF2-40B4-BE49-F238E27FC236}">
                  <a16:creationId xmlns:a16="http://schemas.microsoft.com/office/drawing/2014/main" id="{775D4EEF-299F-440A-9AAD-8A4970C01AF5}"/>
                </a:ext>
              </a:extLst>
            </xdr:cNvPr>
            <xdr:cNvSpPr txBox="1"/>
          </xdr:nvSpPr>
          <xdr:spPr>
            <a:xfrm>
              <a:off x="8515678" y="21410065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154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7" name="CaixaDeTexto 456">
              <a:extLst>
                <a:ext uri="{FF2B5EF4-FFF2-40B4-BE49-F238E27FC236}">
                  <a16:creationId xmlns:a16="http://schemas.microsoft.com/office/drawing/2014/main" id="{170D373B-76E3-4373-9B09-C7641D9C98ED}"/>
                </a:ext>
              </a:extLst>
            </xdr:cNvPr>
            <xdr:cNvSpPr txBox="1"/>
          </xdr:nvSpPr>
          <xdr:spPr>
            <a:xfrm>
              <a:off x="9260271" y="2141006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7" name="CaixaDeTexto 456">
              <a:extLst>
                <a:ext uri="{FF2B5EF4-FFF2-40B4-BE49-F238E27FC236}">
                  <a16:creationId xmlns:a16="http://schemas.microsoft.com/office/drawing/2014/main" id="{170D373B-76E3-4373-9B09-C7641D9C98ED}"/>
                </a:ext>
              </a:extLst>
            </xdr:cNvPr>
            <xdr:cNvSpPr txBox="1"/>
          </xdr:nvSpPr>
          <xdr:spPr>
            <a:xfrm>
              <a:off x="9260271" y="2141006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155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9" name="CaixaDeTexto 458">
              <a:extLst>
                <a:ext uri="{FF2B5EF4-FFF2-40B4-BE49-F238E27FC236}">
                  <a16:creationId xmlns:a16="http://schemas.microsoft.com/office/drawing/2014/main" id="{29A1346E-D90C-471E-B365-E9EB25DEF071}"/>
                </a:ext>
              </a:extLst>
            </xdr:cNvPr>
            <xdr:cNvSpPr txBox="1"/>
          </xdr:nvSpPr>
          <xdr:spPr>
            <a:xfrm>
              <a:off x="649014" y="214195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59" name="CaixaDeTexto 458">
              <a:extLst>
                <a:ext uri="{FF2B5EF4-FFF2-40B4-BE49-F238E27FC236}">
                  <a16:creationId xmlns:a16="http://schemas.microsoft.com/office/drawing/2014/main" id="{29A1346E-D90C-471E-B365-E9EB25DEF071}"/>
                </a:ext>
              </a:extLst>
            </xdr:cNvPr>
            <xdr:cNvSpPr txBox="1"/>
          </xdr:nvSpPr>
          <xdr:spPr>
            <a:xfrm>
              <a:off x="649014" y="214195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155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0" name="CaixaDeTexto 459">
              <a:extLst>
                <a:ext uri="{FF2B5EF4-FFF2-40B4-BE49-F238E27FC236}">
                  <a16:creationId xmlns:a16="http://schemas.microsoft.com/office/drawing/2014/main" id="{843E3C2F-6DBC-43E2-A458-C5A4E3D8C832}"/>
                </a:ext>
              </a:extLst>
            </xdr:cNvPr>
            <xdr:cNvSpPr txBox="1"/>
          </xdr:nvSpPr>
          <xdr:spPr>
            <a:xfrm>
              <a:off x="1393606" y="2142911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0" name="CaixaDeTexto 459">
              <a:extLst>
                <a:ext uri="{FF2B5EF4-FFF2-40B4-BE49-F238E27FC236}">
                  <a16:creationId xmlns:a16="http://schemas.microsoft.com/office/drawing/2014/main" id="{843E3C2F-6DBC-43E2-A458-C5A4E3D8C832}"/>
                </a:ext>
              </a:extLst>
            </xdr:cNvPr>
            <xdr:cNvSpPr txBox="1"/>
          </xdr:nvSpPr>
          <xdr:spPr>
            <a:xfrm>
              <a:off x="1393606" y="2142911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155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1" name="CaixaDeTexto 460">
              <a:extLst>
                <a:ext uri="{FF2B5EF4-FFF2-40B4-BE49-F238E27FC236}">
                  <a16:creationId xmlns:a16="http://schemas.microsoft.com/office/drawing/2014/main" id="{4E401ACC-869E-472C-A928-2582206C4C03}"/>
                </a:ext>
              </a:extLst>
            </xdr:cNvPr>
            <xdr:cNvSpPr txBox="1"/>
          </xdr:nvSpPr>
          <xdr:spPr>
            <a:xfrm>
              <a:off x="2100098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1" name="CaixaDeTexto 460">
              <a:extLst>
                <a:ext uri="{FF2B5EF4-FFF2-40B4-BE49-F238E27FC236}">
                  <a16:creationId xmlns:a16="http://schemas.microsoft.com/office/drawing/2014/main" id="{4E401ACC-869E-472C-A928-2582206C4C03}"/>
                </a:ext>
              </a:extLst>
            </xdr:cNvPr>
            <xdr:cNvSpPr txBox="1"/>
          </xdr:nvSpPr>
          <xdr:spPr>
            <a:xfrm>
              <a:off x="2100098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155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2" name="CaixaDeTexto 461">
              <a:extLst>
                <a:ext uri="{FF2B5EF4-FFF2-40B4-BE49-F238E27FC236}">
                  <a16:creationId xmlns:a16="http://schemas.microsoft.com/office/drawing/2014/main" id="{1A49F493-DE11-493E-8EC8-1E1DDD01DC5F}"/>
                </a:ext>
              </a:extLst>
            </xdr:cNvPr>
            <xdr:cNvSpPr txBox="1"/>
          </xdr:nvSpPr>
          <xdr:spPr>
            <a:xfrm>
              <a:off x="2816116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2" name="CaixaDeTexto 461">
              <a:extLst>
                <a:ext uri="{FF2B5EF4-FFF2-40B4-BE49-F238E27FC236}">
                  <a16:creationId xmlns:a16="http://schemas.microsoft.com/office/drawing/2014/main" id="{1A49F493-DE11-493E-8EC8-1E1DDD01DC5F}"/>
                </a:ext>
              </a:extLst>
            </xdr:cNvPr>
            <xdr:cNvSpPr txBox="1"/>
          </xdr:nvSpPr>
          <xdr:spPr>
            <a:xfrm>
              <a:off x="2816116" y="21429115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155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3" name="CaixaDeTexto 462">
              <a:extLst>
                <a:ext uri="{FF2B5EF4-FFF2-40B4-BE49-F238E27FC236}">
                  <a16:creationId xmlns:a16="http://schemas.microsoft.com/office/drawing/2014/main" id="{BF70DF76-5153-4F4A-AD3B-68312622FC29}"/>
                </a:ext>
              </a:extLst>
            </xdr:cNvPr>
            <xdr:cNvSpPr txBox="1"/>
          </xdr:nvSpPr>
          <xdr:spPr>
            <a:xfrm>
              <a:off x="3484508" y="21419590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3" name="CaixaDeTexto 462">
              <a:extLst>
                <a:ext uri="{FF2B5EF4-FFF2-40B4-BE49-F238E27FC236}">
                  <a16:creationId xmlns:a16="http://schemas.microsoft.com/office/drawing/2014/main" id="{BF70DF76-5153-4F4A-AD3B-68312622FC29}"/>
                </a:ext>
              </a:extLst>
            </xdr:cNvPr>
            <xdr:cNvSpPr txBox="1"/>
          </xdr:nvSpPr>
          <xdr:spPr>
            <a:xfrm>
              <a:off x="3484508" y="21419590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155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4" name="CaixaDeTexto 463">
              <a:extLst>
                <a:ext uri="{FF2B5EF4-FFF2-40B4-BE49-F238E27FC236}">
                  <a16:creationId xmlns:a16="http://schemas.microsoft.com/office/drawing/2014/main" id="{718691FF-19E9-4555-9951-EB0FA398B6CE}"/>
                </a:ext>
              </a:extLst>
            </xdr:cNvPr>
            <xdr:cNvSpPr txBox="1"/>
          </xdr:nvSpPr>
          <xdr:spPr>
            <a:xfrm>
              <a:off x="4196912" y="21419590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64" name="CaixaDeTexto 463">
              <a:extLst>
                <a:ext uri="{FF2B5EF4-FFF2-40B4-BE49-F238E27FC236}">
                  <a16:creationId xmlns:a16="http://schemas.microsoft.com/office/drawing/2014/main" id="{718691FF-19E9-4555-9951-EB0FA398B6CE}"/>
                </a:ext>
              </a:extLst>
            </xdr:cNvPr>
            <xdr:cNvSpPr txBox="1"/>
          </xdr:nvSpPr>
          <xdr:spPr>
            <a:xfrm>
              <a:off x="4196912" y="21419590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155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5" name="CaixaDeTexto 464">
              <a:extLst>
                <a:ext uri="{FF2B5EF4-FFF2-40B4-BE49-F238E27FC236}">
                  <a16:creationId xmlns:a16="http://schemas.microsoft.com/office/drawing/2014/main" id="{4DD56530-3C29-466F-A8AE-88E1BFAABB7B}"/>
                </a:ext>
              </a:extLst>
            </xdr:cNvPr>
            <xdr:cNvSpPr txBox="1"/>
          </xdr:nvSpPr>
          <xdr:spPr>
            <a:xfrm>
              <a:off x="4918841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65" name="CaixaDeTexto 464">
              <a:extLst>
                <a:ext uri="{FF2B5EF4-FFF2-40B4-BE49-F238E27FC236}">
                  <a16:creationId xmlns:a16="http://schemas.microsoft.com/office/drawing/2014/main" id="{4DD56530-3C29-466F-A8AE-88E1BFAABB7B}"/>
                </a:ext>
              </a:extLst>
            </xdr:cNvPr>
            <xdr:cNvSpPr txBox="1"/>
          </xdr:nvSpPr>
          <xdr:spPr>
            <a:xfrm>
              <a:off x="4918841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155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6" name="CaixaDeTexto 465">
              <a:extLst>
                <a:ext uri="{FF2B5EF4-FFF2-40B4-BE49-F238E27FC236}">
                  <a16:creationId xmlns:a16="http://schemas.microsoft.com/office/drawing/2014/main" id="{42CE328D-14FD-44C5-ACFF-A0DDC68AA7BB}"/>
                </a:ext>
              </a:extLst>
            </xdr:cNvPr>
            <xdr:cNvSpPr txBox="1"/>
          </xdr:nvSpPr>
          <xdr:spPr>
            <a:xfrm>
              <a:off x="5628289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66" name="CaixaDeTexto 465">
              <a:extLst>
                <a:ext uri="{FF2B5EF4-FFF2-40B4-BE49-F238E27FC236}">
                  <a16:creationId xmlns:a16="http://schemas.microsoft.com/office/drawing/2014/main" id="{42CE328D-14FD-44C5-ACFF-A0DDC68AA7BB}"/>
                </a:ext>
              </a:extLst>
            </xdr:cNvPr>
            <xdr:cNvSpPr txBox="1"/>
          </xdr:nvSpPr>
          <xdr:spPr>
            <a:xfrm>
              <a:off x="5628289" y="21419590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154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7" name="CaixaDeTexto 466">
              <a:extLst>
                <a:ext uri="{FF2B5EF4-FFF2-40B4-BE49-F238E27FC236}">
                  <a16:creationId xmlns:a16="http://schemas.microsoft.com/office/drawing/2014/main" id="{16EDC1DD-5DCA-4C06-B30E-C08734FCB9EC}"/>
                </a:ext>
              </a:extLst>
            </xdr:cNvPr>
            <xdr:cNvSpPr txBox="1"/>
          </xdr:nvSpPr>
          <xdr:spPr>
            <a:xfrm>
              <a:off x="6367627" y="21410065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7" name="CaixaDeTexto 466">
              <a:extLst>
                <a:ext uri="{FF2B5EF4-FFF2-40B4-BE49-F238E27FC236}">
                  <a16:creationId xmlns:a16="http://schemas.microsoft.com/office/drawing/2014/main" id="{16EDC1DD-5DCA-4C06-B30E-C08734FCB9EC}"/>
                </a:ext>
              </a:extLst>
            </xdr:cNvPr>
            <xdr:cNvSpPr txBox="1"/>
          </xdr:nvSpPr>
          <xdr:spPr>
            <a:xfrm>
              <a:off x="6367627" y="21410065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154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8" name="CaixaDeTexto 467">
              <a:extLst>
                <a:ext uri="{FF2B5EF4-FFF2-40B4-BE49-F238E27FC236}">
                  <a16:creationId xmlns:a16="http://schemas.microsoft.com/office/drawing/2014/main" id="{230798E5-92D1-4620-A3A9-9F871AAA435E}"/>
                </a:ext>
              </a:extLst>
            </xdr:cNvPr>
            <xdr:cNvSpPr txBox="1"/>
          </xdr:nvSpPr>
          <xdr:spPr>
            <a:xfrm>
              <a:off x="7083644" y="21400540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8" name="CaixaDeTexto 467">
              <a:extLst>
                <a:ext uri="{FF2B5EF4-FFF2-40B4-BE49-F238E27FC236}">
                  <a16:creationId xmlns:a16="http://schemas.microsoft.com/office/drawing/2014/main" id="{230798E5-92D1-4620-A3A9-9F871AAA435E}"/>
                </a:ext>
              </a:extLst>
            </xdr:cNvPr>
            <xdr:cNvSpPr txBox="1"/>
          </xdr:nvSpPr>
          <xdr:spPr>
            <a:xfrm>
              <a:off x="7083644" y="21400540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154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9" name="CaixaDeTexto 468">
              <a:extLst>
                <a:ext uri="{FF2B5EF4-FFF2-40B4-BE49-F238E27FC236}">
                  <a16:creationId xmlns:a16="http://schemas.microsoft.com/office/drawing/2014/main" id="{27FC961E-E512-44C1-B795-A17B6BB855BB}"/>
                </a:ext>
              </a:extLst>
            </xdr:cNvPr>
            <xdr:cNvSpPr txBox="1"/>
          </xdr:nvSpPr>
          <xdr:spPr>
            <a:xfrm>
              <a:off x="7799661" y="21410065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69" name="CaixaDeTexto 468">
              <a:extLst>
                <a:ext uri="{FF2B5EF4-FFF2-40B4-BE49-F238E27FC236}">
                  <a16:creationId xmlns:a16="http://schemas.microsoft.com/office/drawing/2014/main" id="{27FC961E-E512-44C1-B795-A17B6BB855BB}"/>
                </a:ext>
              </a:extLst>
            </xdr:cNvPr>
            <xdr:cNvSpPr txBox="1"/>
          </xdr:nvSpPr>
          <xdr:spPr>
            <a:xfrm>
              <a:off x="7799661" y="21410065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154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0" name="CaixaDeTexto 469">
              <a:extLst>
                <a:ext uri="{FF2B5EF4-FFF2-40B4-BE49-F238E27FC236}">
                  <a16:creationId xmlns:a16="http://schemas.microsoft.com/office/drawing/2014/main" id="{F29381EA-554B-4F96-821B-43C836CAF170}"/>
                </a:ext>
              </a:extLst>
            </xdr:cNvPr>
            <xdr:cNvSpPr txBox="1"/>
          </xdr:nvSpPr>
          <xdr:spPr>
            <a:xfrm>
              <a:off x="8515678" y="21410065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0" name="CaixaDeTexto 469">
              <a:extLst>
                <a:ext uri="{FF2B5EF4-FFF2-40B4-BE49-F238E27FC236}">
                  <a16:creationId xmlns:a16="http://schemas.microsoft.com/office/drawing/2014/main" id="{F29381EA-554B-4F96-821B-43C836CAF170}"/>
                </a:ext>
              </a:extLst>
            </xdr:cNvPr>
            <xdr:cNvSpPr txBox="1"/>
          </xdr:nvSpPr>
          <xdr:spPr>
            <a:xfrm>
              <a:off x="8515678" y="21410065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154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1" name="CaixaDeTexto 470">
              <a:extLst>
                <a:ext uri="{FF2B5EF4-FFF2-40B4-BE49-F238E27FC236}">
                  <a16:creationId xmlns:a16="http://schemas.microsoft.com/office/drawing/2014/main" id="{E7FF0D3A-7896-4A9D-9AEB-53012ABFDCA5}"/>
                </a:ext>
              </a:extLst>
            </xdr:cNvPr>
            <xdr:cNvSpPr txBox="1"/>
          </xdr:nvSpPr>
          <xdr:spPr>
            <a:xfrm>
              <a:off x="9260271" y="2141006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1" name="CaixaDeTexto 470">
              <a:extLst>
                <a:ext uri="{FF2B5EF4-FFF2-40B4-BE49-F238E27FC236}">
                  <a16:creationId xmlns:a16="http://schemas.microsoft.com/office/drawing/2014/main" id="{E7FF0D3A-7896-4A9D-9AEB-53012ABFDCA5}"/>
                </a:ext>
              </a:extLst>
            </xdr:cNvPr>
            <xdr:cNvSpPr txBox="1"/>
          </xdr:nvSpPr>
          <xdr:spPr>
            <a:xfrm>
              <a:off x="9260271" y="21410065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165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3" name="CaixaDeTexto 472">
              <a:extLst>
                <a:ext uri="{FF2B5EF4-FFF2-40B4-BE49-F238E27FC236}">
                  <a16:creationId xmlns:a16="http://schemas.microsoft.com/office/drawing/2014/main" id="{9ED9B0C5-16F6-4EFC-AFEE-9AAEF008DEB7}"/>
                </a:ext>
              </a:extLst>
            </xdr:cNvPr>
            <xdr:cNvSpPr txBox="1"/>
          </xdr:nvSpPr>
          <xdr:spPr>
            <a:xfrm>
              <a:off x="649014" y="233377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3" name="CaixaDeTexto 472">
              <a:extLst>
                <a:ext uri="{FF2B5EF4-FFF2-40B4-BE49-F238E27FC236}">
                  <a16:creationId xmlns:a16="http://schemas.microsoft.com/office/drawing/2014/main" id="{9ED9B0C5-16F6-4EFC-AFEE-9AAEF008DEB7}"/>
                </a:ext>
              </a:extLst>
            </xdr:cNvPr>
            <xdr:cNvSpPr txBox="1"/>
          </xdr:nvSpPr>
          <xdr:spPr>
            <a:xfrm>
              <a:off x="649014" y="233377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165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4" name="CaixaDeTexto 473">
              <a:extLst>
                <a:ext uri="{FF2B5EF4-FFF2-40B4-BE49-F238E27FC236}">
                  <a16:creationId xmlns:a16="http://schemas.microsoft.com/office/drawing/2014/main" id="{D2164DCC-6DC7-4595-8826-5E0E2A48FD5D}"/>
                </a:ext>
              </a:extLst>
            </xdr:cNvPr>
            <xdr:cNvSpPr txBox="1"/>
          </xdr:nvSpPr>
          <xdr:spPr>
            <a:xfrm>
              <a:off x="1393606" y="2334725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4" name="CaixaDeTexto 473">
              <a:extLst>
                <a:ext uri="{FF2B5EF4-FFF2-40B4-BE49-F238E27FC236}">
                  <a16:creationId xmlns:a16="http://schemas.microsoft.com/office/drawing/2014/main" id="{D2164DCC-6DC7-4595-8826-5E0E2A48FD5D}"/>
                </a:ext>
              </a:extLst>
            </xdr:cNvPr>
            <xdr:cNvSpPr txBox="1"/>
          </xdr:nvSpPr>
          <xdr:spPr>
            <a:xfrm>
              <a:off x="1393606" y="2334725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165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5" name="CaixaDeTexto 474">
              <a:extLst>
                <a:ext uri="{FF2B5EF4-FFF2-40B4-BE49-F238E27FC236}">
                  <a16:creationId xmlns:a16="http://schemas.microsoft.com/office/drawing/2014/main" id="{C6A3E7A8-FAB7-42B6-81E1-9587609DD449}"/>
                </a:ext>
              </a:extLst>
            </xdr:cNvPr>
            <xdr:cNvSpPr txBox="1"/>
          </xdr:nvSpPr>
          <xdr:spPr>
            <a:xfrm>
              <a:off x="2100098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5" name="CaixaDeTexto 474">
              <a:extLst>
                <a:ext uri="{FF2B5EF4-FFF2-40B4-BE49-F238E27FC236}">
                  <a16:creationId xmlns:a16="http://schemas.microsoft.com/office/drawing/2014/main" id="{C6A3E7A8-FAB7-42B6-81E1-9587609DD449}"/>
                </a:ext>
              </a:extLst>
            </xdr:cNvPr>
            <xdr:cNvSpPr txBox="1"/>
          </xdr:nvSpPr>
          <xdr:spPr>
            <a:xfrm>
              <a:off x="2100098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165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6" name="CaixaDeTexto 475">
              <a:extLst>
                <a:ext uri="{FF2B5EF4-FFF2-40B4-BE49-F238E27FC236}">
                  <a16:creationId xmlns:a16="http://schemas.microsoft.com/office/drawing/2014/main" id="{724FFB8B-5C61-4AA3-A46D-2F96A886A847}"/>
                </a:ext>
              </a:extLst>
            </xdr:cNvPr>
            <xdr:cNvSpPr txBox="1"/>
          </xdr:nvSpPr>
          <xdr:spPr>
            <a:xfrm>
              <a:off x="2816116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6" name="CaixaDeTexto 475">
              <a:extLst>
                <a:ext uri="{FF2B5EF4-FFF2-40B4-BE49-F238E27FC236}">
                  <a16:creationId xmlns:a16="http://schemas.microsoft.com/office/drawing/2014/main" id="{724FFB8B-5C61-4AA3-A46D-2F96A886A847}"/>
                </a:ext>
              </a:extLst>
            </xdr:cNvPr>
            <xdr:cNvSpPr txBox="1"/>
          </xdr:nvSpPr>
          <xdr:spPr>
            <a:xfrm>
              <a:off x="2816116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165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7" name="CaixaDeTexto 476">
              <a:extLst>
                <a:ext uri="{FF2B5EF4-FFF2-40B4-BE49-F238E27FC236}">
                  <a16:creationId xmlns:a16="http://schemas.microsoft.com/office/drawing/2014/main" id="{5C8249C0-E212-45E5-B65E-DDA8ACEEAE0B}"/>
                </a:ext>
              </a:extLst>
            </xdr:cNvPr>
            <xdr:cNvSpPr txBox="1"/>
          </xdr:nvSpPr>
          <xdr:spPr>
            <a:xfrm>
              <a:off x="3484508" y="2333772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77" name="CaixaDeTexto 476">
              <a:extLst>
                <a:ext uri="{FF2B5EF4-FFF2-40B4-BE49-F238E27FC236}">
                  <a16:creationId xmlns:a16="http://schemas.microsoft.com/office/drawing/2014/main" id="{5C8249C0-E212-45E5-B65E-DDA8ACEEAE0B}"/>
                </a:ext>
              </a:extLst>
            </xdr:cNvPr>
            <xdr:cNvSpPr txBox="1"/>
          </xdr:nvSpPr>
          <xdr:spPr>
            <a:xfrm>
              <a:off x="3484508" y="2333772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165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8" name="CaixaDeTexto 477">
              <a:extLst>
                <a:ext uri="{FF2B5EF4-FFF2-40B4-BE49-F238E27FC236}">
                  <a16:creationId xmlns:a16="http://schemas.microsoft.com/office/drawing/2014/main" id="{0C73324A-6D29-4408-9F6E-22263CD0EF6C}"/>
                </a:ext>
              </a:extLst>
            </xdr:cNvPr>
            <xdr:cNvSpPr txBox="1"/>
          </xdr:nvSpPr>
          <xdr:spPr>
            <a:xfrm>
              <a:off x="4196912" y="2333772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78" name="CaixaDeTexto 477">
              <a:extLst>
                <a:ext uri="{FF2B5EF4-FFF2-40B4-BE49-F238E27FC236}">
                  <a16:creationId xmlns:a16="http://schemas.microsoft.com/office/drawing/2014/main" id="{0C73324A-6D29-4408-9F6E-22263CD0EF6C}"/>
                </a:ext>
              </a:extLst>
            </xdr:cNvPr>
            <xdr:cNvSpPr txBox="1"/>
          </xdr:nvSpPr>
          <xdr:spPr>
            <a:xfrm>
              <a:off x="4196912" y="2333772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165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9" name="CaixaDeTexto 478">
              <a:extLst>
                <a:ext uri="{FF2B5EF4-FFF2-40B4-BE49-F238E27FC236}">
                  <a16:creationId xmlns:a16="http://schemas.microsoft.com/office/drawing/2014/main" id="{DF146795-8736-4D4F-B4FE-9B15F47E357B}"/>
                </a:ext>
              </a:extLst>
            </xdr:cNvPr>
            <xdr:cNvSpPr txBox="1"/>
          </xdr:nvSpPr>
          <xdr:spPr>
            <a:xfrm>
              <a:off x="4918841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79" name="CaixaDeTexto 478">
              <a:extLst>
                <a:ext uri="{FF2B5EF4-FFF2-40B4-BE49-F238E27FC236}">
                  <a16:creationId xmlns:a16="http://schemas.microsoft.com/office/drawing/2014/main" id="{DF146795-8736-4D4F-B4FE-9B15F47E357B}"/>
                </a:ext>
              </a:extLst>
            </xdr:cNvPr>
            <xdr:cNvSpPr txBox="1"/>
          </xdr:nvSpPr>
          <xdr:spPr>
            <a:xfrm>
              <a:off x="4918841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165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0" name="CaixaDeTexto 479">
              <a:extLst>
                <a:ext uri="{FF2B5EF4-FFF2-40B4-BE49-F238E27FC236}">
                  <a16:creationId xmlns:a16="http://schemas.microsoft.com/office/drawing/2014/main" id="{6F1715AE-B6D9-4CB4-A624-F3854BBC1376}"/>
                </a:ext>
              </a:extLst>
            </xdr:cNvPr>
            <xdr:cNvSpPr txBox="1"/>
          </xdr:nvSpPr>
          <xdr:spPr>
            <a:xfrm>
              <a:off x="5628289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80" name="CaixaDeTexto 479">
              <a:extLst>
                <a:ext uri="{FF2B5EF4-FFF2-40B4-BE49-F238E27FC236}">
                  <a16:creationId xmlns:a16="http://schemas.microsoft.com/office/drawing/2014/main" id="{6F1715AE-B6D9-4CB4-A624-F3854BBC1376}"/>
                </a:ext>
              </a:extLst>
            </xdr:cNvPr>
            <xdr:cNvSpPr txBox="1"/>
          </xdr:nvSpPr>
          <xdr:spPr>
            <a:xfrm>
              <a:off x="5628289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164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1" name="CaixaDeTexto 480">
              <a:extLst>
                <a:ext uri="{FF2B5EF4-FFF2-40B4-BE49-F238E27FC236}">
                  <a16:creationId xmlns:a16="http://schemas.microsoft.com/office/drawing/2014/main" id="{EFCFE2F0-AEE4-420F-ABEE-BC5DB269FB14}"/>
                </a:ext>
              </a:extLst>
            </xdr:cNvPr>
            <xdr:cNvSpPr txBox="1"/>
          </xdr:nvSpPr>
          <xdr:spPr>
            <a:xfrm>
              <a:off x="6367627" y="2332820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1" name="CaixaDeTexto 480">
              <a:extLst>
                <a:ext uri="{FF2B5EF4-FFF2-40B4-BE49-F238E27FC236}">
                  <a16:creationId xmlns:a16="http://schemas.microsoft.com/office/drawing/2014/main" id="{EFCFE2F0-AEE4-420F-ABEE-BC5DB269FB14}"/>
                </a:ext>
              </a:extLst>
            </xdr:cNvPr>
            <xdr:cNvSpPr txBox="1"/>
          </xdr:nvSpPr>
          <xdr:spPr>
            <a:xfrm>
              <a:off x="6367627" y="2332820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164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2" name="CaixaDeTexto 481">
              <a:extLst>
                <a:ext uri="{FF2B5EF4-FFF2-40B4-BE49-F238E27FC236}">
                  <a16:creationId xmlns:a16="http://schemas.microsoft.com/office/drawing/2014/main" id="{7AB1A2A0-EA19-4B13-AD6A-16038E6A14FD}"/>
                </a:ext>
              </a:extLst>
            </xdr:cNvPr>
            <xdr:cNvSpPr txBox="1"/>
          </xdr:nvSpPr>
          <xdr:spPr>
            <a:xfrm>
              <a:off x="7083644" y="2331867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2" name="CaixaDeTexto 481">
              <a:extLst>
                <a:ext uri="{FF2B5EF4-FFF2-40B4-BE49-F238E27FC236}">
                  <a16:creationId xmlns:a16="http://schemas.microsoft.com/office/drawing/2014/main" id="{7AB1A2A0-EA19-4B13-AD6A-16038E6A14FD}"/>
                </a:ext>
              </a:extLst>
            </xdr:cNvPr>
            <xdr:cNvSpPr txBox="1"/>
          </xdr:nvSpPr>
          <xdr:spPr>
            <a:xfrm>
              <a:off x="7083644" y="2331867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164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3" name="CaixaDeTexto 482">
              <a:extLst>
                <a:ext uri="{FF2B5EF4-FFF2-40B4-BE49-F238E27FC236}">
                  <a16:creationId xmlns:a16="http://schemas.microsoft.com/office/drawing/2014/main" id="{93341381-CE4A-46AF-8188-E905E1C5272E}"/>
                </a:ext>
              </a:extLst>
            </xdr:cNvPr>
            <xdr:cNvSpPr txBox="1"/>
          </xdr:nvSpPr>
          <xdr:spPr>
            <a:xfrm>
              <a:off x="7799661" y="2332820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3" name="CaixaDeTexto 482">
              <a:extLst>
                <a:ext uri="{FF2B5EF4-FFF2-40B4-BE49-F238E27FC236}">
                  <a16:creationId xmlns:a16="http://schemas.microsoft.com/office/drawing/2014/main" id="{93341381-CE4A-46AF-8188-E905E1C5272E}"/>
                </a:ext>
              </a:extLst>
            </xdr:cNvPr>
            <xdr:cNvSpPr txBox="1"/>
          </xdr:nvSpPr>
          <xdr:spPr>
            <a:xfrm>
              <a:off x="7799661" y="2332820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164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4" name="CaixaDeTexto 483">
              <a:extLst>
                <a:ext uri="{FF2B5EF4-FFF2-40B4-BE49-F238E27FC236}">
                  <a16:creationId xmlns:a16="http://schemas.microsoft.com/office/drawing/2014/main" id="{1CF11858-110A-4F17-9DAC-93F005EFFB6F}"/>
                </a:ext>
              </a:extLst>
            </xdr:cNvPr>
            <xdr:cNvSpPr txBox="1"/>
          </xdr:nvSpPr>
          <xdr:spPr>
            <a:xfrm>
              <a:off x="8515678" y="2332820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4" name="CaixaDeTexto 483">
              <a:extLst>
                <a:ext uri="{FF2B5EF4-FFF2-40B4-BE49-F238E27FC236}">
                  <a16:creationId xmlns:a16="http://schemas.microsoft.com/office/drawing/2014/main" id="{1CF11858-110A-4F17-9DAC-93F005EFFB6F}"/>
                </a:ext>
              </a:extLst>
            </xdr:cNvPr>
            <xdr:cNvSpPr txBox="1"/>
          </xdr:nvSpPr>
          <xdr:spPr>
            <a:xfrm>
              <a:off x="8515678" y="2332820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164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5" name="CaixaDeTexto 484">
              <a:extLst>
                <a:ext uri="{FF2B5EF4-FFF2-40B4-BE49-F238E27FC236}">
                  <a16:creationId xmlns:a16="http://schemas.microsoft.com/office/drawing/2014/main" id="{F485DD50-8CD8-4A4A-BD1A-A067EDE64761}"/>
                </a:ext>
              </a:extLst>
            </xdr:cNvPr>
            <xdr:cNvSpPr txBox="1"/>
          </xdr:nvSpPr>
          <xdr:spPr>
            <a:xfrm>
              <a:off x="9260271" y="2332820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5" name="CaixaDeTexto 484">
              <a:extLst>
                <a:ext uri="{FF2B5EF4-FFF2-40B4-BE49-F238E27FC236}">
                  <a16:creationId xmlns:a16="http://schemas.microsoft.com/office/drawing/2014/main" id="{F485DD50-8CD8-4A4A-BD1A-A067EDE64761}"/>
                </a:ext>
              </a:extLst>
            </xdr:cNvPr>
            <xdr:cNvSpPr txBox="1"/>
          </xdr:nvSpPr>
          <xdr:spPr>
            <a:xfrm>
              <a:off x="9260271" y="2332820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164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6" name="CaixaDeTexto 485">
              <a:extLst>
                <a:ext uri="{FF2B5EF4-FFF2-40B4-BE49-F238E27FC236}">
                  <a16:creationId xmlns:a16="http://schemas.microsoft.com/office/drawing/2014/main" id="{FC4A8A2B-993A-4B34-8DAF-42B1DF46EF45}"/>
                </a:ext>
              </a:extLst>
            </xdr:cNvPr>
            <xdr:cNvSpPr txBox="1"/>
          </xdr:nvSpPr>
          <xdr:spPr>
            <a:xfrm>
              <a:off x="9976288" y="2332820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6" name="CaixaDeTexto 485">
              <a:extLst>
                <a:ext uri="{FF2B5EF4-FFF2-40B4-BE49-F238E27FC236}">
                  <a16:creationId xmlns:a16="http://schemas.microsoft.com/office/drawing/2014/main" id="{FC4A8A2B-993A-4B34-8DAF-42B1DF46EF45}"/>
                </a:ext>
              </a:extLst>
            </xdr:cNvPr>
            <xdr:cNvSpPr txBox="1"/>
          </xdr:nvSpPr>
          <xdr:spPr>
            <a:xfrm>
              <a:off x="9976288" y="2332820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165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7" name="CaixaDeTexto 486">
              <a:extLst>
                <a:ext uri="{FF2B5EF4-FFF2-40B4-BE49-F238E27FC236}">
                  <a16:creationId xmlns:a16="http://schemas.microsoft.com/office/drawing/2014/main" id="{656D640F-E002-4234-B59A-E3A1978315B9}"/>
                </a:ext>
              </a:extLst>
            </xdr:cNvPr>
            <xdr:cNvSpPr txBox="1"/>
          </xdr:nvSpPr>
          <xdr:spPr>
            <a:xfrm>
              <a:off x="649014" y="233377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7" name="CaixaDeTexto 486">
              <a:extLst>
                <a:ext uri="{FF2B5EF4-FFF2-40B4-BE49-F238E27FC236}">
                  <a16:creationId xmlns:a16="http://schemas.microsoft.com/office/drawing/2014/main" id="{656D640F-E002-4234-B59A-E3A1978315B9}"/>
                </a:ext>
              </a:extLst>
            </xdr:cNvPr>
            <xdr:cNvSpPr txBox="1"/>
          </xdr:nvSpPr>
          <xdr:spPr>
            <a:xfrm>
              <a:off x="649014" y="233377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165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8" name="CaixaDeTexto 487">
              <a:extLst>
                <a:ext uri="{FF2B5EF4-FFF2-40B4-BE49-F238E27FC236}">
                  <a16:creationId xmlns:a16="http://schemas.microsoft.com/office/drawing/2014/main" id="{DE5D1785-379F-45FB-9652-A66C4AEE7CF3}"/>
                </a:ext>
              </a:extLst>
            </xdr:cNvPr>
            <xdr:cNvSpPr txBox="1"/>
          </xdr:nvSpPr>
          <xdr:spPr>
            <a:xfrm>
              <a:off x="1393606" y="2334725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8" name="CaixaDeTexto 487">
              <a:extLst>
                <a:ext uri="{FF2B5EF4-FFF2-40B4-BE49-F238E27FC236}">
                  <a16:creationId xmlns:a16="http://schemas.microsoft.com/office/drawing/2014/main" id="{DE5D1785-379F-45FB-9652-A66C4AEE7CF3}"/>
                </a:ext>
              </a:extLst>
            </xdr:cNvPr>
            <xdr:cNvSpPr txBox="1"/>
          </xdr:nvSpPr>
          <xdr:spPr>
            <a:xfrm>
              <a:off x="1393606" y="2334725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165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9" name="CaixaDeTexto 488">
              <a:extLst>
                <a:ext uri="{FF2B5EF4-FFF2-40B4-BE49-F238E27FC236}">
                  <a16:creationId xmlns:a16="http://schemas.microsoft.com/office/drawing/2014/main" id="{5EDFADEA-3EA1-4F75-ACF0-9B4A01E54B7D}"/>
                </a:ext>
              </a:extLst>
            </xdr:cNvPr>
            <xdr:cNvSpPr txBox="1"/>
          </xdr:nvSpPr>
          <xdr:spPr>
            <a:xfrm>
              <a:off x="2100098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89" name="CaixaDeTexto 488">
              <a:extLst>
                <a:ext uri="{FF2B5EF4-FFF2-40B4-BE49-F238E27FC236}">
                  <a16:creationId xmlns:a16="http://schemas.microsoft.com/office/drawing/2014/main" id="{5EDFADEA-3EA1-4F75-ACF0-9B4A01E54B7D}"/>
                </a:ext>
              </a:extLst>
            </xdr:cNvPr>
            <xdr:cNvSpPr txBox="1"/>
          </xdr:nvSpPr>
          <xdr:spPr>
            <a:xfrm>
              <a:off x="2100098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165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0" name="CaixaDeTexto 489">
              <a:extLst>
                <a:ext uri="{FF2B5EF4-FFF2-40B4-BE49-F238E27FC236}">
                  <a16:creationId xmlns:a16="http://schemas.microsoft.com/office/drawing/2014/main" id="{92FA5075-B062-4F9C-B65B-E9919CAFDDA4}"/>
                </a:ext>
              </a:extLst>
            </xdr:cNvPr>
            <xdr:cNvSpPr txBox="1"/>
          </xdr:nvSpPr>
          <xdr:spPr>
            <a:xfrm>
              <a:off x="2816116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0" name="CaixaDeTexto 489">
              <a:extLst>
                <a:ext uri="{FF2B5EF4-FFF2-40B4-BE49-F238E27FC236}">
                  <a16:creationId xmlns:a16="http://schemas.microsoft.com/office/drawing/2014/main" id="{92FA5075-B062-4F9C-B65B-E9919CAFDDA4}"/>
                </a:ext>
              </a:extLst>
            </xdr:cNvPr>
            <xdr:cNvSpPr txBox="1"/>
          </xdr:nvSpPr>
          <xdr:spPr>
            <a:xfrm>
              <a:off x="2816116" y="23347253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165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1" name="CaixaDeTexto 490">
              <a:extLst>
                <a:ext uri="{FF2B5EF4-FFF2-40B4-BE49-F238E27FC236}">
                  <a16:creationId xmlns:a16="http://schemas.microsoft.com/office/drawing/2014/main" id="{766CA90B-1774-4491-9086-85CF2EEC3D29}"/>
                </a:ext>
              </a:extLst>
            </xdr:cNvPr>
            <xdr:cNvSpPr txBox="1"/>
          </xdr:nvSpPr>
          <xdr:spPr>
            <a:xfrm>
              <a:off x="3484508" y="2333772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1" name="CaixaDeTexto 490">
              <a:extLst>
                <a:ext uri="{FF2B5EF4-FFF2-40B4-BE49-F238E27FC236}">
                  <a16:creationId xmlns:a16="http://schemas.microsoft.com/office/drawing/2014/main" id="{766CA90B-1774-4491-9086-85CF2EEC3D29}"/>
                </a:ext>
              </a:extLst>
            </xdr:cNvPr>
            <xdr:cNvSpPr txBox="1"/>
          </xdr:nvSpPr>
          <xdr:spPr>
            <a:xfrm>
              <a:off x="3484508" y="23337728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165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2" name="CaixaDeTexto 491">
              <a:extLst>
                <a:ext uri="{FF2B5EF4-FFF2-40B4-BE49-F238E27FC236}">
                  <a16:creationId xmlns:a16="http://schemas.microsoft.com/office/drawing/2014/main" id="{8F31D51E-DDDE-4DE1-93AC-7622DDA37BEA}"/>
                </a:ext>
              </a:extLst>
            </xdr:cNvPr>
            <xdr:cNvSpPr txBox="1"/>
          </xdr:nvSpPr>
          <xdr:spPr>
            <a:xfrm>
              <a:off x="4196912" y="2333772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492" name="CaixaDeTexto 491">
              <a:extLst>
                <a:ext uri="{FF2B5EF4-FFF2-40B4-BE49-F238E27FC236}">
                  <a16:creationId xmlns:a16="http://schemas.microsoft.com/office/drawing/2014/main" id="{8F31D51E-DDDE-4DE1-93AC-7622DDA37BEA}"/>
                </a:ext>
              </a:extLst>
            </xdr:cNvPr>
            <xdr:cNvSpPr txBox="1"/>
          </xdr:nvSpPr>
          <xdr:spPr>
            <a:xfrm>
              <a:off x="4196912" y="23337728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165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3" name="CaixaDeTexto 492">
              <a:extLst>
                <a:ext uri="{FF2B5EF4-FFF2-40B4-BE49-F238E27FC236}">
                  <a16:creationId xmlns:a16="http://schemas.microsoft.com/office/drawing/2014/main" id="{7C6561DB-9874-41BA-9798-90094EF650E8}"/>
                </a:ext>
              </a:extLst>
            </xdr:cNvPr>
            <xdr:cNvSpPr txBox="1"/>
          </xdr:nvSpPr>
          <xdr:spPr>
            <a:xfrm>
              <a:off x="4918841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93" name="CaixaDeTexto 492">
              <a:extLst>
                <a:ext uri="{FF2B5EF4-FFF2-40B4-BE49-F238E27FC236}">
                  <a16:creationId xmlns:a16="http://schemas.microsoft.com/office/drawing/2014/main" id="{7C6561DB-9874-41BA-9798-90094EF650E8}"/>
                </a:ext>
              </a:extLst>
            </xdr:cNvPr>
            <xdr:cNvSpPr txBox="1"/>
          </xdr:nvSpPr>
          <xdr:spPr>
            <a:xfrm>
              <a:off x="4918841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165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4" name="CaixaDeTexto 493">
              <a:extLst>
                <a:ext uri="{FF2B5EF4-FFF2-40B4-BE49-F238E27FC236}">
                  <a16:creationId xmlns:a16="http://schemas.microsoft.com/office/drawing/2014/main" id="{1377F4A5-2DE4-4C00-AABA-EC1A7F37E2BF}"/>
                </a:ext>
              </a:extLst>
            </xdr:cNvPr>
            <xdr:cNvSpPr txBox="1"/>
          </xdr:nvSpPr>
          <xdr:spPr>
            <a:xfrm>
              <a:off x="5628289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494" name="CaixaDeTexto 493">
              <a:extLst>
                <a:ext uri="{FF2B5EF4-FFF2-40B4-BE49-F238E27FC236}">
                  <a16:creationId xmlns:a16="http://schemas.microsoft.com/office/drawing/2014/main" id="{1377F4A5-2DE4-4C00-AABA-EC1A7F37E2BF}"/>
                </a:ext>
              </a:extLst>
            </xdr:cNvPr>
            <xdr:cNvSpPr txBox="1"/>
          </xdr:nvSpPr>
          <xdr:spPr>
            <a:xfrm>
              <a:off x="5628289" y="23337728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164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5" name="CaixaDeTexto 494">
              <a:extLst>
                <a:ext uri="{FF2B5EF4-FFF2-40B4-BE49-F238E27FC236}">
                  <a16:creationId xmlns:a16="http://schemas.microsoft.com/office/drawing/2014/main" id="{BF057DD8-491A-451B-844E-03524EA5F170}"/>
                </a:ext>
              </a:extLst>
            </xdr:cNvPr>
            <xdr:cNvSpPr txBox="1"/>
          </xdr:nvSpPr>
          <xdr:spPr>
            <a:xfrm>
              <a:off x="6367627" y="2332820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5" name="CaixaDeTexto 494">
              <a:extLst>
                <a:ext uri="{FF2B5EF4-FFF2-40B4-BE49-F238E27FC236}">
                  <a16:creationId xmlns:a16="http://schemas.microsoft.com/office/drawing/2014/main" id="{BF057DD8-491A-451B-844E-03524EA5F170}"/>
                </a:ext>
              </a:extLst>
            </xdr:cNvPr>
            <xdr:cNvSpPr txBox="1"/>
          </xdr:nvSpPr>
          <xdr:spPr>
            <a:xfrm>
              <a:off x="6367627" y="23328203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164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6" name="CaixaDeTexto 495">
              <a:extLst>
                <a:ext uri="{FF2B5EF4-FFF2-40B4-BE49-F238E27FC236}">
                  <a16:creationId xmlns:a16="http://schemas.microsoft.com/office/drawing/2014/main" id="{AEB1E112-5D6E-4C3A-9F1E-750F66C47962}"/>
                </a:ext>
              </a:extLst>
            </xdr:cNvPr>
            <xdr:cNvSpPr txBox="1"/>
          </xdr:nvSpPr>
          <xdr:spPr>
            <a:xfrm>
              <a:off x="7083644" y="2331867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6" name="CaixaDeTexto 495">
              <a:extLst>
                <a:ext uri="{FF2B5EF4-FFF2-40B4-BE49-F238E27FC236}">
                  <a16:creationId xmlns:a16="http://schemas.microsoft.com/office/drawing/2014/main" id="{AEB1E112-5D6E-4C3A-9F1E-750F66C47962}"/>
                </a:ext>
              </a:extLst>
            </xdr:cNvPr>
            <xdr:cNvSpPr txBox="1"/>
          </xdr:nvSpPr>
          <xdr:spPr>
            <a:xfrm>
              <a:off x="7083644" y="23318678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164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7" name="CaixaDeTexto 496">
              <a:extLst>
                <a:ext uri="{FF2B5EF4-FFF2-40B4-BE49-F238E27FC236}">
                  <a16:creationId xmlns:a16="http://schemas.microsoft.com/office/drawing/2014/main" id="{D6B15BF8-B747-4ACF-AF1F-7E1912E46BAC}"/>
                </a:ext>
              </a:extLst>
            </xdr:cNvPr>
            <xdr:cNvSpPr txBox="1"/>
          </xdr:nvSpPr>
          <xdr:spPr>
            <a:xfrm>
              <a:off x="7799661" y="2332820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7" name="CaixaDeTexto 496">
              <a:extLst>
                <a:ext uri="{FF2B5EF4-FFF2-40B4-BE49-F238E27FC236}">
                  <a16:creationId xmlns:a16="http://schemas.microsoft.com/office/drawing/2014/main" id="{D6B15BF8-B747-4ACF-AF1F-7E1912E46BAC}"/>
                </a:ext>
              </a:extLst>
            </xdr:cNvPr>
            <xdr:cNvSpPr txBox="1"/>
          </xdr:nvSpPr>
          <xdr:spPr>
            <a:xfrm>
              <a:off x="7799661" y="23328203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164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8" name="CaixaDeTexto 497">
              <a:extLst>
                <a:ext uri="{FF2B5EF4-FFF2-40B4-BE49-F238E27FC236}">
                  <a16:creationId xmlns:a16="http://schemas.microsoft.com/office/drawing/2014/main" id="{67379FCF-333C-423B-B74E-D753A1E2E334}"/>
                </a:ext>
              </a:extLst>
            </xdr:cNvPr>
            <xdr:cNvSpPr txBox="1"/>
          </xdr:nvSpPr>
          <xdr:spPr>
            <a:xfrm>
              <a:off x="8515678" y="2332820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8" name="CaixaDeTexto 497">
              <a:extLst>
                <a:ext uri="{FF2B5EF4-FFF2-40B4-BE49-F238E27FC236}">
                  <a16:creationId xmlns:a16="http://schemas.microsoft.com/office/drawing/2014/main" id="{67379FCF-333C-423B-B74E-D753A1E2E334}"/>
                </a:ext>
              </a:extLst>
            </xdr:cNvPr>
            <xdr:cNvSpPr txBox="1"/>
          </xdr:nvSpPr>
          <xdr:spPr>
            <a:xfrm>
              <a:off x="8515678" y="23328203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164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9" name="CaixaDeTexto 498">
              <a:extLst>
                <a:ext uri="{FF2B5EF4-FFF2-40B4-BE49-F238E27FC236}">
                  <a16:creationId xmlns:a16="http://schemas.microsoft.com/office/drawing/2014/main" id="{4E0DD9A8-28AC-400A-9600-937E5092F9E6}"/>
                </a:ext>
              </a:extLst>
            </xdr:cNvPr>
            <xdr:cNvSpPr txBox="1"/>
          </xdr:nvSpPr>
          <xdr:spPr>
            <a:xfrm>
              <a:off x="9260271" y="2332820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499" name="CaixaDeTexto 498">
              <a:extLst>
                <a:ext uri="{FF2B5EF4-FFF2-40B4-BE49-F238E27FC236}">
                  <a16:creationId xmlns:a16="http://schemas.microsoft.com/office/drawing/2014/main" id="{4E0DD9A8-28AC-400A-9600-937E5092F9E6}"/>
                </a:ext>
              </a:extLst>
            </xdr:cNvPr>
            <xdr:cNvSpPr txBox="1"/>
          </xdr:nvSpPr>
          <xdr:spPr>
            <a:xfrm>
              <a:off x="9260271" y="23328203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164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0" name="CaixaDeTexto 499">
              <a:extLst>
                <a:ext uri="{FF2B5EF4-FFF2-40B4-BE49-F238E27FC236}">
                  <a16:creationId xmlns:a16="http://schemas.microsoft.com/office/drawing/2014/main" id="{D0C52923-AEFB-4640-8108-9797C19232A5}"/>
                </a:ext>
              </a:extLst>
            </xdr:cNvPr>
            <xdr:cNvSpPr txBox="1"/>
          </xdr:nvSpPr>
          <xdr:spPr>
            <a:xfrm>
              <a:off x="9976288" y="2332820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0" name="CaixaDeTexto 499">
              <a:extLst>
                <a:ext uri="{FF2B5EF4-FFF2-40B4-BE49-F238E27FC236}">
                  <a16:creationId xmlns:a16="http://schemas.microsoft.com/office/drawing/2014/main" id="{D0C52923-AEFB-4640-8108-9797C19232A5}"/>
                </a:ext>
              </a:extLst>
            </xdr:cNvPr>
            <xdr:cNvSpPr txBox="1"/>
          </xdr:nvSpPr>
          <xdr:spPr>
            <a:xfrm>
              <a:off x="9976288" y="23328203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175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1" name="CaixaDeTexto 500">
              <a:extLst>
                <a:ext uri="{FF2B5EF4-FFF2-40B4-BE49-F238E27FC236}">
                  <a16:creationId xmlns:a16="http://schemas.microsoft.com/office/drawing/2014/main" id="{16C1287A-F9C1-4CD5-B235-9D580B674202}"/>
                </a:ext>
              </a:extLst>
            </xdr:cNvPr>
            <xdr:cNvSpPr txBox="1"/>
          </xdr:nvSpPr>
          <xdr:spPr>
            <a:xfrm>
              <a:off x="649014" y="2525586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1" name="CaixaDeTexto 500">
              <a:extLst>
                <a:ext uri="{FF2B5EF4-FFF2-40B4-BE49-F238E27FC236}">
                  <a16:creationId xmlns:a16="http://schemas.microsoft.com/office/drawing/2014/main" id="{16C1287A-F9C1-4CD5-B235-9D580B674202}"/>
                </a:ext>
              </a:extLst>
            </xdr:cNvPr>
            <xdr:cNvSpPr txBox="1"/>
          </xdr:nvSpPr>
          <xdr:spPr>
            <a:xfrm>
              <a:off x="649014" y="2525586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175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2" name="CaixaDeTexto 501">
              <a:extLst>
                <a:ext uri="{FF2B5EF4-FFF2-40B4-BE49-F238E27FC236}">
                  <a16:creationId xmlns:a16="http://schemas.microsoft.com/office/drawing/2014/main" id="{C58ABB88-91F3-489E-83E4-090D74F025D4}"/>
                </a:ext>
              </a:extLst>
            </xdr:cNvPr>
            <xdr:cNvSpPr txBox="1"/>
          </xdr:nvSpPr>
          <xdr:spPr>
            <a:xfrm>
              <a:off x="1393606" y="252653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2" name="CaixaDeTexto 501">
              <a:extLst>
                <a:ext uri="{FF2B5EF4-FFF2-40B4-BE49-F238E27FC236}">
                  <a16:creationId xmlns:a16="http://schemas.microsoft.com/office/drawing/2014/main" id="{C58ABB88-91F3-489E-83E4-090D74F025D4}"/>
                </a:ext>
              </a:extLst>
            </xdr:cNvPr>
            <xdr:cNvSpPr txBox="1"/>
          </xdr:nvSpPr>
          <xdr:spPr>
            <a:xfrm>
              <a:off x="1393606" y="252653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175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3" name="CaixaDeTexto 502">
              <a:extLst>
                <a:ext uri="{FF2B5EF4-FFF2-40B4-BE49-F238E27FC236}">
                  <a16:creationId xmlns:a16="http://schemas.microsoft.com/office/drawing/2014/main" id="{B216DCCE-DF94-4560-860C-512D95677ABA}"/>
                </a:ext>
              </a:extLst>
            </xdr:cNvPr>
            <xdr:cNvSpPr txBox="1"/>
          </xdr:nvSpPr>
          <xdr:spPr>
            <a:xfrm>
              <a:off x="2100098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3" name="CaixaDeTexto 502">
              <a:extLst>
                <a:ext uri="{FF2B5EF4-FFF2-40B4-BE49-F238E27FC236}">
                  <a16:creationId xmlns:a16="http://schemas.microsoft.com/office/drawing/2014/main" id="{B216DCCE-DF94-4560-860C-512D95677ABA}"/>
                </a:ext>
              </a:extLst>
            </xdr:cNvPr>
            <xdr:cNvSpPr txBox="1"/>
          </xdr:nvSpPr>
          <xdr:spPr>
            <a:xfrm>
              <a:off x="2100098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175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4" name="CaixaDeTexto 503">
              <a:extLst>
                <a:ext uri="{FF2B5EF4-FFF2-40B4-BE49-F238E27FC236}">
                  <a16:creationId xmlns:a16="http://schemas.microsoft.com/office/drawing/2014/main" id="{E6267F9E-953E-40D7-B924-1EAB88BDA306}"/>
                </a:ext>
              </a:extLst>
            </xdr:cNvPr>
            <xdr:cNvSpPr txBox="1"/>
          </xdr:nvSpPr>
          <xdr:spPr>
            <a:xfrm>
              <a:off x="2816116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4" name="CaixaDeTexto 503">
              <a:extLst>
                <a:ext uri="{FF2B5EF4-FFF2-40B4-BE49-F238E27FC236}">
                  <a16:creationId xmlns:a16="http://schemas.microsoft.com/office/drawing/2014/main" id="{E6267F9E-953E-40D7-B924-1EAB88BDA306}"/>
                </a:ext>
              </a:extLst>
            </xdr:cNvPr>
            <xdr:cNvSpPr txBox="1"/>
          </xdr:nvSpPr>
          <xdr:spPr>
            <a:xfrm>
              <a:off x="2816116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175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5" name="CaixaDeTexto 504">
              <a:extLst>
                <a:ext uri="{FF2B5EF4-FFF2-40B4-BE49-F238E27FC236}">
                  <a16:creationId xmlns:a16="http://schemas.microsoft.com/office/drawing/2014/main" id="{8C652F8B-5758-4351-9166-9DACC624D962}"/>
                </a:ext>
              </a:extLst>
            </xdr:cNvPr>
            <xdr:cNvSpPr txBox="1"/>
          </xdr:nvSpPr>
          <xdr:spPr>
            <a:xfrm>
              <a:off x="3484508" y="2525586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5" name="CaixaDeTexto 504">
              <a:extLst>
                <a:ext uri="{FF2B5EF4-FFF2-40B4-BE49-F238E27FC236}">
                  <a16:creationId xmlns:a16="http://schemas.microsoft.com/office/drawing/2014/main" id="{8C652F8B-5758-4351-9166-9DACC624D962}"/>
                </a:ext>
              </a:extLst>
            </xdr:cNvPr>
            <xdr:cNvSpPr txBox="1"/>
          </xdr:nvSpPr>
          <xdr:spPr>
            <a:xfrm>
              <a:off x="3484508" y="2525586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175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6" name="CaixaDeTexto 505">
              <a:extLst>
                <a:ext uri="{FF2B5EF4-FFF2-40B4-BE49-F238E27FC236}">
                  <a16:creationId xmlns:a16="http://schemas.microsoft.com/office/drawing/2014/main" id="{AD21FC6D-CC6F-421A-A14A-235198813B7F}"/>
                </a:ext>
              </a:extLst>
            </xdr:cNvPr>
            <xdr:cNvSpPr txBox="1"/>
          </xdr:nvSpPr>
          <xdr:spPr>
            <a:xfrm>
              <a:off x="4196912" y="2525586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506" name="CaixaDeTexto 505">
              <a:extLst>
                <a:ext uri="{FF2B5EF4-FFF2-40B4-BE49-F238E27FC236}">
                  <a16:creationId xmlns:a16="http://schemas.microsoft.com/office/drawing/2014/main" id="{AD21FC6D-CC6F-421A-A14A-235198813B7F}"/>
                </a:ext>
              </a:extLst>
            </xdr:cNvPr>
            <xdr:cNvSpPr txBox="1"/>
          </xdr:nvSpPr>
          <xdr:spPr>
            <a:xfrm>
              <a:off x="4196912" y="2525586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175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7" name="CaixaDeTexto 506">
              <a:extLst>
                <a:ext uri="{FF2B5EF4-FFF2-40B4-BE49-F238E27FC236}">
                  <a16:creationId xmlns:a16="http://schemas.microsoft.com/office/drawing/2014/main" id="{56ADC133-E776-4DAE-88AD-695EA63517C2}"/>
                </a:ext>
              </a:extLst>
            </xdr:cNvPr>
            <xdr:cNvSpPr txBox="1"/>
          </xdr:nvSpPr>
          <xdr:spPr>
            <a:xfrm>
              <a:off x="4918841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07" name="CaixaDeTexto 506">
              <a:extLst>
                <a:ext uri="{FF2B5EF4-FFF2-40B4-BE49-F238E27FC236}">
                  <a16:creationId xmlns:a16="http://schemas.microsoft.com/office/drawing/2014/main" id="{56ADC133-E776-4DAE-88AD-695EA63517C2}"/>
                </a:ext>
              </a:extLst>
            </xdr:cNvPr>
            <xdr:cNvSpPr txBox="1"/>
          </xdr:nvSpPr>
          <xdr:spPr>
            <a:xfrm>
              <a:off x="4918841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175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8" name="CaixaDeTexto 507">
              <a:extLst>
                <a:ext uri="{FF2B5EF4-FFF2-40B4-BE49-F238E27FC236}">
                  <a16:creationId xmlns:a16="http://schemas.microsoft.com/office/drawing/2014/main" id="{DD1CE3D2-E0FA-4B44-9775-FD8E96378445}"/>
                </a:ext>
              </a:extLst>
            </xdr:cNvPr>
            <xdr:cNvSpPr txBox="1"/>
          </xdr:nvSpPr>
          <xdr:spPr>
            <a:xfrm>
              <a:off x="5628289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08" name="CaixaDeTexto 507">
              <a:extLst>
                <a:ext uri="{FF2B5EF4-FFF2-40B4-BE49-F238E27FC236}">
                  <a16:creationId xmlns:a16="http://schemas.microsoft.com/office/drawing/2014/main" id="{DD1CE3D2-E0FA-4B44-9775-FD8E96378445}"/>
                </a:ext>
              </a:extLst>
            </xdr:cNvPr>
            <xdr:cNvSpPr txBox="1"/>
          </xdr:nvSpPr>
          <xdr:spPr>
            <a:xfrm>
              <a:off x="5628289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174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9" name="CaixaDeTexto 508">
              <a:extLst>
                <a:ext uri="{FF2B5EF4-FFF2-40B4-BE49-F238E27FC236}">
                  <a16:creationId xmlns:a16="http://schemas.microsoft.com/office/drawing/2014/main" id="{E8B86E7C-CA57-4842-AB3E-E643640CFDF5}"/>
                </a:ext>
              </a:extLst>
            </xdr:cNvPr>
            <xdr:cNvSpPr txBox="1"/>
          </xdr:nvSpPr>
          <xdr:spPr>
            <a:xfrm>
              <a:off x="6367627" y="2524634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09" name="CaixaDeTexto 508">
              <a:extLst>
                <a:ext uri="{FF2B5EF4-FFF2-40B4-BE49-F238E27FC236}">
                  <a16:creationId xmlns:a16="http://schemas.microsoft.com/office/drawing/2014/main" id="{E8B86E7C-CA57-4842-AB3E-E643640CFDF5}"/>
                </a:ext>
              </a:extLst>
            </xdr:cNvPr>
            <xdr:cNvSpPr txBox="1"/>
          </xdr:nvSpPr>
          <xdr:spPr>
            <a:xfrm>
              <a:off x="6367627" y="2524634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174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0" name="CaixaDeTexto 509">
              <a:extLst>
                <a:ext uri="{FF2B5EF4-FFF2-40B4-BE49-F238E27FC236}">
                  <a16:creationId xmlns:a16="http://schemas.microsoft.com/office/drawing/2014/main" id="{F5A8CC94-0E4B-488A-A05B-545A8D1F9CE0}"/>
                </a:ext>
              </a:extLst>
            </xdr:cNvPr>
            <xdr:cNvSpPr txBox="1"/>
          </xdr:nvSpPr>
          <xdr:spPr>
            <a:xfrm>
              <a:off x="7083644" y="2523681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0" name="CaixaDeTexto 509">
              <a:extLst>
                <a:ext uri="{FF2B5EF4-FFF2-40B4-BE49-F238E27FC236}">
                  <a16:creationId xmlns:a16="http://schemas.microsoft.com/office/drawing/2014/main" id="{F5A8CC94-0E4B-488A-A05B-545A8D1F9CE0}"/>
                </a:ext>
              </a:extLst>
            </xdr:cNvPr>
            <xdr:cNvSpPr txBox="1"/>
          </xdr:nvSpPr>
          <xdr:spPr>
            <a:xfrm>
              <a:off x="7083644" y="2523681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174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1" name="CaixaDeTexto 510">
              <a:extLst>
                <a:ext uri="{FF2B5EF4-FFF2-40B4-BE49-F238E27FC236}">
                  <a16:creationId xmlns:a16="http://schemas.microsoft.com/office/drawing/2014/main" id="{00EC9CA9-9863-44CD-9573-4EDB6F4EED08}"/>
                </a:ext>
              </a:extLst>
            </xdr:cNvPr>
            <xdr:cNvSpPr txBox="1"/>
          </xdr:nvSpPr>
          <xdr:spPr>
            <a:xfrm>
              <a:off x="7799661" y="2524634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1" name="CaixaDeTexto 510">
              <a:extLst>
                <a:ext uri="{FF2B5EF4-FFF2-40B4-BE49-F238E27FC236}">
                  <a16:creationId xmlns:a16="http://schemas.microsoft.com/office/drawing/2014/main" id="{00EC9CA9-9863-44CD-9573-4EDB6F4EED08}"/>
                </a:ext>
              </a:extLst>
            </xdr:cNvPr>
            <xdr:cNvSpPr txBox="1"/>
          </xdr:nvSpPr>
          <xdr:spPr>
            <a:xfrm>
              <a:off x="7799661" y="2524634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174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2" name="CaixaDeTexto 511">
              <a:extLst>
                <a:ext uri="{FF2B5EF4-FFF2-40B4-BE49-F238E27FC236}">
                  <a16:creationId xmlns:a16="http://schemas.microsoft.com/office/drawing/2014/main" id="{8111DD0C-E34C-409E-BBC8-035C872B143A}"/>
                </a:ext>
              </a:extLst>
            </xdr:cNvPr>
            <xdr:cNvSpPr txBox="1"/>
          </xdr:nvSpPr>
          <xdr:spPr>
            <a:xfrm>
              <a:off x="8515678" y="2524634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2" name="CaixaDeTexto 511">
              <a:extLst>
                <a:ext uri="{FF2B5EF4-FFF2-40B4-BE49-F238E27FC236}">
                  <a16:creationId xmlns:a16="http://schemas.microsoft.com/office/drawing/2014/main" id="{8111DD0C-E34C-409E-BBC8-035C872B143A}"/>
                </a:ext>
              </a:extLst>
            </xdr:cNvPr>
            <xdr:cNvSpPr txBox="1"/>
          </xdr:nvSpPr>
          <xdr:spPr>
            <a:xfrm>
              <a:off x="8515678" y="2524634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174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3" name="CaixaDeTexto 512">
              <a:extLst>
                <a:ext uri="{FF2B5EF4-FFF2-40B4-BE49-F238E27FC236}">
                  <a16:creationId xmlns:a16="http://schemas.microsoft.com/office/drawing/2014/main" id="{6FD9C224-5120-47A6-8E5E-6A1F5AEF91E8}"/>
                </a:ext>
              </a:extLst>
            </xdr:cNvPr>
            <xdr:cNvSpPr txBox="1"/>
          </xdr:nvSpPr>
          <xdr:spPr>
            <a:xfrm>
              <a:off x="9260271" y="2524634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3" name="CaixaDeTexto 512">
              <a:extLst>
                <a:ext uri="{FF2B5EF4-FFF2-40B4-BE49-F238E27FC236}">
                  <a16:creationId xmlns:a16="http://schemas.microsoft.com/office/drawing/2014/main" id="{6FD9C224-5120-47A6-8E5E-6A1F5AEF91E8}"/>
                </a:ext>
              </a:extLst>
            </xdr:cNvPr>
            <xdr:cNvSpPr txBox="1"/>
          </xdr:nvSpPr>
          <xdr:spPr>
            <a:xfrm>
              <a:off x="9260271" y="2524634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174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4" name="CaixaDeTexto 513">
              <a:extLst>
                <a:ext uri="{FF2B5EF4-FFF2-40B4-BE49-F238E27FC236}">
                  <a16:creationId xmlns:a16="http://schemas.microsoft.com/office/drawing/2014/main" id="{E124B491-AD85-4F0D-90BF-4285407FA459}"/>
                </a:ext>
              </a:extLst>
            </xdr:cNvPr>
            <xdr:cNvSpPr txBox="1"/>
          </xdr:nvSpPr>
          <xdr:spPr>
            <a:xfrm>
              <a:off x="9976288" y="2524634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4" name="CaixaDeTexto 513">
              <a:extLst>
                <a:ext uri="{FF2B5EF4-FFF2-40B4-BE49-F238E27FC236}">
                  <a16:creationId xmlns:a16="http://schemas.microsoft.com/office/drawing/2014/main" id="{E124B491-AD85-4F0D-90BF-4285407FA459}"/>
                </a:ext>
              </a:extLst>
            </xdr:cNvPr>
            <xdr:cNvSpPr txBox="1"/>
          </xdr:nvSpPr>
          <xdr:spPr>
            <a:xfrm>
              <a:off x="9976288" y="2524634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175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5" name="CaixaDeTexto 514">
              <a:extLst>
                <a:ext uri="{FF2B5EF4-FFF2-40B4-BE49-F238E27FC236}">
                  <a16:creationId xmlns:a16="http://schemas.microsoft.com/office/drawing/2014/main" id="{99741F97-3EF7-45A8-931D-DA1069CD32E6}"/>
                </a:ext>
              </a:extLst>
            </xdr:cNvPr>
            <xdr:cNvSpPr txBox="1"/>
          </xdr:nvSpPr>
          <xdr:spPr>
            <a:xfrm>
              <a:off x="649014" y="2525586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5" name="CaixaDeTexto 514">
              <a:extLst>
                <a:ext uri="{FF2B5EF4-FFF2-40B4-BE49-F238E27FC236}">
                  <a16:creationId xmlns:a16="http://schemas.microsoft.com/office/drawing/2014/main" id="{99741F97-3EF7-45A8-931D-DA1069CD32E6}"/>
                </a:ext>
              </a:extLst>
            </xdr:cNvPr>
            <xdr:cNvSpPr txBox="1"/>
          </xdr:nvSpPr>
          <xdr:spPr>
            <a:xfrm>
              <a:off x="649014" y="25255865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175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6" name="CaixaDeTexto 515">
              <a:extLst>
                <a:ext uri="{FF2B5EF4-FFF2-40B4-BE49-F238E27FC236}">
                  <a16:creationId xmlns:a16="http://schemas.microsoft.com/office/drawing/2014/main" id="{80B05B64-EBA7-4688-9CB6-F7B6F845008A}"/>
                </a:ext>
              </a:extLst>
            </xdr:cNvPr>
            <xdr:cNvSpPr txBox="1"/>
          </xdr:nvSpPr>
          <xdr:spPr>
            <a:xfrm>
              <a:off x="1393606" y="252653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6" name="CaixaDeTexto 515">
              <a:extLst>
                <a:ext uri="{FF2B5EF4-FFF2-40B4-BE49-F238E27FC236}">
                  <a16:creationId xmlns:a16="http://schemas.microsoft.com/office/drawing/2014/main" id="{80B05B64-EBA7-4688-9CB6-F7B6F845008A}"/>
                </a:ext>
              </a:extLst>
            </xdr:cNvPr>
            <xdr:cNvSpPr txBox="1"/>
          </xdr:nvSpPr>
          <xdr:spPr>
            <a:xfrm>
              <a:off x="1393606" y="25265390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175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7" name="CaixaDeTexto 516">
              <a:extLst>
                <a:ext uri="{FF2B5EF4-FFF2-40B4-BE49-F238E27FC236}">
                  <a16:creationId xmlns:a16="http://schemas.microsoft.com/office/drawing/2014/main" id="{DD190A8B-8C8A-49E7-AD9E-8186D363F09E}"/>
                </a:ext>
              </a:extLst>
            </xdr:cNvPr>
            <xdr:cNvSpPr txBox="1"/>
          </xdr:nvSpPr>
          <xdr:spPr>
            <a:xfrm>
              <a:off x="2100098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7" name="CaixaDeTexto 516">
              <a:extLst>
                <a:ext uri="{FF2B5EF4-FFF2-40B4-BE49-F238E27FC236}">
                  <a16:creationId xmlns:a16="http://schemas.microsoft.com/office/drawing/2014/main" id="{DD190A8B-8C8A-49E7-AD9E-8186D363F09E}"/>
                </a:ext>
              </a:extLst>
            </xdr:cNvPr>
            <xdr:cNvSpPr txBox="1"/>
          </xdr:nvSpPr>
          <xdr:spPr>
            <a:xfrm>
              <a:off x="2100098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175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8" name="CaixaDeTexto 517">
              <a:extLst>
                <a:ext uri="{FF2B5EF4-FFF2-40B4-BE49-F238E27FC236}">
                  <a16:creationId xmlns:a16="http://schemas.microsoft.com/office/drawing/2014/main" id="{570E6BD5-4CE0-4BD8-BB0E-E2E6FBB925A8}"/>
                </a:ext>
              </a:extLst>
            </xdr:cNvPr>
            <xdr:cNvSpPr txBox="1"/>
          </xdr:nvSpPr>
          <xdr:spPr>
            <a:xfrm>
              <a:off x="2816116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8" name="CaixaDeTexto 517">
              <a:extLst>
                <a:ext uri="{FF2B5EF4-FFF2-40B4-BE49-F238E27FC236}">
                  <a16:creationId xmlns:a16="http://schemas.microsoft.com/office/drawing/2014/main" id="{570E6BD5-4CE0-4BD8-BB0E-E2E6FBB925A8}"/>
                </a:ext>
              </a:extLst>
            </xdr:cNvPr>
            <xdr:cNvSpPr txBox="1"/>
          </xdr:nvSpPr>
          <xdr:spPr>
            <a:xfrm>
              <a:off x="2816116" y="25265390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175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9" name="CaixaDeTexto 518">
              <a:extLst>
                <a:ext uri="{FF2B5EF4-FFF2-40B4-BE49-F238E27FC236}">
                  <a16:creationId xmlns:a16="http://schemas.microsoft.com/office/drawing/2014/main" id="{E0C649B8-2DEE-4F9A-AE32-198123F2C45A}"/>
                </a:ext>
              </a:extLst>
            </xdr:cNvPr>
            <xdr:cNvSpPr txBox="1"/>
          </xdr:nvSpPr>
          <xdr:spPr>
            <a:xfrm>
              <a:off x="3484508" y="2525586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19" name="CaixaDeTexto 518">
              <a:extLst>
                <a:ext uri="{FF2B5EF4-FFF2-40B4-BE49-F238E27FC236}">
                  <a16:creationId xmlns:a16="http://schemas.microsoft.com/office/drawing/2014/main" id="{E0C649B8-2DEE-4F9A-AE32-198123F2C45A}"/>
                </a:ext>
              </a:extLst>
            </xdr:cNvPr>
            <xdr:cNvSpPr txBox="1"/>
          </xdr:nvSpPr>
          <xdr:spPr>
            <a:xfrm>
              <a:off x="3484508" y="25255865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175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0" name="CaixaDeTexto 519">
              <a:extLst>
                <a:ext uri="{FF2B5EF4-FFF2-40B4-BE49-F238E27FC236}">
                  <a16:creationId xmlns:a16="http://schemas.microsoft.com/office/drawing/2014/main" id="{39A239E1-4603-4F50-B66A-AE9F31B5CD6D}"/>
                </a:ext>
              </a:extLst>
            </xdr:cNvPr>
            <xdr:cNvSpPr txBox="1"/>
          </xdr:nvSpPr>
          <xdr:spPr>
            <a:xfrm>
              <a:off x="4196912" y="2525586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520" name="CaixaDeTexto 519">
              <a:extLst>
                <a:ext uri="{FF2B5EF4-FFF2-40B4-BE49-F238E27FC236}">
                  <a16:creationId xmlns:a16="http://schemas.microsoft.com/office/drawing/2014/main" id="{39A239E1-4603-4F50-B66A-AE9F31B5CD6D}"/>
                </a:ext>
              </a:extLst>
            </xdr:cNvPr>
            <xdr:cNvSpPr txBox="1"/>
          </xdr:nvSpPr>
          <xdr:spPr>
            <a:xfrm>
              <a:off x="4196912" y="25255865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175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1" name="CaixaDeTexto 520">
              <a:extLst>
                <a:ext uri="{FF2B5EF4-FFF2-40B4-BE49-F238E27FC236}">
                  <a16:creationId xmlns:a16="http://schemas.microsoft.com/office/drawing/2014/main" id="{C05EACC5-73FF-4913-AD89-21964A9DDD48}"/>
                </a:ext>
              </a:extLst>
            </xdr:cNvPr>
            <xdr:cNvSpPr txBox="1"/>
          </xdr:nvSpPr>
          <xdr:spPr>
            <a:xfrm>
              <a:off x="4918841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21" name="CaixaDeTexto 520">
              <a:extLst>
                <a:ext uri="{FF2B5EF4-FFF2-40B4-BE49-F238E27FC236}">
                  <a16:creationId xmlns:a16="http://schemas.microsoft.com/office/drawing/2014/main" id="{C05EACC5-73FF-4913-AD89-21964A9DDD48}"/>
                </a:ext>
              </a:extLst>
            </xdr:cNvPr>
            <xdr:cNvSpPr txBox="1"/>
          </xdr:nvSpPr>
          <xdr:spPr>
            <a:xfrm>
              <a:off x="4918841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175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2" name="CaixaDeTexto 521">
              <a:extLst>
                <a:ext uri="{FF2B5EF4-FFF2-40B4-BE49-F238E27FC236}">
                  <a16:creationId xmlns:a16="http://schemas.microsoft.com/office/drawing/2014/main" id="{19478FDE-AD90-4ED8-AC25-8D7FDB70C07D}"/>
                </a:ext>
              </a:extLst>
            </xdr:cNvPr>
            <xdr:cNvSpPr txBox="1"/>
          </xdr:nvSpPr>
          <xdr:spPr>
            <a:xfrm>
              <a:off x="5628289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22" name="CaixaDeTexto 521">
              <a:extLst>
                <a:ext uri="{FF2B5EF4-FFF2-40B4-BE49-F238E27FC236}">
                  <a16:creationId xmlns:a16="http://schemas.microsoft.com/office/drawing/2014/main" id="{19478FDE-AD90-4ED8-AC25-8D7FDB70C07D}"/>
                </a:ext>
              </a:extLst>
            </xdr:cNvPr>
            <xdr:cNvSpPr txBox="1"/>
          </xdr:nvSpPr>
          <xdr:spPr>
            <a:xfrm>
              <a:off x="5628289" y="25255865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174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3" name="CaixaDeTexto 522">
              <a:extLst>
                <a:ext uri="{FF2B5EF4-FFF2-40B4-BE49-F238E27FC236}">
                  <a16:creationId xmlns:a16="http://schemas.microsoft.com/office/drawing/2014/main" id="{0E113207-7227-4A28-8644-CCB458FCF8B8}"/>
                </a:ext>
              </a:extLst>
            </xdr:cNvPr>
            <xdr:cNvSpPr txBox="1"/>
          </xdr:nvSpPr>
          <xdr:spPr>
            <a:xfrm>
              <a:off x="6367627" y="2524634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3" name="CaixaDeTexto 522">
              <a:extLst>
                <a:ext uri="{FF2B5EF4-FFF2-40B4-BE49-F238E27FC236}">
                  <a16:creationId xmlns:a16="http://schemas.microsoft.com/office/drawing/2014/main" id="{0E113207-7227-4A28-8644-CCB458FCF8B8}"/>
                </a:ext>
              </a:extLst>
            </xdr:cNvPr>
            <xdr:cNvSpPr txBox="1"/>
          </xdr:nvSpPr>
          <xdr:spPr>
            <a:xfrm>
              <a:off x="6367627" y="25246340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174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4" name="CaixaDeTexto 523">
              <a:extLst>
                <a:ext uri="{FF2B5EF4-FFF2-40B4-BE49-F238E27FC236}">
                  <a16:creationId xmlns:a16="http://schemas.microsoft.com/office/drawing/2014/main" id="{00077402-8804-4514-B0DB-91A32EDCCE12}"/>
                </a:ext>
              </a:extLst>
            </xdr:cNvPr>
            <xdr:cNvSpPr txBox="1"/>
          </xdr:nvSpPr>
          <xdr:spPr>
            <a:xfrm>
              <a:off x="7083644" y="2523681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4" name="CaixaDeTexto 523">
              <a:extLst>
                <a:ext uri="{FF2B5EF4-FFF2-40B4-BE49-F238E27FC236}">
                  <a16:creationId xmlns:a16="http://schemas.microsoft.com/office/drawing/2014/main" id="{00077402-8804-4514-B0DB-91A32EDCCE12}"/>
                </a:ext>
              </a:extLst>
            </xdr:cNvPr>
            <xdr:cNvSpPr txBox="1"/>
          </xdr:nvSpPr>
          <xdr:spPr>
            <a:xfrm>
              <a:off x="7083644" y="25236815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174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5" name="CaixaDeTexto 524">
              <a:extLst>
                <a:ext uri="{FF2B5EF4-FFF2-40B4-BE49-F238E27FC236}">
                  <a16:creationId xmlns:a16="http://schemas.microsoft.com/office/drawing/2014/main" id="{09D3F354-831A-4E30-B575-8414F15FFBF1}"/>
                </a:ext>
              </a:extLst>
            </xdr:cNvPr>
            <xdr:cNvSpPr txBox="1"/>
          </xdr:nvSpPr>
          <xdr:spPr>
            <a:xfrm>
              <a:off x="7799661" y="2524634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5" name="CaixaDeTexto 524">
              <a:extLst>
                <a:ext uri="{FF2B5EF4-FFF2-40B4-BE49-F238E27FC236}">
                  <a16:creationId xmlns:a16="http://schemas.microsoft.com/office/drawing/2014/main" id="{09D3F354-831A-4E30-B575-8414F15FFBF1}"/>
                </a:ext>
              </a:extLst>
            </xdr:cNvPr>
            <xdr:cNvSpPr txBox="1"/>
          </xdr:nvSpPr>
          <xdr:spPr>
            <a:xfrm>
              <a:off x="7799661" y="25246340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174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6" name="CaixaDeTexto 525">
              <a:extLst>
                <a:ext uri="{FF2B5EF4-FFF2-40B4-BE49-F238E27FC236}">
                  <a16:creationId xmlns:a16="http://schemas.microsoft.com/office/drawing/2014/main" id="{F42C8ACA-CCEF-4EA1-945F-AB83CF6CF099}"/>
                </a:ext>
              </a:extLst>
            </xdr:cNvPr>
            <xdr:cNvSpPr txBox="1"/>
          </xdr:nvSpPr>
          <xdr:spPr>
            <a:xfrm>
              <a:off x="8515678" y="2524634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6" name="CaixaDeTexto 525">
              <a:extLst>
                <a:ext uri="{FF2B5EF4-FFF2-40B4-BE49-F238E27FC236}">
                  <a16:creationId xmlns:a16="http://schemas.microsoft.com/office/drawing/2014/main" id="{F42C8ACA-CCEF-4EA1-945F-AB83CF6CF099}"/>
                </a:ext>
              </a:extLst>
            </xdr:cNvPr>
            <xdr:cNvSpPr txBox="1"/>
          </xdr:nvSpPr>
          <xdr:spPr>
            <a:xfrm>
              <a:off x="8515678" y="25246340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174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7" name="CaixaDeTexto 526">
              <a:extLst>
                <a:ext uri="{FF2B5EF4-FFF2-40B4-BE49-F238E27FC236}">
                  <a16:creationId xmlns:a16="http://schemas.microsoft.com/office/drawing/2014/main" id="{C300DFB4-1CE8-492C-AFC7-66F12A29BDC8}"/>
                </a:ext>
              </a:extLst>
            </xdr:cNvPr>
            <xdr:cNvSpPr txBox="1"/>
          </xdr:nvSpPr>
          <xdr:spPr>
            <a:xfrm>
              <a:off x="9260271" y="2524634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7" name="CaixaDeTexto 526">
              <a:extLst>
                <a:ext uri="{FF2B5EF4-FFF2-40B4-BE49-F238E27FC236}">
                  <a16:creationId xmlns:a16="http://schemas.microsoft.com/office/drawing/2014/main" id="{C300DFB4-1CE8-492C-AFC7-66F12A29BDC8}"/>
                </a:ext>
              </a:extLst>
            </xdr:cNvPr>
            <xdr:cNvSpPr txBox="1"/>
          </xdr:nvSpPr>
          <xdr:spPr>
            <a:xfrm>
              <a:off x="9260271" y="25246340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174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8" name="CaixaDeTexto 527">
              <a:extLst>
                <a:ext uri="{FF2B5EF4-FFF2-40B4-BE49-F238E27FC236}">
                  <a16:creationId xmlns:a16="http://schemas.microsoft.com/office/drawing/2014/main" id="{BB909423-B592-4F21-A368-FBCC92A12A9E}"/>
                </a:ext>
              </a:extLst>
            </xdr:cNvPr>
            <xdr:cNvSpPr txBox="1"/>
          </xdr:nvSpPr>
          <xdr:spPr>
            <a:xfrm>
              <a:off x="9976288" y="2524634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8" name="CaixaDeTexto 527">
              <a:extLst>
                <a:ext uri="{FF2B5EF4-FFF2-40B4-BE49-F238E27FC236}">
                  <a16:creationId xmlns:a16="http://schemas.microsoft.com/office/drawing/2014/main" id="{BB909423-B592-4F21-A368-FBCC92A12A9E}"/>
                </a:ext>
              </a:extLst>
            </xdr:cNvPr>
            <xdr:cNvSpPr txBox="1"/>
          </xdr:nvSpPr>
          <xdr:spPr>
            <a:xfrm>
              <a:off x="9976288" y="2524634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185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9" name="CaixaDeTexto 528">
              <a:extLst>
                <a:ext uri="{FF2B5EF4-FFF2-40B4-BE49-F238E27FC236}">
                  <a16:creationId xmlns:a16="http://schemas.microsoft.com/office/drawing/2014/main" id="{EB415CA2-9E52-4C0C-9F85-BE824452EF10}"/>
                </a:ext>
              </a:extLst>
            </xdr:cNvPr>
            <xdr:cNvSpPr txBox="1"/>
          </xdr:nvSpPr>
          <xdr:spPr>
            <a:xfrm>
              <a:off x="649014" y="2717400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29" name="CaixaDeTexto 528">
              <a:extLst>
                <a:ext uri="{FF2B5EF4-FFF2-40B4-BE49-F238E27FC236}">
                  <a16:creationId xmlns:a16="http://schemas.microsoft.com/office/drawing/2014/main" id="{EB415CA2-9E52-4C0C-9F85-BE824452EF10}"/>
                </a:ext>
              </a:extLst>
            </xdr:cNvPr>
            <xdr:cNvSpPr txBox="1"/>
          </xdr:nvSpPr>
          <xdr:spPr>
            <a:xfrm>
              <a:off x="649014" y="2717400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185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0" name="CaixaDeTexto 529">
              <a:extLst>
                <a:ext uri="{FF2B5EF4-FFF2-40B4-BE49-F238E27FC236}">
                  <a16:creationId xmlns:a16="http://schemas.microsoft.com/office/drawing/2014/main" id="{517C6017-D379-462E-A03E-AEC196D58C4A}"/>
                </a:ext>
              </a:extLst>
            </xdr:cNvPr>
            <xdr:cNvSpPr txBox="1"/>
          </xdr:nvSpPr>
          <xdr:spPr>
            <a:xfrm>
              <a:off x="1393606" y="271835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0" name="CaixaDeTexto 529">
              <a:extLst>
                <a:ext uri="{FF2B5EF4-FFF2-40B4-BE49-F238E27FC236}">
                  <a16:creationId xmlns:a16="http://schemas.microsoft.com/office/drawing/2014/main" id="{517C6017-D379-462E-A03E-AEC196D58C4A}"/>
                </a:ext>
              </a:extLst>
            </xdr:cNvPr>
            <xdr:cNvSpPr txBox="1"/>
          </xdr:nvSpPr>
          <xdr:spPr>
            <a:xfrm>
              <a:off x="1393606" y="271835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185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1" name="CaixaDeTexto 530">
              <a:extLst>
                <a:ext uri="{FF2B5EF4-FFF2-40B4-BE49-F238E27FC236}">
                  <a16:creationId xmlns:a16="http://schemas.microsoft.com/office/drawing/2014/main" id="{524DEC72-701E-44BA-B094-E2354D646C48}"/>
                </a:ext>
              </a:extLst>
            </xdr:cNvPr>
            <xdr:cNvSpPr txBox="1"/>
          </xdr:nvSpPr>
          <xdr:spPr>
            <a:xfrm>
              <a:off x="2100098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1" name="CaixaDeTexto 530">
              <a:extLst>
                <a:ext uri="{FF2B5EF4-FFF2-40B4-BE49-F238E27FC236}">
                  <a16:creationId xmlns:a16="http://schemas.microsoft.com/office/drawing/2014/main" id="{524DEC72-701E-44BA-B094-E2354D646C48}"/>
                </a:ext>
              </a:extLst>
            </xdr:cNvPr>
            <xdr:cNvSpPr txBox="1"/>
          </xdr:nvSpPr>
          <xdr:spPr>
            <a:xfrm>
              <a:off x="2100098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185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2" name="CaixaDeTexto 531">
              <a:extLst>
                <a:ext uri="{FF2B5EF4-FFF2-40B4-BE49-F238E27FC236}">
                  <a16:creationId xmlns:a16="http://schemas.microsoft.com/office/drawing/2014/main" id="{0BC663AE-E94B-4CB9-9857-26043323EE1C}"/>
                </a:ext>
              </a:extLst>
            </xdr:cNvPr>
            <xdr:cNvSpPr txBox="1"/>
          </xdr:nvSpPr>
          <xdr:spPr>
            <a:xfrm>
              <a:off x="2816116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2" name="CaixaDeTexto 531">
              <a:extLst>
                <a:ext uri="{FF2B5EF4-FFF2-40B4-BE49-F238E27FC236}">
                  <a16:creationId xmlns:a16="http://schemas.microsoft.com/office/drawing/2014/main" id="{0BC663AE-E94B-4CB9-9857-26043323EE1C}"/>
                </a:ext>
              </a:extLst>
            </xdr:cNvPr>
            <xdr:cNvSpPr txBox="1"/>
          </xdr:nvSpPr>
          <xdr:spPr>
            <a:xfrm>
              <a:off x="2816116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185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3" name="CaixaDeTexto 532">
              <a:extLst>
                <a:ext uri="{FF2B5EF4-FFF2-40B4-BE49-F238E27FC236}">
                  <a16:creationId xmlns:a16="http://schemas.microsoft.com/office/drawing/2014/main" id="{9D321927-095C-4E19-9370-AD6241490D2E}"/>
                </a:ext>
              </a:extLst>
            </xdr:cNvPr>
            <xdr:cNvSpPr txBox="1"/>
          </xdr:nvSpPr>
          <xdr:spPr>
            <a:xfrm>
              <a:off x="3484508" y="2717400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3" name="CaixaDeTexto 532">
              <a:extLst>
                <a:ext uri="{FF2B5EF4-FFF2-40B4-BE49-F238E27FC236}">
                  <a16:creationId xmlns:a16="http://schemas.microsoft.com/office/drawing/2014/main" id="{9D321927-095C-4E19-9370-AD6241490D2E}"/>
                </a:ext>
              </a:extLst>
            </xdr:cNvPr>
            <xdr:cNvSpPr txBox="1"/>
          </xdr:nvSpPr>
          <xdr:spPr>
            <a:xfrm>
              <a:off x="3484508" y="2717400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185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4" name="CaixaDeTexto 533">
              <a:extLst>
                <a:ext uri="{FF2B5EF4-FFF2-40B4-BE49-F238E27FC236}">
                  <a16:creationId xmlns:a16="http://schemas.microsoft.com/office/drawing/2014/main" id="{8A82F2CA-4D82-41F6-9F06-EBE83336BD46}"/>
                </a:ext>
              </a:extLst>
            </xdr:cNvPr>
            <xdr:cNvSpPr txBox="1"/>
          </xdr:nvSpPr>
          <xdr:spPr>
            <a:xfrm>
              <a:off x="4196912" y="2717400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534" name="CaixaDeTexto 533">
              <a:extLst>
                <a:ext uri="{FF2B5EF4-FFF2-40B4-BE49-F238E27FC236}">
                  <a16:creationId xmlns:a16="http://schemas.microsoft.com/office/drawing/2014/main" id="{8A82F2CA-4D82-41F6-9F06-EBE83336BD46}"/>
                </a:ext>
              </a:extLst>
            </xdr:cNvPr>
            <xdr:cNvSpPr txBox="1"/>
          </xdr:nvSpPr>
          <xdr:spPr>
            <a:xfrm>
              <a:off x="4196912" y="2717400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185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5" name="CaixaDeTexto 534">
              <a:extLst>
                <a:ext uri="{FF2B5EF4-FFF2-40B4-BE49-F238E27FC236}">
                  <a16:creationId xmlns:a16="http://schemas.microsoft.com/office/drawing/2014/main" id="{419B667C-B50E-4A91-B2B8-F08BECA986D2}"/>
                </a:ext>
              </a:extLst>
            </xdr:cNvPr>
            <xdr:cNvSpPr txBox="1"/>
          </xdr:nvSpPr>
          <xdr:spPr>
            <a:xfrm>
              <a:off x="4918841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35" name="CaixaDeTexto 534">
              <a:extLst>
                <a:ext uri="{FF2B5EF4-FFF2-40B4-BE49-F238E27FC236}">
                  <a16:creationId xmlns:a16="http://schemas.microsoft.com/office/drawing/2014/main" id="{419B667C-B50E-4A91-B2B8-F08BECA986D2}"/>
                </a:ext>
              </a:extLst>
            </xdr:cNvPr>
            <xdr:cNvSpPr txBox="1"/>
          </xdr:nvSpPr>
          <xdr:spPr>
            <a:xfrm>
              <a:off x="4918841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185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6" name="CaixaDeTexto 535">
              <a:extLst>
                <a:ext uri="{FF2B5EF4-FFF2-40B4-BE49-F238E27FC236}">
                  <a16:creationId xmlns:a16="http://schemas.microsoft.com/office/drawing/2014/main" id="{4553D640-C705-4D54-92DB-29132FF547F2}"/>
                </a:ext>
              </a:extLst>
            </xdr:cNvPr>
            <xdr:cNvSpPr txBox="1"/>
          </xdr:nvSpPr>
          <xdr:spPr>
            <a:xfrm>
              <a:off x="5628289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36" name="CaixaDeTexto 535">
              <a:extLst>
                <a:ext uri="{FF2B5EF4-FFF2-40B4-BE49-F238E27FC236}">
                  <a16:creationId xmlns:a16="http://schemas.microsoft.com/office/drawing/2014/main" id="{4553D640-C705-4D54-92DB-29132FF547F2}"/>
                </a:ext>
              </a:extLst>
            </xdr:cNvPr>
            <xdr:cNvSpPr txBox="1"/>
          </xdr:nvSpPr>
          <xdr:spPr>
            <a:xfrm>
              <a:off x="5628289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184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7" name="CaixaDeTexto 536">
              <a:extLst>
                <a:ext uri="{FF2B5EF4-FFF2-40B4-BE49-F238E27FC236}">
                  <a16:creationId xmlns:a16="http://schemas.microsoft.com/office/drawing/2014/main" id="{48A03007-B4CE-4476-9F09-FA22F52A2060}"/>
                </a:ext>
              </a:extLst>
            </xdr:cNvPr>
            <xdr:cNvSpPr txBox="1"/>
          </xdr:nvSpPr>
          <xdr:spPr>
            <a:xfrm>
              <a:off x="6367627" y="2716447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7" name="CaixaDeTexto 536">
              <a:extLst>
                <a:ext uri="{FF2B5EF4-FFF2-40B4-BE49-F238E27FC236}">
                  <a16:creationId xmlns:a16="http://schemas.microsoft.com/office/drawing/2014/main" id="{48A03007-B4CE-4476-9F09-FA22F52A2060}"/>
                </a:ext>
              </a:extLst>
            </xdr:cNvPr>
            <xdr:cNvSpPr txBox="1"/>
          </xdr:nvSpPr>
          <xdr:spPr>
            <a:xfrm>
              <a:off x="6367627" y="2716447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184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8" name="CaixaDeTexto 537">
              <a:extLst>
                <a:ext uri="{FF2B5EF4-FFF2-40B4-BE49-F238E27FC236}">
                  <a16:creationId xmlns:a16="http://schemas.microsoft.com/office/drawing/2014/main" id="{86FB35E0-418A-47C9-9F97-628BA54B7612}"/>
                </a:ext>
              </a:extLst>
            </xdr:cNvPr>
            <xdr:cNvSpPr txBox="1"/>
          </xdr:nvSpPr>
          <xdr:spPr>
            <a:xfrm>
              <a:off x="7083644" y="2715495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8" name="CaixaDeTexto 537">
              <a:extLst>
                <a:ext uri="{FF2B5EF4-FFF2-40B4-BE49-F238E27FC236}">
                  <a16:creationId xmlns:a16="http://schemas.microsoft.com/office/drawing/2014/main" id="{86FB35E0-418A-47C9-9F97-628BA54B7612}"/>
                </a:ext>
              </a:extLst>
            </xdr:cNvPr>
            <xdr:cNvSpPr txBox="1"/>
          </xdr:nvSpPr>
          <xdr:spPr>
            <a:xfrm>
              <a:off x="7083644" y="2715495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184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9" name="CaixaDeTexto 538">
              <a:extLst>
                <a:ext uri="{FF2B5EF4-FFF2-40B4-BE49-F238E27FC236}">
                  <a16:creationId xmlns:a16="http://schemas.microsoft.com/office/drawing/2014/main" id="{8E09219A-6DE5-4835-9E39-FDBCB13E9F32}"/>
                </a:ext>
              </a:extLst>
            </xdr:cNvPr>
            <xdr:cNvSpPr txBox="1"/>
          </xdr:nvSpPr>
          <xdr:spPr>
            <a:xfrm>
              <a:off x="7799661" y="2716447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39" name="CaixaDeTexto 538">
              <a:extLst>
                <a:ext uri="{FF2B5EF4-FFF2-40B4-BE49-F238E27FC236}">
                  <a16:creationId xmlns:a16="http://schemas.microsoft.com/office/drawing/2014/main" id="{8E09219A-6DE5-4835-9E39-FDBCB13E9F32}"/>
                </a:ext>
              </a:extLst>
            </xdr:cNvPr>
            <xdr:cNvSpPr txBox="1"/>
          </xdr:nvSpPr>
          <xdr:spPr>
            <a:xfrm>
              <a:off x="7799661" y="2716447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184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0" name="CaixaDeTexto 539">
              <a:extLst>
                <a:ext uri="{FF2B5EF4-FFF2-40B4-BE49-F238E27FC236}">
                  <a16:creationId xmlns:a16="http://schemas.microsoft.com/office/drawing/2014/main" id="{EE51142E-F4D8-4D95-82AC-9D460069C904}"/>
                </a:ext>
              </a:extLst>
            </xdr:cNvPr>
            <xdr:cNvSpPr txBox="1"/>
          </xdr:nvSpPr>
          <xdr:spPr>
            <a:xfrm>
              <a:off x="8515678" y="2716447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0" name="CaixaDeTexto 539">
              <a:extLst>
                <a:ext uri="{FF2B5EF4-FFF2-40B4-BE49-F238E27FC236}">
                  <a16:creationId xmlns:a16="http://schemas.microsoft.com/office/drawing/2014/main" id="{EE51142E-F4D8-4D95-82AC-9D460069C904}"/>
                </a:ext>
              </a:extLst>
            </xdr:cNvPr>
            <xdr:cNvSpPr txBox="1"/>
          </xdr:nvSpPr>
          <xdr:spPr>
            <a:xfrm>
              <a:off x="8515678" y="2716447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184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1" name="CaixaDeTexto 540">
              <a:extLst>
                <a:ext uri="{FF2B5EF4-FFF2-40B4-BE49-F238E27FC236}">
                  <a16:creationId xmlns:a16="http://schemas.microsoft.com/office/drawing/2014/main" id="{4B77CF69-9C78-4E55-83B5-96C740CEC103}"/>
                </a:ext>
              </a:extLst>
            </xdr:cNvPr>
            <xdr:cNvSpPr txBox="1"/>
          </xdr:nvSpPr>
          <xdr:spPr>
            <a:xfrm>
              <a:off x="9260271" y="2716447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1" name="CaixaDeTexto 540">
              <a:extLst>
                <a:ext uri="{FF2B5EF4-FFF2-40B4-BE49-F238E27FC236}">
                  <a16:creationId xmlns:a16="http://schemas.microsoft.com/office/drawing/2014/main" id="{4B77CF69-9C78-4E55-83B5-96C740CEC103}"/>
                </a:ext>
              </a:extLst>
            </xdr:cNvPr>
            <xdr:cNvSpPr txBox="1"/>
          </xdr:nvSpPr>
          <xdr:spPr>
            <a:xfrm>
              <a:off x="9260271" y="2716447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184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2" name="CaixaDeTexto 541">
              <a:extLst>
                <a:ext uri="{FF2B5EF4-FFF2-40B4-BE49-F238E27FC236}">
                  <a16:creationId xmlns:a16="http://schemas.microsoft.com/office/drawing/2014/main" id="{A3756D04-CDD5-448D-8130-055E7FB00F15}"/>
                </a:ext>
              </a:extLst>
            </xdr:cNvPr>
            <xdr:cNvSpPr txBox="1"/>
          </xdr:nvSpPr>
          <xdr:spPr>
            <a:xfrm>
              <a:off x="9976288" y="2716447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2" name="CaixaDeTexto 541">
              <a:extLst>
                <a:ext uri="{FF2B5EF4-FFF2-40B4-BE49-F238E27FC236}">
                  <a16:creationId xmlns:a16="http://schemas.microsoft.com/office/drawing/2014/main" id="{A3756D04-CDD5-448D-8130-055E7FB00F15}"/>
                </a:ext>
              </a:extLst>
            </xdr:cNvPr>
            <xdr:cNvSpPr txBox="1"/>
          </xdr:nvSpPr>
          <xdr:spPr>
            <a:xfrm>
              <a:off x="9976288" y="2716447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185</xdr:row>
      <xdr:rowOff>4762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3" name="CaixaDeTexto 542">
              <a:extLst>
                <a:ext uri="{FF2B5EF4-FFF2-40B4-BE49-F238E27FC236}">
                  <a16:creationId xmlns:a16="http://schemas.microsoft.com/office/drawing/2014/main" id="{AF72EDF0-74D0-46CA-812C-9A94707A5271}"/>
                </a:ext>
              </a:extLst>
            </xdr:cNvPr>
            <xdr:cNvSpPr txBox="1"/>
          </xdr:nvSpPr>
          <xdr:spPr>
            <a:xfrm>
              <a:off x="649014" y="2717400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3" name="CaixaDeTexto 542">
              <a:extLst>
                <a:ext uri="{FF2B5EF4-FFF2-40B4-BE49-F238E27FC236}">
                  <a16:creationId xmlns:a16="http://schemas.microsoft.com/office/drawing/2014/main" id="{AF72EDF0-74D0-46CA-812C-9A94707A5271}"/>
                </a:ext>
              </a:extLst>
            </xdr:cNvPr>
            <xdr:cNvSpPr txBox="1"/>
          </xdr:nvSpPr>
          <xdr:spPr>
            <a:xfrm>
              <a:off x="649014" y="27174003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185</xdr:row>
      <xdr:rowOff>14287</xdr:rowOff>
    </xdr:from>
    <xdr:ext cx="4241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4" name="CaixaDeTexto 543">
              <a:extLst>
                <a:ext uri="{FF2B5EF4-FFF2-40B4-BE49-F238E27FC236}">
                  <a16:creationId xmlns:a16="http://schemas.microsoft.com/office/drawing/2014/main" id="{F2D91D87-6780-4740-ADD6-46A2D528CFBD}"/>
                </a:ext>
              </a:extLst>
            </xdr:cNvPr>
            <xdr:cNvSpPr txBox="1"/>
          </xdr:nvSpPr>
          <xdr:spPr>
            <a:xfrm>
              <a:off x="1393606" y="271835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𝑇𝑖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4" name="CaixaDeTexto 543">
              <a:extLst>
                <a:ext uri="{FF2B5EF4-FFF2-40B4-BE49-F238E27FC236}">
                  <a16:creationId xmlns:a16="http://schemas.microsoft.com/office/drawing/2014/main" id="{F2D91D87-6780-4740-ADD6-46A2D528CFBD}"/>
                </a:ext>
              </a:extLst>
            </xdr:cNvPr>
            <xdr:cNvSpPr txBox="1"/>
          </xdr:nvSpPr>
          <xdr:spPr>
            <a:xfrm>
              <a:off x="1393606" y="27183528"/>
              <a:ext cx="4241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𝑇𝑖〗_(𝑐𝑎𝑣.2)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185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5" name="CaixaDeTexto 544">
              <a:extLst>
                <a:ext uri="{FF2B5EF4-FFF2-40B4-BE49-F238E27FC236}">
                  <a16:creationId xmlns:a16="http://schemas.microsoft.com/office/drawing/2014/main" id="{5FA1C5BD-9E85-47E7-B913-729CD6D2D9C7}"/>
                </a:ext>
              </a:extLst>
            </xdr:cNvPr>
            <xdr:cNvSpPr txBox="1"/>
          </xdr:nvSpPr>
          <xdr:spPr>
            <a:xfrm>
              <a:off x="2100098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5" name="CaixaDeTexto 544">
              <a:extLst>
                <a:ext uri="{FF2B5EF4-FFF2-40B4-BE49-F238E27FC236}">
                  <a16:creationId xmlns:a16="http://schemas.microsoft.com/office/drawing/2014/main" id="{5FA1C5BD-9E85-47E7-B913-729CD6D2D9C7}"/>
                </a:ext>
              </a:extLst>
            </xdr:cNvPr>
            <xdr:cNvSpPr txBox="1"/>
          </xdr:nvSpPr>
          <xdr:spPr>
            <a:xfrm>
              <a:off x="2100098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4</xdr:col>
      <xdr:colOff>57150</xdr:colOff>
      <xdr:row>185</xdr:row>
      <xdr:rowOff>14287</xdr:rowOff>
    </xdr:from>
    <xdr:ext cx="4349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6" name="CaixaDeTexto 545">
              <a:extLst>
                <a:ext uri="{FF2B5EF4-FFF2-40B4-BE49-F238E27FC236}">
                  <a16:creationId xmlns:a16="http://schemas.microsoft.com/office/drawing/2014/main" id="{34E52AB9-4E49-4ED5-989C-92C3B1609B98}"/>
                </a:ext>
              </a:extLst>
            </xdr:cNvPr>
            <xdr:cNvSpPr txBox="1"/>
          </xdr:nvSpPr>
          <xdr:spPr>
            <a:xfrm>
              <a:off x="2816116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𝑇𝑓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6" name="CaixaDeTexto 545">
              <a:extLst>
                <a:ext uri="{FF2B5EF4-FFF2-40B4-BE49-F238E27FC236}">
                  <a16:creationId xmlns:a16="http://schemas.microsoft.com/office/drawing/2014/main" id="{34E52AB9-4E49-4ED5-989C-92C3B1609B98}"/>
                </a:ext>
              </a:extLst>
            </xdr:cNvPr>
            <xdr:cNvSpPr txBox="1"/>
          </xdr:nvSpPr>
          <xdr:spPr>
            <a:xfrm>
              <a:off x="2816116" y="27183528"/>
              <a:ext cx="4349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〖</a:t>
              </a:r>
              <a:r>
                <a:rPr lang="pt-PT" sz="1100" b="0" i="0">
                  <a:latin typeface="Cambria Math" panose="02040503050406030204" pitchFamily="18" charset="0"/>
                </a:rPr>
                <a:t>𝑇𝑓〗_(𝑐𝑎𝑣.2)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185</xdr:row>
      <xdr:rowOff>4762</xdr:rowOff>
    </xdr:from>
    <xdr:ext cx="451854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7" name="CaixaDeTexto 546">
              <a:extLst>
                <a:ext uri="{FF2B5EF4-FFF2-40B4-BE49-F238E27FC236}">
                  <a16:creationId xmlns:a16="http://schemas.microsoft.com/office/drawing/2014/main" id="{0936E23A-7419-4D51-81AC-94429F8DC59C}"/>
                </a:ext>
              </a:extLst>
            </xdr:cNvPr>
            <xdr:cNvSpPr txBox="1"/>
          </xdr:nvSpPr>
          <xdr:spPr>
            <a:xfrm>
              <a:off x="3484508" y="2717400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47" name="CaixaDeTexto 546">
              <a:extLst>
                <a:ext uri="{FF2B5EF4-FFF2-40B4-BE49-F238E27FC236}">
                  <a16:creationId xmlns:a16="http://schemas.microsoft.com/office/drawing/2014/main" id="{0936E23A-7419-4D51-81AC-94429F8DC59C}"/>
                </a:ext>
              </a:extLst>
            </xdr:cNvPr>
            <xdr:cNvSpPr txBox="1"/>
          </xdr:nvSpPr>
          <xdr:spPr>
            <a:xfrm>
              <a:off x="3484508" y="27174003"/>
              <a:ext cx="451854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𝑣_𝑖〗_(𝑐𝑎𝑣.1)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5912</xdr:colOff>
      <xdr:row>185</xdr:row>
      <xdr:rowOff>4762</xdr:rowOff>
    </xdr:from>
    <xdr:ext cx="430438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8" name="CaixaDeTexto 547">
              <a:extLst>
                <a:ext uri="{FF2B5EF4-FFF2-40B4-BE49-F238E27FC236}">
                  <a16:creationId xmlns:a16="http://schemas.microsoft.com/office/drawing/2014/main" id="{8F510839-969C-4C9E-BD7A-4BD3370A4CD5}"/>
                </a:ext>
              </a:extLst>
            </xdr:cNvPr>
            <xdr:cNvSpPr txBox="1"/>
          </xdr:nvSpPr>
          <xdr:spPr>
            <a:xfrm>
              <a:off x="4196912" y="2717400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0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00"/>
            </a:p>
          </xdr:txBody>
        </xdr:sp>
      </mc:Choice>
      <mc:Fallback xmlns="">
        <xdr:sp macro="" textlink="">
          <xdr:nvSpPr>
            <xdr:cNvPr id="548" name="CaixaDeTexto 547">
              <a:extLst>
                <a:ext uri="{FF2B5EF4-FFF2-40B4-BE49-F238E27FC236}">
                  <a16:creationId xmlns:a16="http://schemas.microsoft.com/office/drawing/2014/main" id="{8F510839-969C-4C9E-BD7A-4BD3370A4CD5}"/>
                </a:ext>
              </a:extLst>
            </xdr:cNvPr>
            <xdr:cNvSpPr txBox="1"/>
          </xdr:nvSpPr>
          <xdr:spPr>
            <a:xfrm>
              <a:off x="4196912" y="27174003"/>
              <a:ext cx="430438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00" i="0">
                  <a:latin typeface="Cambria Math" panose="02040503050406030204" pitchFamily="18" charset="0"/>
                </a:rPr>
                <a:t>〖</a:t>
              </a:r>
              <a:r>
                <a:rPr lang="pt-PT" sz="1000" b="0" i="0">
                  <a:latin typeface="Cambria Math" panose="02040503050406030204" pitchFamily="18" charset="0"/>
                </a:rPr>
                <a:t>𝑣_𝑖〗_(𝑐𝑎𝑣.2)</a:t>
              </a:r>
              <a:endParaRPr lang="pt-PT" sz="1000"/>
            </a:p>
          </xdr:txBody>
        </xdr:sp>
      </mc:Fallback>
    </mc:AlternateContent>
    <xdr:clientData/>
  </xdr:oneCellAnchor>
  <xdr:oneCellAnchor>
    <xdr:from>
      <xdr:col>7</xdr:col>
      <xdr:colOff>11824</xdr:colOff>
      <xdr:row>185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9" name="CaixaDeTexto 548">
              <a:extLst>
                <a:ext uri="{FF2B5EF4-FFF2-40B4-BE49-F238E27FC236}">
                  <a16:creationId xmlns:a16="http://schemas.microsoft.com/office/drawing/2014/main" id="{8382FC09-75BE-4712-8673-F20B547457DA}"/>
                </a:ext>
              </a:extLst>
            </xdr:cNvPr>
            <xdr:cNvSpPr txBox="1"/>
          </xdr:nvSpPr>
          <xdr:spPr>
            <a:xfrm>
              <a:off x="4918841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.1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49" name="CaixaDeTexto 548">
              <a:extLst>
                <a:ext uri="{FF2B5EF4-FFF2-40B4-BE49-F238E27FC236}">
                  <a16:creationId xmlns:a16="http://schemas.microsoft.com/office/drawing/2014/main" id="{8382FC09-75BE-4712-8673-F20B547457DA}"/>
                </a:ext>
              </a:extLst>
            </xdr:cNvPr>
            <xdr:cNvSpPr txBox="1"/>
          </xdr:nvSpPr>
          <xdr:spPr>
            <a:xfrm>
              <a:off x="4918841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𝑣_𝑓〗_(𝑐𝑎𝑣.1)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8</xdr:col>
      <xdr:colOff>5255</xdr:colOff>
      <xdr:row>185</xdr:row>
      <xdr:rowOff>4762</xdr:rowOff>
    </xdr:from>
    <xdr:ext cx="462241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0" name="CaixaDeTexto 549">
              <a:extLst>
                <a:ext uri="{FF2B5EF4-FFF2-40B4-BE49-F238E27FC236}">
                  <a16:creationId xmlns:a16="http://schemas.microsoft.com/office/drawing/2014/main" id="{F8473ADF-9DCC-4DA7-A6FE-13FB98567064}"/>
                </a:ext>
              </a:extLst>
            </xdr:cNvPr>
            <xdr:cNvSpPr txBox="1"/>
          </xdr:nvSpPr>
          <xdr:spPr>
            <a:xfrm>
              <a:off x="5628289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𝑐𝑎𝑣</m:t>
                        </m:r>
                        <m:r>
                          <a:rPr lang="pt-PT" sz="1050" b="0" i="1">
                            <a:latin typeface="Cambria Math" panose="02040503050406030204" pitchFamily="18" charset="0"/>
                          </a:rPr>
                          <m:t>.2</m:t>
                        </m:r>
                      </m:sub>
                    </m:sSub>
                  </m:oMath>
                </m:oMathPara>
              </a14:m>
              <a:endParaRPr lang="pt-PT" sz="1050"/>
            </a:p>
          </xdr:txBody>
        </xdr:sp>
      </mc:Choice>
      <mc:Fallback xmlns="">
        <xdr:sp macro="" textlink="">
          <xdr:nvSpPr>
            <xdr:cNvPr id="550" name="CaixaDeTexto 549">
              <a:extLst>
                <a:ext uri="{FF2B5EF4-FFF2-40B4-BE49-F238E27FC236}">
                  <a16:creationId xmlns:a16="http://schemas.microsoft.com/office/drawing/2014/main" id="{F8473ADF-9DCC-4DA7-A6FE-13FB98567064}"/>
                </a:ext>
              </a:extLst>
            </xdr:cNvPr>
            <xdr:cNvSpPr txBox="1"/>
          </xdr:nvSpPr>
          <xdr:spPr>
            <a:xfrm>
              <a:off x="5628289" y="27174003"/>
              <a:ext cx="462241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050" i="0">
                  <a:latin typeface="Cambria Math" panose="02040503050406030204" pitchFamily="18" charset="0"/>
                </a:rPr>
                <a:t>〖</a:t>
              </a:r>
              <a:r>
                <a:rPr lang="pt-PT" sz="1050" b="0" i="0">
                  <a:latin typeface="Cambria Math" panose="02040503050406030204" pitchFamily="18" charset="0"/>
                </a:rPr>
                <a:t>𝑣_𝑓〗_(𝑐𝑎𝑣.2)</a:t>
              </a:r>
              <a:endParaRPr lang="pt-PT" sz="1050"/>
            </a:p>
          </xdr:txBody>
        </xdr:sp>
      </mc:Fallback>
    </mc:AlternateContent>
    <xdr:clientData/>
  </xdr:oneCellAnchor>
  <xdr:oneCellAnchor>
    <xdr:from>
      <xdr:col>9</xdr:col>
      <xdr:colOff>28575</xdr:colOff>
      <xdr:row>184</xdr:row>
      <xdr:rowOff>185737</xdr:rowOff>
    </xdr:from>
    <xdr:ext cx="1524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1" name="CaixaDeTexto 550">
              <a:extLst>
                <a:ext uri="{FF2B5EF4-FFF2-40B4-BE49-F238E27FC236}">
                  <a16:creationId xmlns:a16="http://schemas.microsoft.com/office/drawing/2014/main" id="{C8A3A8EF-17A2-4352-A805-427A22292A22}"/>
                </a:ext>
              </a:extLst>
            </xdr:cNvPr>
            <xdr:cNvSpPr txBox="1"/>
          </xdr:nvSpPr>
          <xdr:spPr>
            <a:xfrm>
              <a:off x="6367627" y="2716447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1" name="CaixaDeTexto 550">
              <a:extLst>
                <a:ext uri="{FF2B5EF4-FFF2-40B4-BE49-F238E27FC236}">
                  <a16:creationId xmlns:a16="http://schemas.microsoft.com/office/drawing/2014/main" id="{C8A3A8EF-17A2-4352-A805-427A22292A22}"/>
                </a:ext>
              </a:extLst>
            </xdr:cNvPr>
            <xdr:cNvSpPr txBox="1"/>
          </xdr:nvSpPr>
          <xdr:spPr>
            <a:xfrm>
              <a:off x="6367627" y="27164478"/>
              <a:ext cx="1524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𝑖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28575</xdr:colOff>
      <xdr:row>184</xdr:row>
      <xdr:rowOff>176212</xdr:rowOff>
    </xdr:from>
    <xdr:ext cx="17639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2" name="CaixaDeTexto 551">
              <a:extLst>
                <a:ext uri="{FF2B5EF4-FFF2-40B4-BE49-F238E27FC236}">
                  <a16:creationId xmlns:a16="http://schemas.microsoft.com/office/drawing/2014/main" id="{C9BAA3F5-4C4A-46F5-9A93-D619B5D94DF5}"/>
                </a:ext>
              </a:extLst>
            </xdr:cNvPr>
            <xdr:cNvSpPr txBox="1"/>
          </xdr:nvSpPr>
          <xdr:spPr>
            <a:xfrm>
              <a:off x="7083644" y="2715495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2" name="CaixaDeTexto 551">
              <a:extLst>
                <a:ext uri="{FF2B5EF4-FFF2-40B4-BE49-F238E27FC236}">
                  <a16:creationId xmlns:a16="http://schemas.microsoft.com/office/drawing/2014/main" id="{C9BAA3F5-4C4A-46F5-9A93-D619B5D94DF5}"/>
                </a:ext>
              </a:extLst>
            </xdr:cNvPr>
            <xdr:cNvSpPr txBox="1"/>
          </xdr:nvSpPr>
          <xdr:spPr>
            <a:xfrm>
              <a:off x="7083644" y="27154953"/>
              <a:ext cx="17639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pt-PT" sz="1100" b="0" i="0">
                  <a:latin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184</xdr:row>
      <xdr:rowOff>185737</xdr:rowOff>
    </xdr:from>
    <xdr:ext cx="206275" cy="186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3" name="CaixaDeTexto 552">
              <a:extLst>
                <a:ext uri="{FF2B5EF4-FFF2-40B4-BE49-F238E27FC236}">
                  <a16:creationId xmlns:a16="http://schemas.microsoft.com/office/drawing/2014/main" id="{FB3352B7-B9EE-4A0A-A1A3-55729269C82A}"/>
                </a:ext>
              </a:extLst>
            </xdr:cNvPr>
            <xdr:cNvSpPr txBox="1"/>
          </xdr:nvSpPr>
          <xdr:spPr>
            <a:xfrm>
              <a:off x="7799661" y="2716447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3" name="CaixaDeTexto 552">
              <a:extLst>
                <a:ext uri="{FF2B5EF4-FFF2-40B4-BE49-F238E27FC236}">
                  <a16:creationId xmlns:a16="http://schemas.microsoft.com/office/drawing/2014/main" id="{FB3352B7-B9EE-4A0A-A1A3-55729269C82A}"/>
                </a:ext>
              </a:extLst>
            </xdr:cNvPr>
            <xdr:cNvSpPr txBox="1"/>
          </xdr:nvSpPr>
          <xdr:spPr>
            <a:xfrm>
              <a:off x="7799661" y="27164478"/>
              <a:ext cx="206275" cy="186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𝐸_(𝑐_𝑖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12</xdr:col>
      <xdr:colOff>28575</xdr:colOff>
      <xdr:row>184</xdr:row>
      <xdr:rowOff>185737</xdr:rowOff>
    </xdr:from>
    <xdr:ext cx="228268" cy="20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4" name="CaixaDeTexto 553">
              <a:extLst>
                <a:ext uri="{FF2B5EF4-FFF2-40B4-BE49-F238E27FC236}">
                  <a16:creationId xmlns:a16="http://schemas.microsoft.com/office/drawing/2014/main" id="{B20981B6-CB6A-43A4-AAEA-A8BBA4F6850D}"/>
                </a:ext>
              </a:extLst>
            </xdr:cNvPr>
            <xdr:cNvSpPr txBox="1"/>
          </xdr:nvSpPr>
          <xdr:spPr>
            <a:xfrm>
              <a:off x="8515678" y="2716447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4" name="CaixaDeTexto 553">
              <a:extLst>
                <a:ext uri="{FF2B5EF4-FFF2-40B4-BE49-F238E27FC236}">
                  <a16:creationId xmlns:a16="http://schemas.microsoft.com/office/drawing/2014/main" id="{B20981B6-CB6A-43A4-AAEA-A8BBA4F6850D}"/>
                </a:ext>
              </a:extLst>
            </xdr:cNvPr>
            <xdr:cNvSpPr txBox="1"/>
          </xdr:nvSpPr>
          <xdr:spPr>
            <a:xfrm>
              <a:off x="8515678" y="27164478"/>
              <a:ext cx="228268" cy="20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𝐸_(𝑐_𝑓 )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13</xdr:col>
      <xdr:colOff>57150</xdr:colOff>
      <xdr:row>184</xdr:row>
      <xdr:rowOff>185737</xdr:rowOff>
    </xdr:from>
    <xdr:ext cx="1872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5" name="CaixaDeTexto 554">
              <a:extLst>
                <a:ext uri="{FF2B5EF4-FFF2-40B4-BE49-F238E27FC236}">
                  <a16:creationId xmlns:a16="http://schemas.microsoft.com/office/drawing/2014/main" id="{CE797D39-F568-4FB6-9947-475DC4435BF0}"/>
                </a:ext>
              </a:extLst>
            </xdr:cNvPr>
            <xdr:cNvSpPr txBox="1"/>
          </xdr:nvSpPr>
          <xdr:spPr>
            <a:xfrm>
              <a:off x="9260271" y="2716447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5" name="CaixaDeTexto 554">
              <a:extLst>
                <a:ext uri="{FF2B5EF4-FFF2-40B4-BE49-F238E27FC236}">
                  <a16:creationId xmlns:a16="http://schemas.microsoft.com/office/drawing/2014/main" id="{CE797D39-F568-4FB6-9947-475DC4435BF0}"/>
                </a:ext>
              </a:extLst>
            </xdr:cNvPr>
            <xdr:cNvSpPr txBox="1"/>
          </xdr:nvSpPr>
          <xdr:spPr>
            <a:xfrm>
              <a:off x="9260271" y="27164478"/>
              <a:ext cx="1872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𝐸_𝑑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184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6" name="CaixaDeTexto 555">
              <a:extLst>
                <a:ext uri="{FF2B5EF4-FFF2-40B4-BE49-F238E27FC236}">
                  <a16:creationId xmlns:a16="http://schemas.microsoft.com/office/drawing/2014/main" id="{04AF3B9F-C006-4A97-95CC-3836E65D7D44}"/>
                </a:ext>
              </a:extLst>
            </xdr:cNvPr>
            <xdr:cNvSpPr txBox="1"/>
          </xdr:nvSpPr>
          <xdr:spPr>
            <a:xfrm>
              <a:off x="9976288" y="2716447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𝑒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6" name="CaixaDeTexto 555">
              <a:extLst>
                <a:ext uri="{FF2B5EF4-FFF2-40B4-BE49-F238E27FC236}">
                  <a16:creationId xmlns:a16="http://schemas.microsoft.com/office/drawing/2014/main" id="{04AF3B9F-C006-4A97-95CC-3836E65D7D44}"/>
                </a:ext>
              </a:extLst>
            </xdr:cNvPr>
            <xdr:cNvSpPr txBox="1"/>
          </xdr:nvSpPr>
          <xdr:spPr>
            <a:xfrm>
              <a:off x="9976288" y="27164478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𝑒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31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7" name="CaixaDeTexto 556">
              <a:extLst>
                <a:ext uri="{FF2B5EF4-FFF2-40B4-BE49-F238E27FC236}">
                  <a16:creationId xmlns:a16="http://schemas.microsoft.com/office/drawing/2014/main" id="{928775F3-0E49-4A4F-AD56-9E7F7FE2E7AB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7" name="CaixaDeTexto 556">
              <a:extLst>
                <a:ext uri="{FF2B5EF4-FFF2-40B4-BE49-F238E27FC236}">
                  <a16:creationId xmlns:a16="http://schemas.microsoft.com/office/drawing/2014/main" id="{928775F3-0E49-4A4F-AD56-9E7F7FE2E7AB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40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8" name="CaixaDeTexto 557">
              <a:extLst>
                <a:ext uri="{FF2B5EF4-FFF2-40B4-BE49-F238E27FC236}">
                  <a16:creationId xmlns:a16="http://schemas.microsoft.com/office/drawing/2014/main" id="{561428DB-3D04-4A69-A1F6-D9FD78F0411F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8" name="CaixaDeTexto 557">
              <a:extLst>
                <a:ext uri="{FF2B5EF4-FFF2-40B4-BE49-F238E27FC236}">
                  <a16:creationId xmlns:a16="http://schemas.microsoft.com/office/drawing/2014/main" id="{561428DB-3D04-4A69-A1F6-D9FD78F0411F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50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9" name="CaixaDeTexto 558">
              <a:extLst>
                <a:ext uri="{FF2B5EF4-FFF2-40B4-BE49-F238E27FC236}">
                  <a16:creationId xmlns:a16="http://schemas.microsoft.com/office/drawing/2014/main" id="{F37F1733-5343-4320-8D5B-BC4386FB31F8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59" name="CaixaDeTexto 558">
              <a:extLst>
                <a:ext uri="{FF2B5EF4-FFF2-40B4-BE49-F238E27FC236}">
                  <a16:creationId xmlns:a16="http://schemas.microsoft.com/office/drawing/2014/main" id="{F37F1733-5343-4320-8D5B-BC4386FB31F8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60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0" name="CaixaDeTexto 559">
              <a:extLst>
                <a:ext uri="{FF2B5EF4-FFF2-40B4-BE49-F238E27FC236}">
                  <a16:creationId xmlns:a16="http://schemas.microsoft.com/office/drawing/2014/main" id="{648F536D-4CEE-4063-AE28-10FDC816145E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0" name="CaixaDeTexto 559">
              <a:extLst>
                <a:ext uri="{FF2B5EF4-FFF2-40B4-BE49-F238E27FC236}">
                  <a16:creationId xmlns:a16="http://schemas.microsoft.com/office/drawing/2014/main" id="{648F536D-4CEE-4063-AE28-10FDC816145E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70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1" name="CaixaDeTexto 560">
              <a:extLst>
                <a:ext uri="{FF2B5EF4-FFF2-40B4-BE49-F238E27FC236}">
                  <a16:creationId xmlns:a16="http://schemas.microsoft.com/office/drawing/2014/main" id="{3DE4B5AE-606D-4182-A26D-C28A4A03DA79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1" name="CaixaDeTexto 560">
              <a:extLst>
                <a:ext uri="{FF2B5EF4-FFF2-40B4-BE49-F238E27FC236}">
                  <a16:creationId xmlns:a16="http://schemas.microsoft.com/office/drawing/2014/main" id="{3DE4B5AE-606D-4182-A26D-C28A4A03DA79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83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2" name="CaixaDeTexto 561">
              <a:extLst>
                <a:ext uri="{FF2B5EF4-FFF2-40B4-BE49-F238E27FC236}">
                  <a16:creationId xmlns:a16="http://schemas.microsoft.com/office/drawing/2014/main" id="{A1C86AB6-FBDF-4B21-859F-0238557A6ACC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2" name="CaixaDeTexto 561">
              <a:extLst>
                <a:ext uri="{FF2B5EF4-FFF2-40B4-BE49-F238E27FC236}">
                  <a16:creationId xmlns:a16="http://schemas.microsoft.com/office/drawing/2014/main" id="{A1C86AB6-FBDF-4B21-859F-0238557A6ACC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92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3" name="CaixaDeTexto 562">
              <a:extLst>
                <a:ext uri="{FF2B5EF4-FFF2-40B4-BE49-F238E27FC236}">
                  <a16:creationId xmlns:a16="http://schemas.microsoft.com/office/drawing/2014/main" id="{C7B873A0-9AFD-4696-AC57-129987EC816D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3" name="CaixaDeTexto 562">
              <a:extLst>
                <a:ext uri="{FF2B5EF4-FFF2-40B4-BE49-F238E27FC236}">
                  <a16:creationId xmlns:a16="http://schemas.microsoft.com/office/drawing/2014/main" id="{C7B873A0-9AFD-4696-AC57-129987EC816D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102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4" name="CaixaDeTexto 563">
              <a:extLst>
                <a:ext uri="{FF2B5EF4-FFF2-40B4-BE49-F238E27FC236}">
                  <a16:creationId xmlns:a16="http://schemas.microsoft.com/office/drawing/2014/main" id="{74562875-DFBE-4DC8-995C-340C4EA117C1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4" name="CaixaDeTexto 563">
              <a:extLst>
                <a:ext uri="{FF2B5EF4-FFF2-40B4-BE49-F238E27FC236}">
                  <a16:creationId xmlns:a16="http://schemas.microsoft.com/office/drawing/2014/main" id="{74562875-DFBE-4DC8-995C-340C4EA117C1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112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5" name="CaixaDeTexto 564">
              <a:extLst>
                <a:ext uri="{FF2B5EF4-FFF2-40B4-BE49-F238E27FC236}">
                  <a16:creationId xmlns:a16="http://schemas.microsoft.com/office/drawing/2014/main" id="{6B246FA7-7FF9-455E-B5B7-78AB596B49A6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5" name="CaixaDeTexto 564">
              <a:extLst>
                <a:ext uri="{FF2B5EF4-FFF2-40B4-BE49-F238E27FC236}">
                  <a16:creationId xmlns:a16="http://schemas.microsoft.com/office/drawing/2014/main" id="{6B246FA7-7FF9-455E-B5B7-78AB596B49A6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122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6" name="CaixaDeTexto 565">
              <a:extLst>
                <a:ext uri="{FF2B5EF4-FFF2-40B4-BE49-F238E27FC236}">
                  <a16:creationId xmlns:a16="http://schemas.microsoft.com/office/drawing/2014/main" id="{757C62A3-07AA-4F4E-98B0-AD2D1FDFA388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6" name="CaixaDeTexto 565">
              <a:extLst>
                <a:ext uri="{FF2B5EF4-FFF2-40B4-BE49-F238E27FC236}">
                  <a16:creationId xmlns:a16="http://schemas.microsoft.com/office/drawing/2014/main" id="{757C62A3-07AA-4F4E-98B0-AD2D1FDFA388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132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7" name="CaixaDeTexto 566">
              <a:extLst>
                <a:ext uri="{FF2B5EF4-FFF2-40B4-BE49-F238E27FC236}">
                  <a16:creationId xmlns:a16="http://schemas.microsoft.com/office/drawing/2014/main" id="{4D1CE82E-0835-4757-A49A-8385BDEABA95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67" name="CaixaDeTexto 566">
              <a:extLst>
                <a:ext uri="{FF2B5EF4-FFF2-40B4-BE49-F238E27FC236}">
                  <a16:creationId xmlns:a16="http://schemas.microsoft.com/office/drawing/2014/main" id="{4D1CE82E-0835-4757-A49A-8385BDEABA95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164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0" name="CaixaDeTexto 569">
              <a:extLst>
                <a:ext uri="{FF2B5EF4-FFF2-40B4-BE49-F238E27FC236}">
                  <a16:creationId xmlns:a16="http://schemas.microsoft.com/office/drawing/2014/main" id="{20F1DEB7-345C-4DF0-925C-E2983796AAED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70" name="CaixaDeTexto 569">
              <a:extLst>
                <a:ext uri="{FF2B5EF4-FFF2-40B4-BE49-F238E27FC236}">
                  <a16:creationId xmlns:a16="http://schemas.microsoft.com/office/drawing/2014/main" id="{20F1DEB7-345C-4DF0-925C-E2983796AAED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174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1" name="CaixaDeTexto 570">
              <a:extLst>
                <a:ext uri="{FF2B5EF4-FFF2-40B4-BE49-F238E27FC236}">
                  <a16:creationId xmlns:a16="http://schemas.microsoft.com/office/drawing/2014/main" id="{2CD4F935-A2DA-4809-AAAE-9B397F08C394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71" name="CaixaDeTexto 570">
              <a:extLst>
                <a:ext uri="{FF2B5EF4-FFF2-40B4-BE49-F238E27FC236}">
                  <a16:creationId xmlns:a16="http://schemas.microsoft.com/office/drawing/2014/main" id="{2CD4F935-A2DA-4809-AAAE-9B397F08C394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15</xdr:col>
      <xdr:colOff>51197</xdr:colOff>
      <xdr:row>184</xdr:row>
      <xdr:rowOff>185737</xdr:rowOff>
    </xdr:from>
    <xdr:ext cx="1049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2" name="CaixaDeTexto 571">
              <a:extLst>
                <a:ext uri="{FF2B5EF4-FFF2-40B4-BE49-F238E27FC236}">
                  <a16:creationId xmlns:a16="http://schemas.microsoft.com/office/drawing/2014/main" id="{020E8B4D-045A-4D6F-9AD1-37D663BE7D07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72" name="CaixaDeTexto 571">
              <a:extLst>
                <a:ext uri="{FF2B5EF4-FFF2-40B4-BE49-F238E27FC236}">
                  <a16:creationId xmlns:a16="http://schemas.microsoft.com/office/drawing/2014/main" id="{020E8B4D-045A-4D6F-9AD1-37D663BE7D07}"/>
                </a:ext>
              </a:extLst>
            </xdr:cNvPr>
            <xdr:cNvSpPr txBox="1"/>
          </xdr:nvSpPr>
          <xdr:spPr>
            <a:xfrm>
              <a:off x="10659666" y="6287690"/>
              <a:ext cx="1049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𝑒 ̅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5</xdr:col>
      <xdr:colOff>593692</xdr:colOff>
      <xdr:row>15</xdr:row>
      <xdr:rowOff>98862</xdr:rowOff>
    </xdr:from>
    <xdr:to>
      <xdr:col>10</xdr:col>
      <xdr:colOff>409575</xdr:colOff>
      <xdr:row>24</xdr:row>
      <xdr:rowOff>104775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D7481AB-6D42-4E2E-B4A1-CF94688283FE}"/>
            </a:ext>
          </a:extLst>
        </xdr:cNvPr>
        <xdr:cNvSpPr txBox="1"/>
      </xdr:nvSpPr>
      <xdr:spPr>
        <a:xfrm>
          <a:off x="4060792" y="3099237"/>
          <a:ext cx="3387758" cy="1748988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Notas:</a:t>
          </a:r>
        </a:p>
        <a:p>
          <a:pPr lvl="0"/>
          <a:r>
            <a:rPr lang="pt-PT" sz="1100"/>
            <a:t>Os sinais "+" e "-" que</a:t>
          </a:r>
          <a:r>
            <a:rPr lang="pt-PT" sz="1100" baseline="0"/>
            <a:t> se encontrarem acima de algumas tabelas de velocidades correspondem aos sentidos admitidos na experiência. Nestes casos, admitimos o sentido da direita para a esquerda o sentido positivo da velocidade. Nos restantes casos, as velocidades apresentavam o mesmo sentido. Isto mostrou-se relevante para a obtenção dos momentos e dos coeficientes de restituição.</a:t>
          </a:r>
        </a:p>
        <a:p>
          <a:pPr lvl="0"/>
          <a:endParaRPr lang="pt-PT" sz="1100" baseline="0"/>
        </a:p>
        <a:p>
          <a:pPr lvl="0"/>
          <a:endParaRPr lang="pt-PT" sz="1100"/>
        </a:p>
      </xdr:txBody>
    </xdr:sp>
    <xdr:clientData/>
  </xdr:twoCellAnchor>
  <xdr:twoCellAnchor>
    <xdr:from>
      <xdr:col>15</xdr:col>
      <xdr:colOff>554181</xdr:colOff>
      <xdr:row>83</xdr:row>
      <xdr:rowOff>17318</xdr:rowOff>
    </xdr:from>
    <xdr:to>
      <xdr:col>17</xdr:col>
      <xdr:colOff>86590</xdr:colOff>
      <xdr:row>107</xdr:row>
      <xdr:rowOff>155863</xdr:rowOff>
    </xdr:to>
    <xdr:sp macro="" textlink="">
      <xdr:nvSpPr>
        <xdr:cNvPr id="19" name="Chaveta à esquerda 18">
          <a:extLst>
            <a:ext uri="{FF2B5EF4-FFF2-40B4-BE49-F238E27FC236}">
              <a16:creationId xmlns:a16="http://schemas.microsoft.com/office/drawing/2014/main" id="{43542162-F5D4-4DF4-AF5D-EC1B50AC1637}"/>
            </a:ext>
          </a:extLst>
        </xdr:cNvPr>
        <xdr:cNvSpPr/>
      </xdr:nvSpPr>
      <xdr:spPr>
        <a:xfrm flipH="1">
          <a:off x="11100954" y="16261773"/>
          <a:ext cx="952500" cy="4814454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145563</xdr:colOff>
      <xdr:row>90</xdr:row>
      <xdr:rowOff>73015</xdr:rowOff>
    </xdr:from>
    <xdr:to>
      <xdr:col>22</xdr:col>
      <xdr:colOff>58146</xdr:colOff>
      <xdr:row>100</xdr:row>
      <xdr:rowOff>142872</xdr:rowOff>
    </xdr:to>
    <xdr:sp macro="" textlink="">
      <xdr:nvSpPr>
        <xdr:cNvPr id="574" name="CaixaDeTexto 573">
          <a:extLst>
            <a:ext uri="{FF2B5EF4-FFF2-40B4-BE49-F238E27FC236}">
              <a16:creationId xmlns:a16="http://schemas.microsoft.com/office/drawing/2014/main" id="{CD1D0BF0-C37D-45EC-8A4D-7820B32F7F6D}"/>
            </a:ext>
          </a:extLst>
        </xdr:cNvPr>
        <xdr:cNvSpPr txBox="1"/>
      </xdr:nvSpPr>
      <xdr:spPr>
        <a:xfrm>
          <a:off x="12194688" y="17337078"/>
          <a:ext cx="3484458" cy="1974857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Nestas três tabelas, conseguimos verificar, assim por alto, que a energia cinética inicial é completamente diferente da energia cinética final. Ora, também vemos que a velocidade relativa final é praticamente zero, pois a quantidade de movimento total final é praticamente zero. Como também podemos observar, o coeficiente de restituição é praticamente zero. Portanto, com isto tudo, podemos afirmar que estamos perante um choque perfeitamente inelástico.</a:t>
          </a: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100444</xdr:colOff>
      <xdr:row>112</xdr:row>
      <xdr:rowOff>100445</xdr:rowOff>
    </xdr:from>
    <xdr:to>
      <xdr:col>17</xdr:col>
      <xdr:colOff>342898</xdr:colOff>
      <xdr:row>137</xdr:row>
      <xdr:rowOff>48490</xdr:rowOff>
    </xdr:to>
    <xdr:sp macro="" textlink="">
      <xdr:nvSpPr>
        <xdr:cNvPr id="575" name="Chaveta à esquerda 574">
          <a:extLst>
            <a:ext uri="{FF2B5EF4-FFF2-40B4-BE49-F238E27FC236}">
              <a16:creationId xmlns:a16="http://schemas.microsoft.com/office/drawing/2014/main" id="{10F63758-FB81-43E4-90B1-F9EDA9E27FBA}"/>
            </a:ext>
          </a:extLst>
        </xdr:cNvPr>
        <xdr:cNvSpPr/>
      </xdr:nvSpPr>
      <xdr:spPr>
        <a:xfrm flipH="1">
          <a:off x="11357262" y="21973309"/>
          <a:ext cx="952500" cy="4814454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280643</xdr:colOff>
      <xdr:row>119</xdr:row>
      <xdr:rowOff>60895</xdr:rowOff>
    </xdr:from>
    <xdr:to>
      <xdr:col>22</xdr:col>
      <xdr:colOff>193226</xdr:colOff>
      <xdr:row>130</xdr:row>
      <xdr:rowOff>169718</xdr:rowOff>
    </xdr:to>
    <xdr:sp macro="" textlink="">
      <xdr:nvSpPr>
        <xdr:cNvPr id="576" name="CaixaDeTexto 575">
          <a:extLst>
            <a:ext uri="{FF2B5EF4-FFF2-40B4-BE49-F238E27FC236}">
              <a16:creationId xmlns:a16="http://schemas.microsoft.com/office/drawing/2014/main" id="{0A4A1E27-E372-4799-9ED2-E8E20F540007}"/>
            </a:ext>
          </a:extLst>
        </xdr:cNvPr>
        <xdr:cNvSpPr txBox="1"/>
      </xdr:nvSpPr>
      <xdr:spPr>
        <a:xfrm>
          <a:off x="12247507" y="23301895"/>
          <a:ext cx="3462810" cy="2238959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pPr rtl="0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nas três tabelas anteriores, a energia cinética inicial e a energia cinética final são completamente diferente. Ora, diferente das tabelas anteriores, a quantidade do movimento inicial e a quantidade do movimento final são diferentes entre si e diferentes de zero, fazendo com que as velocidades relativas iniciais e finais sejam também diferentes entre si e de zero. Observamos que o coeficiente de restituição está entre zero e um. Logo, nestas três tabelas estamos perante um choque parcialmente inelástico.</a:t>
          </a:r>
        </a:p>
        <a:p>
          <a:b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498762</xdr:colOff>
      <xdr:row>50</xdr:row>
      <xdr:rowOff>34637</xdr:rowOff>
    </xdr:from>
    <xdr:to>
      <xdr:col>17</xdr:col>
      <xdr:colOff>31171</xdr:colOff>
      <xdr:row>76</xdr:row>
      <xdr:rowOff>48491</xdr:rowOff>
    </xdr:to>
    <xdr:sp macro="" textlink="">
      <xdr:nvSpPr>
        <xdr:cNvPr id="577" name="Chaveta à esquerda 576">
          <a:extLst>
            <a:ext uri="{FF2B5EF4-FFF2-40B4-BE49-F238E27FC236}">
              <a16:creationId xmlns:a16="http://schemas.microsoft.com/office/drawing/2014/main" id="{8B1A03BE-5634-4363-BC9A-87C3C362F851}"/>
            </a:ext>
          </a:extLst>
        </xdr:cNvPr>
        <xdr:cNvSpPr/>
      </xdr:nvSpPr>
      <xdr:spPr>
        <a:xfrm flipH="1">
          <a:off x="11045535" y="9871364"/>
          <a:ext cx="952500" cy="5070763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117024</xdr:colOff>
      <xdr:row>59</xdr:row>
      <xdr:rowOff>102235</xdr:rowOff>
    </xdr:from>
    <xdr:to>
      <xdr:col>22</xdr:col>
      <xdr:colOff>29607</xdr:colOff>
      <xdr:row>66</xdr:row>
      <xdr:rowOff>138547</xdr:rowOff>
    </xdr:to>
    <xdr:sp macro="" textlink="">
      <xdr:nvSpPr>
        <xdr:cNvPr id="428" name="CaixaDeTexto 427">
          <a:extLst>
            <a:ext uri="{FF2B5EF4-FFF2-40B4-BE49-F238E27FC236}">
              <a16:creationId xmlns:a16="http://schemas.microsoft.com/office/drawing/2014/main" id="{13607F66-06DD-4069-A240-858B4B36DA40}"/>
            </a:ext>
          </a:extLst>
        </xdr:cNvPr>
        <xdr:cNvSpPr txBox="1"/>
      </xdr:nvSpPr>
      <xdr:spPr>
        <a:xfrm>
          <a:off x="12083888" y="11688099"/>
          <a:ext cx="3462810" cy="1404448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Verificamos que nestas duas tabelas, que a energia cinética inicial e a energia cinética final são diferentes, que a energia de deformação já não é tão próxima de zero como anteriormente e que o coeficiente de restituição está entre zero e um. Logo, podemos afirmar que estamos perante um choque parcialmente elástico.</a:t>
          </a: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547253</xdr:colOff>
      <xdr:row>31</xdr:row>
      <xdr:rowOff>31173</xdr:rowOff>
    </xdr:from>
    <xdr:to>
      <xdr:col>17</xdr:col>
      <xdr:colOff>79662</xdr:colOff>
      <xdr:row>45</xdr:row>
      <xdr:rowOff>103910</xdr:rowOff>
    </xdr:to>
    <xdr:sp macro="" textlink="">
      <xdr:nvSpPr>
        <xdr:cNvPr id="578" name="Chaveta à esquerda 577">
          <a:extLst>
            <a:ext uri="{FF2B5EF4-FFF2-40B4-BE49-F238E27FC236}">
              <a16:creationId xmlns:a16="http://schemas.microsoft.com/office/drawing/2014/main" id="{729FD32C-1B1B-46A2-A4A9-0E8B661D2B3C}"/>
            </a:ext>
          </a:extLst>
        </xdr:cNvPr>
        <xdr:cNvSpPr/>
      </xdr:nvSpPr>
      <xdr:spPr>
        <a:xfrm flipH="1">
          <a:off x="11094026" y="6179128"/>
          <a:ext cx="952500" cy="2809009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53849</xdr:colOff>
      <xdr:row>35</xdr:row>
      <xdr:rowOff>3032</xdr:rowOff>
    </xdr:from>
    <xdr:to>
      <xdr:col>21</xdr:col>
      <xdr:colOff>676478</xdr:colOff>
      <xdr:row>42</xdr:row>
      <xdr:rowOff>126555</xdr:rowOff>
    </xdr:to>
    <xdr:sp macro="" textlink="">
      <xdr:nvSpPr>
        <xdr:cNvPr id="427" name="CaixaDeTexto 426">
          <a:extLst>
            <a:ext uri="{FF2B5EF4-FFF2-40B4-BE49-F238E27FC236}">
              <a16:creationId xmlns:a16="http://schemas.microsoft.com/office/drawing/2014/main" id="{FBE75290-D519-4A4C-8D8E-56FA94DD4D2C}"/>
            </a:ext>
          </a:extLst>
        </xdr:cNvPr>
        <xdr:cNvSpPr txBox="1"/>
      </xdr:nvSpPr>
      <xdr:spPr>
        <a:xfrm>
          <a:off x="12020713" y="6930305"/>
          <a:ext cx="3462810" cy="1491659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estávamos à espera, verificamos nestas tabelas que a quantidade de movimento total e da energia cinética praticamente conservam-se pois verificamos que a energia de deformação é aproximadamente 0J e o coeficiente de restituição é aproximadamente 1.</a:t>
          </a:r>
        </a:p>
        <a:p>
          <a:r>
            <a:rPr lang="pt-PT" sz="1100" b="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</a:t>
          </a:r>
          <a:r>
            <a:rPr lang="pt-PT" sz="1100" b="0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isso, podemos dizer que estamos perante um choque perfeitamente elástico.</a:t>
          </a:r>
          <a:endParaRPr lang="pt-PT" sz="1100" b="0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562406</xdr:colOff>
      <xdr:row>145</xdr:row>
      <xdr:rowOff>38966</xdr:rowOff>
    </xdr:from>
    <xdr:to>
      <xdr:col>15</xdr:col>
      <xdr:colOff>94815</xdr:colOff>
      <xdr:row>160</xdr:row>
      <xdr:rowOff>-1</xdr:rowOff>
    </xdr:to>
    <xdr:sp macro="" textlink="">
      <xdr:nvSpPr>
        <xdr:cNvPr id="579" name="Chaveta à esquerda 578">
          <a:extLst>
            <a:ext uri="{FF2B5EF4-FFF2-40B4-BE49-F238E27FC236}">
              <a16:creationId xmlns:a16="http://schemas.microsoft.com/office/drawing/2014/main" id="{D845A69E-834D-44A9-B4DC-22BE034DB04A}"/>
            </a:ext>
          </a:extLst>
        </xdr:cNvPr>
        <xdr:cNvSpPr/>
      </xdr:nvSpPr>
      <xdr:spPr>
        <a:xfrm flipH="1">
          <a:off x="9754031" y="27780529"/>
          <a:ext cx="961159" cy="2818533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15</xdr:col>
      <xdr:colOff>3799</xdr:colOff>
      <xdr:row>148</xdr:row>
      <xdr:rowOff>18032</xdr:rowOff>
    </xdr:from>
    <xdr:to>
      <xdr:col>19</xdr:col>
      <xdr:colOff>630757</xdr:colOff>
      <xdr:row>157</xdr:row>
      <xdr:rowOff>0</xdr:rowOff>
    </xdr:to>
    <xdr:sp macro="" textlink="">
      <xdr:nvSpPr>
        <xdr:cNvPr id="580" name="CaixaDeTexto 579">
          <a:extLst>
            <a:ext uri="{FF2B5EF4-FFF2-40B4-BE49-F238E27FC236}">
              <a16:creationId xmlns:a16="http://schemas.microsoft.com/office/drawing/2014/main" id="{9F2CD2A2-8793-482C-8DC9-76A3AE0CC963}"/>
            </a:ext>
          </a:extLst>
        </xdr:cNvPr>
        <xdr:cNvSpPr txBox="1"/>
      </xdr:nvSpPr>
      <xdr:spPr>
        <a:xfrm>
          <a:off x="10712620" y="28756318"/>
          <a:ext cx="3511673" cy="1723682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Verificamos que nestas duas tabelas, que a energia cinética inicial e a energia cinética final são diferentes e que o coeficiente de restituição está entre zero e um. Logo, podemos afirmar que estamos perante um choque parcialmente elástico. Mas temos que ter em atenção que na segunda tabela a energia de deformação é um valor mais considerável, pois na primeira como o valor é praticamente zero podemos considerar que é igual a 0J.</a:t>
          </a: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667177</xdr:colOff>
      <xdr:row>163</xdr:row>
      <xdr:rowOff>167555</xdr:rowOff>
    </xdr:from>
    <xdr:to>
      <xdr:col>17</xdr:col>
      <xdr:colOff>199586</xdr:colOff>
      <xdr:row>189</xdr:row>
      <xdr:rowOff>166687</xdr:rowOff>
    </xdr:to>
    <xdr:sp macro="" textlink="">
      <xdr:nvSpPr>
        <xdr:cNvPr id="581" name="Chaveta à esquerda 580">
          <a:extLst>
            <a:ext uri="{FF2B5EF4-FFF2-40B4-BE49-F238E27FC236}">
              <a16:creationId xmlns:a16="http://schemas.microsoft.com/office/drawing/2014/main" id="{7E54329A-8FE5-4722-805D-BFB8C2E53DDA}"/>
            </a:ext>
          </a:extLst>
        </xdr:cNvPr>
        <xdr:cNvSpPr/>
      </xdr:nvSpPr>
      <xdr:spPr>
        <a:xfrm flipH="1">
          <a:off x="11287552" y="31338118"/>
          <a:ext cx="961159" cy="4952132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17</xdr:col>
      <xdr:colOff>98369</xdr:colOff>
      <xdr:row>171</xdr:row>
      <xdr:rowOff>170432</xdr:rowOff>
    </xdr:from>
    <xdr:to>
      <xdr:col>22</xdr:col>
      <xdr:colOff>10952</xdr:colOff>
      <xdr:row>181</xdr:row>
      <xdr:rowOff>161925</xdr:rowOff>
    </xdr:to>
    <xdr:sp macro="" textlink="">
      <xdr:nvSpPr>
        <xdr:cNvPr id="582" name="CaixaDeTexto 581">
          <a:extLst>
            <a:ext uri="{FF2B5EF4-FFF2-40B4-BE49-F238E27FC236}">
              <a16:creationId xmlns:a16="http://schemas.microsoft.com/office/drawing/2014/main" id="{4DC55DF3-6AA9-4696-AFB4-64A2C7A97175}"/>
            </a:ext>
          </a:extLst>
        </xdr:cNvPr>
        <xdr:cNvSpPr txBox="1"/>
      </xdr:nvSpPr>
      <xdr:spPr>
        <a:xfrm>
          <a:off x="12137969" y="33222182"/>
          <a:ext cx="3484458" cy="1915543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Nestas três últimas tabelas, o coeficiente de restituição está entre zero e um, como já estávamos à espera pois trata-se de choques inelásticos. Mas temos que ter em atenção que a energia de deformação não foi muito significativa. Isto aconteceu pois os choques deram-se entre corpos no mesmo sentido, onde naturalmente a energia de deformação resultante do impacto tem bastante menos efeitos do que nos casos em que os choques se deram entre corpos em sentidos contrários.</a:t>
          </a: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187033</xdr:colOff>
      <xdr:row>32</xdr:row>
      <xdr:rowOff>58882</xdr:rowOff>
    </xdr:from>
    <xdr:to>
      <xdr:col>23</xdr:col>
      <xdr:colOff>443342</xdr:colOff>
      <xdr:row>134</xdr:row>
      <xdr:rowOff>114300</xdr:rowOff>
    </xdr:to>
    <xdr:sp macro="" textlink="">
      <xdr:nvSpPr>
        <xdr:cNvPr id="584" name="Chaveta à esquerda 583">
          <a:extLst>
            <a:ext uri="{FF2B5EF4-FFF2-40B4-BE49-F238E27FC236}">
              <a16:creationId xmlns:a16="http://schemas.microsoft.com/office/drawing/2014/main" id="{3A856D5E-F025-40A8-ABA4-CC1185106010}"/>
            </a:ext>
          </a:extLst>
        </xdr:cNvPr>
        <xdr:cNvSpPr/>
      </xdr:nvSpPr>
      <xdr:spPr>
        <a:xfrm flipH="1">
          <a:off x="15998533" y="6269182"/>
          <a:ext cx="980209" cy="19486418"/>
        </a:xfrm>
        <a:prstGeom prst="leftBrace">
          <a:avLst/>
        </a:prstGeom>
        <a:ln w="57150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23</xdr:col>
      <xdr:colOff>398407</xdr:colOff>
      <xdr:row>79</xdr:row>
      <xdr:rowOff>132332</xdr:rowOff>
    </xdr:from>
    <xdr:to>
      <xdr:col>28</xdr:col>
      <xdr:colOff>310990</xdr:colOff>
      <xdr:row>86</xdr:row>
      <xdr:rowOff>76200</xdr:rowOff>
    </xdr:to>
    <xdr:sp macro="" textlink="">
      <xdr:nvSpPr>
        <xdr:cNvPr id="583" name="CaixaDeTexto 582">
          <a:extLst>
            <a:ext uri="{FF2B5EF4-FFF2-40B4-BE49-F238E27FC236}">
              <a16:creationId xmlns:a16="http://schemas.microsoft.com/office/drawing/2014/main" id="{D63DB205-CA2B-499B-9509-FBD7810B6A6F}"/>
            </a:ext>
          </a:extLst>
        </xdr:cNvPr>
        <xdr:cNvSpPr txBox="1"/>
      </xdr:nvSpPr>
      <xdr:spPr>
        <a:xfrm>
          <a:off x="16933807" y="15296132"/>
          <a:ext cx="3532083" cy="1277368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Comentário:</a:t>
          </a:r>
        </a:p>
        <a:p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isto verificamos que o valor da energia de deformação nos choques inelásticos é bastante superior em comparação com o seu valor para os choques elásticos.</a:t>
          </a:r>
          <a:endParaRPr lang="pt-PT" sz="1100" b="1" u="sng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574642</xdr:colOff>
      <xdr:row>15</xdr:row>
      <xdr:rowOff>98861</xdr:rowOff>
    </xdr:from>
    <xdr:to>
      <xdr:col>15</xdr:col>
      <xdr:colOff>390525</xdr:colOff>
      <xdr:row>25</xdr:row>
      <xdr:rowOff>85725</xdr:rowOff>
    </xdr:to>
    <xdr:sp macro="" textlink="">
      <xdr:nvSpPr>
        <xdr:cNvPr id="585" name="CaixaDeTexto 584">
          <a:extLst>
            <a:ext uri="{FF2B5EF4-FFF2-40B4-BE49-F238E27FC236}">
              <a16:creationId xmlns:a16="http://schemas.microsoft.com/office/drawing/2014/main" id="{13BB70A3-507E-49FF-A251-120C40362072}"/>
            </a:ext>
          </a:extLst>
        </xdr:cNvPr>
        <xdr:cNvSpPr txBox="1"/>
      </xdr:nvSpPr>
      <xdr:spPr>
        <a:xfrm>
          <a:off x="7613617" y="3099236"/>
          <a:ext cx="3387758" cy="1920439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 b="1" u="sng">
              <a:solidFill>
                <a:schemeClr val="accent2"/>
              </a:solidFill>
            </a:rPr>
            <a:t>Notas:</a:t>
          </a:r>
        </a:p>
        <a:p>
          <a:pPr rtl="0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experiência foi feita com vários erros como por exemplo:</a:t>
          </a:r>
        </a:p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inclinação da calha;</a:t>
          </a:r>
        </a:p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fluxo de ar que a calha produz pode nem sempre ser constante;</a:t>
          </a:r>
        </a:p>
        <a:p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massas bastante reduzidas e com velocidade muito reduzida também, o tempo torna-se imensurável;</a:t>
          </a:r>
        </a:p>
        <a:p>
          <a:pPr rtl="0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Por fim, não conseguimos recriar um ambiente ideal sem atrito no laboratório onde fizemos a experiência.</a:t>
          </a:r>
        </a:p>
        <a:p>
          <a:br>
            <a:rPr lang="pt-P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b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PT" sz="1100" baseline="0"/>
        </a:p>
        <a:p>
          <a:pPr lvl="0"/>
          <a:endParaRPr lang="pt-PT" sz="1100" baseline="0"/>
        </a:p>
        <a:p>
          <a:pPr lvl="0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0F7E-EB93-44EF-992C-999C6BCFD14D}">
  <dimension ref="A1:P194"/>
  <sheetViews>
    <sheetView showGridLines="0" showRowColHeaders="0" tabSelected="1" topLeftCell="A61" zoomScaleNormal="100" workbookViewId="0">
      <selection activeCell="O73" sqref="O73"/>
    </sheetView>
  </sheetViews>
  <sheetFormatPr defaultRowHeight="14.5" x14ac:dyDescent="0.35"/>
  <cols>
    <col min="2" max="15" width="10.7265625" customWidth="1"/>
    <col min="16" max="16" width="10.7265625" style="33" customWidth="1"/>
    <col min="17" max="29" width="10.7265625" customWidth="1"/>
  </cols>
  <sheetData>
    <row r="1" spans="2:11" ht="15" thickBot="1" x14ac:dyDescent="0.4">
      <c r="E1" s="1"/>
    </row>
    <row r="2" spans="2:11" x14ac:dyDescent="0.35">
      <c r="E2" s="1"/>
      <c r="F2" s="42" t="s">
        <v>3</v>
      </c>
      <c r="G2" s="43"/>
      <c r="H2" s="44"/>
    </row>
    <row r="3" spans="2:11" x14ac:dyDescent="0.35">
      <c r="E3" s="1"/>
      <c r="F3" s="45"/>
      <c r="G3" s="46"/>
      <c r="H3" s="47"/>
    </row>
    <row r="4" spans="2:11" x14ac:dyDescent="0.35">
      <c r="E4" s="1"/>
      <c r="F4" s="45"/>
      <c r="G4" s="46"/>
      <c r="H4" s="47"/>
    </row>
    <row r="5" spans="2:11" x14ac:dyDescent="0.35">
      <c r="E5" s="1"/>
      <c r="F5" s="45"/>
      <c r="G5" s="46"/>
      <c r="H5" s="47"/>
    </row>
    <row r="6" spans="2:11" ht="15" thickBot="1" x14ac:dyDescent="0.4">
      <c r="E6" s="1"/>
      <c r="F6" s="48"/>
      <c r="G6" s="49"/>
      <c r="H6" s="50"/>
    </row>
    <row r="7" spans="2:11" x14ac:dyDescent="0.35">
      <c r="E7" s="1"/>
    </row>
    <row r="8" spans="2:11" ht="15" thickBot="1" x14ac:dyDescent="0.4">
      <c r="E8" s="1"/>
    </row>
    <row r="9" spans="2:11" ht="24" thickBot="1" x14ac:dyDescent="0.6">
      <c r="B9" s="51" t="s">
        <v>2</v>
      </c>
      <c r="C9" s="52"/>
      <c r="D9" s="52"/>
      <c r="E9" s="52"/>
      <c r="F9" s="52"/>
      <c r="G9" s="52"/>
      <c r="H9" s="52"/>
      <c r="I9" s="52"/>
      <c r="J9" s="52"/>
      <c r="K9" s="53"/>
    </row>
    <row r="10" spans="2:11" x14ac:dyDescent="0.35">
      <c r="E10" s="1"/>
    </row>
    <row r="11" spans="2:11" x14ac:dyDescent="0.35">
      <c r="E11" s="1"/>
    </row>
    <row r="12" spans="2:11" x14ac:dyDescent="0.35">
      <c r="B12" s="2"/>
      <c r="E12" s="1"/>
    </row>
    <row r="13" spans="2:11" x14ac:dyDescent="0.35">
      <c r="E13" s="1"/>
    </row>
    <row r="14" spans="2:11" x14ac:dyDescent="0.35">
      <c r="B14" s="9" t="s">
        <v>4</v>
      </c>
      <c r="C14" s="9"/>
      <c r="D14" s="9"/>
      <c r="E14" s="9"/>
    </row>
    <row r="15" spans="2:11" x14ac:dyDescent="0.35">
      <c r="D15" s="1"/>
    </row>
    <row r="16" spans="2:11" ht="15" thickBot="1" x14ac:dyDescent="0.4">
      <c r="B16" s="3" t="s">
        <v>0</v>
      </c>
      <c r="C16" s="4" t="s">
        <v>1</v>
      </c>
      <c r="D16" s="1"/>
    </row>
    <row r="17" spans="1:15" x14ac:dyDescent="0.35">
      <c r="B17" s="5" t="s">
        <v>5</v>
      </c>
      <c r="C17" s="6">
        <v>211.53</v>
      </c>
      <c r="D17" s="1"/>
    </row>
    <row r="18" spans="1:15" x14ac:dyDescent="0.35">
      <c r="B18" s="5" t="s">
        <v>6</v>
      </c>
      <c r="C18" s="10">
        <v>211.41</v>
      </c>
      <c r="D18" s="1"/>
    </row>
    <row r="19" spans="1:15" ht="15" thickBot="1" x14ac:dyDescent="0.4">
      <c r="B19" s="11"/>
      <c r="C19" s="7">
        <v>99.88</v>
      </c>
      <c r="D19" s="1"/>
    </row>
    <row r="20" spans="1:15" x14ac:dyDescent="0.35">
      <c r="D20" s="1"/>
    </row>
    <row r="21" spans="1:15" x14ac:dyDescent="0.35">
      <c r="D21" s="1"/>
      <c r="J21" s="8"/>
    </row>
    <row r="22" spans="1:15" x14ac:dyDescent="0.35">
      <c r="B22" s="9" t="s">
        <v>7</v>
      </c>
      <c r="C22" s="9"/>
      <c r="D22" s="9"/>
      <c r="E22" s="9"/>
    </row>
    <row r="23" spans="1:15" x14ac:dyDescent="0.35">
      <c r="D23" s="1"/>
    </row>
    <row r="24" spans="1:15" ht="15" thickBot="1" x14ac:dyDescent="0.4">
      <c r="B24" s="3" t="s">
        <v>0</v>
      </c>
      <c r="C24" s="4" t="s">
        <v>8</v>
      </c>
      <c r="D24" s="1"/>
    </row>
    <row r="25" spans="1:15" x14ac:dyDescent="0.35">
      <c r="B25" s="5" t="s">
        <v>5</v>
      </c>
      <c r="C25" s="6">
        <v>10</v>
      </c>
      <c r="E25" s="1"/>
    </row>
    <row r="26" spans="1:15" x14ac:dyDescent="0.35">
      <c r="B26" s="5" t="s">
        <v>6</v>
      </c>
      <c r="C26" s="10">
        <v>10</v>
      </c>
      <c r="E26" s="1"/>
    </row>
    <row r="28" spans="1:15" ht="15.5" x14ac:dyDescent="0.35">
      <c r="A28" s="9" t="s">
        <v>23</v>
      </c>
    </row>
    <row r="30" spans="1:15" x14ac:dyDescent="0.35">
      <c r="A30" s="9"/>
      <c r="B30" s="2" t="s">
        <v>12</v>
      </c>
      <c r="E30" s="1"/>
    </row>
    <row r="31" spans="1:15" x14ac:dyDescent="0.35">
      <c r="B31" s="2" t="s">
        <v>9</v>
      </c>
    </row>
    <row r="32" spans="1:15" x14ac:dyDescent="0.3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6" ht="15" thickBot="1" x14ac:dyDescent="0.4">
      <c r="A33" s="12"/>
      <c r="B33" s="13" t="s">
        <v>10</v>
      </c>
      <c r="C33" s="14" t="s">
        <v>10</v>
      </c>
      <c r="D33" s="14" t="s">
        <v>10</v>
      </c>
      <c r="E33" s="14" t="s">
        <v>10</v>
      </c>
      <c r="F33" s="15" t="s">
        <v>11</v>
      </c>
      <c r="G33" s="15" t="s">
        <v>11</v>
      </c>
      <c r="H33" s="15" t="s">
        <v>11</v>
      </c>
      <c r="I33" s="15" t="s">
        <v>11</v>
      </c>
      <c r="J33" s="16"/>
      <c r="K33" s="16"/>
      <c r="L33" s="16"/>
      <c r="M33" s="16"/>
      <c r="N33" s="16"/>
      <c r="O33" s="16"/>
      <c r="P33" s="34"/>
    </row>
    <row r="34" spans="1:16" x14ac:dyDescent="0.35">
      <c r="A34" s="12"/>
      <c r="B34" s="17">
        <v>0.2359</v>
      </c>
      <c r="C34" s="17">
        <v>0</v>
      </c>
      <c r="D34" s="17">
        <v>0</v>
      </c>
      <c r="E34" s="17">
        <v>0.2</v>
      </c>
      <c r="F34" s="17">
        <f xml:space="preserve"> ($C$25*0.01)/B34</f>
        <v>0.42390843577787202</v>
      </c>
      <c r="G34" s="17">
        <v>0</v>
      </c>
      <c r="H34" s="17">
        <v>0</v>
      </c>
      <c r="I34" s="17">
        <f xml:space="preserve"> ($C$26*0.01)/E34</f>
        <v>0.5</v>
      </c>
      <c r="J34" s="17">
        <f xml:space="preserve"> ( ($C$17*0.001) * F34 ) + (($C$18*0.001) * G34)</f>
        <v>8.966935142009326E-2</v>
      </c>
      <c r="K34" s="17">
        <f xml:space="preserve"> ( ($C$17*0.001) * H34 ) + (($C$18*0.001) * I34)</f>
        <v>0.10570500000000001</v>
      </c>
      <c r="L34" s="17">
        <f xml:space="preserve"> ( 0.5 * ($C$17*0.001) * POWER(F34, 2)) + ( 0.5 * ($C$18*0.001) * POWER(G34, 2))</f>
        <v>1.9005797248854022E-2</v>
      </c>
      <c r="M34" s="17">
        <f xml:space="preserve"> ( 0.5 * ($C$17*0.001) * POWER(H34, 2)) + ( 0.5 * ($C$18*0.001) * POWER(I34, 2))</f>
        <v>2.6426250000000002E-2</v>
      </c>
      <c r="N34" s="17">
        <f xml:space="preserve"> ABS(L34 - M34)</f>
        <v>7.4204527511459797E-3</v>
      </c>
      <c r="O34" s="17">
        <f xml:space="preserve"> ( I34 - H34 ) / ( F34 - G34 )</f>
        <v>1.1795</v>
      </c>
      <c r="P34" s="39">
        <f>AVERAGE(O34:O36)</f>
        <v>1.2163481848184816</v>
      </c>
    </row>
    <row r="35" spans="1:16" x14ac:dyDescent="0.35">
      <c r="A35" s="12"/>
      <c r="B35" s="21">
        <v>0.1258</v>
      </c>
      <c r="C35" s="21">
        <v>0</v>
      </c>
      <c r="D35" s="21">
        <v>0</v>
      </c>
      <c r="E35" s="21">
        <v>0.10100000000000001</v>
      </c>
      <c r="F35" s="21">
        <f xml:space="preserve"> ($C$25*0.01)/B35</f>
        <v>0.79491255961844209</v>
      </c>
      <c r="G35" s="21">
        <v>0</v>
      </c>
      <c r="H35" s="21">
        <v>0</v>
      </c>
      <c r="I35" s="21">
        <f t="shared" ref="I35:I36" si="0" xml:space="preserve"> ($C$26*0.01)/E35</f>
        <v>0.99009900990099009</v>
      </c>
      <c r="J35" s="21">
        <f t="shared" ref="J35:J36" si="1" xml:space="preserve"> ( ($C$17*0.001) * F35 ) + (($C$18*0.001) * G35)</f>
        <v>0.16814785373608906</v>
      </c>
      <c r="K35" s="21">
        <f t="shared" ref="K35:K36" si="2" xml:space="preserve"> ( ($C$17*0.001) * H35 ) + (($C$18*0.001) * I35)</f>
        <v>0.20931683168316834</v>
      </c>
      <c r="L35" s="21">
        <f t="shared" ref="L35:L36" si="3" xml:space="preserve"> ( 0.5 * ($C$17*0.001) * POWER(F35, 2)) + ( 0.5 * ($C$18*0.001) * POWER(G35, 2))</f>
        <v>6.6831420403850983E-2</v>
      </c>
      <c r="M35" s="21">
        <f t="shared" ref="M35:M36" si="4" xml:space="preserve"> ( 0.5 * ($C$17*0.001) * POWER(H35, 2)) + ( 0.5 * ($C$18*0.001) * POWER(I35, 2))</f>
        <v>0.10362219390255857</v>
      </c>
      <c r="N35" s="21">
        <f xml:space="preserve"> ABS(L35 - M35)</f>
        <v>3.6790773498707588E-2</v>
      </c>
      <c r="O35" s="21">
        <f t="shared" ref="O35:O36" si="5" xml:space="preserve"> ( I35 - H35 ) / ( F35 - G35 )</f>
        <v>1.2455445544554453</v>
      </c>
      <c r="P35" s="40"/>
    </row>
    <row r="36" spans="1:16" ht="15" thickBot="1" x14ac:dyDescent="0.4">
      <c r="A36" s="12"/>
      <c r="B36" s="26">
        <v>0.12239999999999999</v>
      </c>
      <c r="C36" s="26">
        <v>0</v>
      </c>
      <c r="D36" s="26">
        <v>0</v>
      </c>
      <c r="E36" s="26">
        <v>0.1</v>
      </c>
      <c r="F36" s="26">
        <f t="shared" ref="F36" si="6" xml:space="preserve"> ($C$25*0.01)/B36</f>
        <v>0.81699346405228768</v>
      </c>
      <c r="G36" s="26">
        <v>0</v>
      </c>
      <c r="H36" s="26">
        <v>0</v>
      </c>
      <c r="I36" s="26">
        <f t="shared" si="0"/>
        <v>1</v>
      </c>
      <c r="J36" s="26">
        <f t="shared" si="1"/>
        <v>0.17281862745098042</v>
      </c>
      <c r="K36" s="26">
        <f t="shared" si="2"/>
        <v>0.21141000000000001</v>
      </c>
      <c r="L36" s="26">
        <f t="shared" si="3"/>
        <v>7.0595844546969128E-2</v>
      </c>
      <c r="M36" s="26">
        <f t="shared" si="4"/>
        <v>0.10570500000000001</v>
      </c>
      <c r="N36" s="26">
        <f xml:space="preserve"> ABS(L36 - M36)</f>
        <v>3.510915545303088E-2</v>
      </c>
      <c r="O36" s="26">
        <f t="shared" si="5"/>
        <v>1.2239999999999998</v>
      </c>
      <c r="P36" s="41"/>
    </row>
    <row r="37" spans="1:16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6" x14ac:dyDescent="0.3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6" x14ac:dyDescent="0.35">
      <c r="A39" s="12"/>
      <c r="B39" s="29" t="s">
        <v>13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6" x14ac:dyDescent="0.35">
      <c r="A40" s="12"/>
      <c r="B40" s="29" t="s">
        <v>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6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6" ht="15" thickBot="1" x14ac:dyDescent="0.4">
      <c r="A42" s="12"/>
      <c r="B42" s="13" t="s">
        <v>10</v>
      </c>
      <c r="C42" s="14" t="s">
        <v>10</v>
      </c>
      <c r="D42" s="14" t="s">
        <v>10</v>
      </c>
      <c r="E42" s="14" t="s">
        <v>10</v>
      </c>
      <c r="F42" s="15" t="s">
        <v>11</v>
      </c>
      <c r="G42" s="15" t="s">
        <v>11</v>
      </c>
      <c r="H42" s="15" t="s">
        <v>11</v>
      </c>
      <c r="I42" s="15" t="s">
        <v>11</v>
      </c>
      <c r="J42" s="16"/>
      <c r="K42" s="16"/>
      <c r="L42" s="16"/>
      <c r="M42" s="16"/>
      <c r="N42" s="16"/>
      <c r="O42" s="16"/>
      <c r="P42" s="34"/>
    </row>
    <row r="43" spans="1:16" x14ac:dyDescent="0.35">
      <c r="A43" s="12"/>
      <c r="B43" s="17">
        <v>0.1215</v>
      </c>
      <c r="C43" s="17">
        <v>0</v>
      </c>
      <c r="D43" s="17">
        <v>0</v>
      </c>
      <c r="E43" s="17">
        <v>0.1116</v>
      </c>
      <c r="F43" s="17">
        <f xml:space="preserve"> ($C$25*0.01)/B43</f>
        <v>0.82304526748971196</v>
      </c>
      <c r="G43" s="17">
        <v>0</v>
      </c>
      <c r="H43" s="17">
        <v>0</v>
      </c>
      <c r="I43" s="17">
        <f xml:space="preserve"> ($C$26*0.01)/E43</f>
        <v>0.89605734767025091</v>
      </c>
      <c r="J43" s="17">
        <f xml:space="preserve"> ( (($C$17*0.001)+($C$19*0.001)) * F43 ) + (($C$18*0.001) * G43)</f>
        <v>0.2563045267489712</v>
      </c>
      <c r="K43" s="17">
        <f xml:space="preserve"> ( (($C$17*0.001)+($C$19*0.001)) * H43 ) + (($C$18*0.001) * I43)</f>
        <v>0.18943548387096776</v>
      </c>
      <c r="L43" s="17">
        <f xml:space="preserve"> ( 0.5 * (($C$17*0.001)+($C$19*0.001)) * POWER(F43, 2)) + ( 0.5 * ($C$18*0.001) * POWER(G43, 2))</f>
        <v>0.1054751138884655</v>
      </c>
      <c r="M43" s="17">
        <f xml:space="preserve"> ( 0.5 * (($C$17*0.001)+($C$19*0.001)) * POWER(H43, 2)) + ( 0.5 * ($C$18*0.001) * POWER(I43, 2))</f>
        <v>8.4872528616024984E-2</v>
      </c>
      <c r="N43" s="17">
        <f xml:space="preserve"> ABS(L43 - M43)</f>
        <v>2.0602585272440521E-2</v>
      </c>
      <c r="O43" s="17">
        <f xml:space="preserve"> ( I43 - H43 ) / ( F43 - G43 )</f>
        <v>1.0887096774193548</v>
      </c>
      <c r="P43" s="39">
        <f>AVERAGE(O43:O45)</f>
        <v>1.1035476153155948</v>
      </c>
    </row>
    <row r="44" spans="1:16" x14ac:dyDescent="0.35">
      <c r="A44" s="12"/>
      <c r="B44" s="21">
        <v>0.1101</v>
      </c>
      <c r="C44" s="21">
        <v>0</v>
      </c>
      <c r="D44" s="21">
        <v>0</v>
      </c>
      <c r="E44" s="21">
        <v>0.1027</v>
      </c>
      <c r="F44" s="21">
        <f t="shared" ref="F44:F45" si="7" xml:space="preserve"> ($C$25*0.01)/B44</f>
        <v>0.90826521344232514</v>
      </c>
      <c r="G44" s="21">
        <v>0</v>
      </c>
      <c r="H44" s="21">
        <v>0</v>
      </c>
      <c r="I44" s="21">
        <f t="shared" ref="I44:I45" si="8" xml:space="preserve"> ($C$26*0.01)/E44</f>
        <v>0.97370983446932824</v>
      </c>
      <c r="J44" s="21">
        <f xml:space="preserve"> ( (($C$17*0.001)+($C$19*0.001)) * F44 ) + (($C$18*0.001) * G44)</f>
        <v>0.28284287011807446</v>
      </c>
      <c r="K44" s="21">
        <f xml:space="preserve"> ( (($C$17*0.001)+($C$19*0.001)) * H44 ) + (($C$18*0.001) * I44)</f>
        <v>0.2058519961051607</v>
      </c>
      <c r="L44" s="21">
        <f xml:space="preserve"> ( 0.5 * (($C$17*0.001)+($C$19*0.001)) * POWER(F44, 2)) + ( 0.5 * ($C$18*0.001) * POWER(G44, 2))</f>
        <v>0.12844816989921637</v>
      </c>
      <c r="M44" s="21">
        <f xml:space="preserve"> ( 0.5 * (($C$17*0.001)+($C$19*0.001)) * POWER(H44, 2)) + ( 0.5 * ($C$18*0.001) * POWER(I44, 2))</f>
        <v>0.10022005652636841</v>
      </c>
      <c r="N44" s="21">
        <f xml:space="preserve"> ABS(L44 - M44)</f>
        <v>2.822811337284796E-2</v>
      </c>
      <c r="O44" s="21">
        <f t="shared" ref="O44:O45" si="9" xml:space="preserve"> ( I44 - H44 ) / ( F44 - G44 )</f>
        <v>1.0720545277507305</v>
      </c>
      <c r="P44" s="40"/>
    </row>
    <row r="45" spans="1:16" ht="15" thickBot="1" x14ac:dyDescent="0.4">
      <c r="A45" s="12"/>
      <c r="B45" s="26">
        <v>0.1895</v>
      </c>
      <c r="C45" s="26">
        <v>0</v>
      </c>
      <c r="D45" s="26">
        <v>0</v>
      </c>
      <c r="E45" s="26">
        <v>0.1648</v>
      </c>
      <c r="F45" s="26">
        <f t="shared" si="7"/>
        <v>0.52770448548812665</v>
      </c>
      <c r="G45" s="26">
        <v>0</v>
      </c>
      <c r="H45" s="26">
        <v>0</v>
      </c>
      <c r="I45" s="26">
        <f t="shared" si="8"/>
        <v>0.60679611650485443</v>
      </c>
      <c r="J45" s="26">
        <f xml:space="preserve"> ( (($C$17*0.001)+($C$19*0.001)) * F45 ) + (($C$18*0.001) * G45)</f>
        <v>0.16433245382585751</v>
      </c>
      <c r="K45" s="26">
        <f xml:space="preserve"> ( (($C$17*0.001)+($C$19*0.001)) * H45 ) + (($C$18*0.001) * I45)</f>
        <v>0.12828276699029129</v>
      </c>
      <c r="L45" s="26">
        <f xml:space="preserve"> ( 0.5 * (($C$17*0.001)+($C$19*0.001)) * POWER(F45, 2)) + ( 0.5 * ($C$18*0.001) * POWER(G45, 2))</f>
        <v>4.3359486497587738E-2</v>
      </c>
      <c r="M45" s="26">
        <f xml:space="preserve"> ( 0.5 * (($C$17*0.001)+($C$19*0.001)) * POWER(H45, 2)) + ( 0.5 * ($C$18*0.001) * POWER(I45, 2))</f>
        <v>3.8920742412102943E-2</v>
      </c>
      <c r="N45" s="26">
        <f xml:space="preserve"> ABS(L45 - M45)</f>
        <v>4.4387440854847943E-3</v>
      </c>
      <c r="O45" s="26">
        <f t="shared" si="9"/>
        <v>1.1498786407766992</v>
      </c>
      <c r="P45" s="41"/>
    </row>
    <row r="46" spans="1:16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6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6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6" x14ac:dyDescent="0.35">
      <c r="A49" s="12"/>
      <c r="B49" s="29" t="s">
        <v>14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6" x14ac:dyDescent="0.35">
      <c r="A50" s="12"/>
      <c r="B50" s="29" t="s">
        <v>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6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6" ht="15" thickBot="1" x14ac:dyDescent="0.4">
      <c r="A52" s="12"/>
      <c r="B52" s="13" t="s">
        <v>10</v>
      </c>
      <c r="C52" s="14" t="s">
        <v>10</v>
      </c>
      <c r="D52" s="14" t="s">
        <v>10</v>
      </c>
      <c r="E52" s="14" t="s">
        <v>10</v>
      </c>
      <c r="F52" s="15" t="s">
        <v>11</v>
      </c>
      <c r="G52" s="15" t="s">
        <v>11</v>
      </c>
      <c r="H52" s="15" t="s">
        <v>11</v>
      </c>
      <c r="I52" s="15" t="s">
        <v>11</v>
      </c>
      <c r="J52" s="16"/>
      <c r="K52" s="16"/>
      <c r="L52" s="16"/>
      <c r="M52" s="16"/>
      <c r="N52" s="16"/>
      <c r="O52" s="16"/>
      <c r="P52" s="34"/>
    </row>
    <row r="53" spans="1:16" x14ac:dyDescent="0.35">
      <c r="A53" s="12"/>
      <c r="B53" s="17">
        <v>0.28010000000000002</v>
      </c>
      <c r="C53" s="17">
        <v>0</v>
      </c>
      <c r="D53" s="17">
        <v>0</v>
      </c>
      <c r="E53" s="17">
        <v>0.36149999999999999</v>
      </c>
      <c r="F53" s="17">
        <f xml:space="preserve"> ($C$25*0.01)/B53</f>
        <v>0.35701535166012138</v>
      </c>
      <c r="G53" s="17">
        <v>0</v>
      </c>
      <c r="H53" s="17">
        <v>0</v>
      </c>
      <c r="I53" s="17">
        <f xml:space="preserve"> ($C$26*0.01)/E53</f>
        <v>0.27662517289073307</v>
      </c>
      <c r="J53" s="17">
        <f xml:space="preserve"> ( ($C$17*0.001) * F53 ) + ((($C$18*0.001)+($C$19*0.001)) * G53)</f>
        <v>7.5519457336665471E-2</v>
      </c>
      <c r="K53" s="17">
        <f xml:space="preserve"> ( ($C$17*0.001) * H53 ) + ((($C$18*0.001)+($C$19*0.001)) * I53)</f>
        <v>8.6110650069156303E-2</v>
      </c>
      <c r="L53" s="17">
        <f xml:space="preserve"> ( 0.5 * ($C$17*0.001) * POWER(F53, 2)) + ( 0.5 * (($C$18*0.001)+($C$19*0.001)) * POWER(G53, 2))</f>
        <v>1.3480802809115578E-2</v>
      </c>
      <c r="M53" s="17">
        <f xml:space="preserve"> ( 0.5 * ($C$17*0.001) * POWER(H53, 2)) + ( 0.5 * (($C$18*0.001)+($C$19*0.001)) * POWER(I53, 2))</f>
        <v>1.1910186731556889E-2</v>
      </c>
      <c r="N53" s="17">
        <f xml:space="preserve"> ABS(L53 - M53)</f>
        <v>1.570616077558689E-3</v>
      </c>
      <c r="O53" s="17">
        <f xml:space="preserve"> ( I53 - H53 ) / ( F53 - G53 )</f>
        <v>0.77482710926694331</v>
      </c>
      <c r="P53" s="39">
        <f>AVERAGE(O53:O55)</f>
        <v>0.75516503688781267</v>
      </c>
    </row>
    <row r="54" spans="1:16" x14ac:dyDescent="0.35">
      <c r="A54" s="12"/>
      <c r="B54" s="21">
        <v>0.12089999999999999</v>
      </c>
      <c r="C54" s="21">
        <v>0</v>
      </c>
      <c r="D54" s="21">
        <v>0</v>
      </c>
      <c r="E54" s="21">
        <v>0.1671</v>
      </c>
      <c r="F54" s="21">
        <f t="shared" ref="F54:F55" si="10" xml:space="preserve"> ($C$25*0.01)/B54</f>
        <v>0.82712985938792405</v>
      </c>
      <c r="G54" s="21">
        <v>0</v>
      </c>
      <c r="H54" s="21">
        <v>0</v>
      </c>
      <c r="I54" s="21">
        <f t="shared" ref="I54:I55" si="11" xml:space="preserve"> ($C$26*0.01)/E54</f>
        <v>0.59844404548174746</v>
      </c>
      <c r="J54" s="21">
        <f xml:space="preserve"> ( ($C$17*0.001) * F54 ) + ((($C$18*0.001)+($C$19*0.001)) * G54)</f>
        <v>0.17496277915632757</v>
      </c>
      <c r="K54" s="21">
        <f xml:space="preserve"> ( ($C$17*0.001) * H54 ) + ((($C$18*0.001)+($C$19*0.001)) * I54)</f>
        <v>0.18628964691801317</v>
      </c>
      <c r="L54" s="21">
        <f xml:space="preserve"> ( 0.5 * ($C$17*0.001) * POWER(F54, 2)) + ( 0.5 * (($C$18*0.001)+($C$19*0.001)) * POWER(G54, 2))</f>
        <v>7.2358469460846814E-2</v>
      </c>
      <c r="M54" s="21">
        <f xml:space="preserve"> ( 0.5 * ($C$17*0.001) * POWER(H54, 2)) + ( 0.5 * (($C$18*0.001)+($C$19*0.001)) * POWER(I54, 2))</f>
        <v>5.5741964966491073E-2</v>
      </c>
      <c r="N54" s="21">
        <f xml:space="preserve"> ABS(L54 - M54)</f>
        <v>1.6616504494355741E-2</v>
      </c>
      <c r="O54" s="21">
        <f t="shared" ref="O54:O55" si="12" xml:space="preserve"> ( I54 - H54 ) / ( F54 - G54 )</f>
        <v>0.72351885098743252</v>
      </c>
      <c r="P54" s="40"/>
    </row>
    <row r="55" spans="1:16" ht="15" thickBot="1" x14ac:dyDescent="0.4">
      <c r="A55" s="12"/>
      <c r="B55" s="26">
        <v>0.12189999999999999</v>
      </c>
      <c r="C55" s="26">
        <v>0</v>
      </c>
      <c r="D55" s="26">
        <v>0</v>
      </c>
      <c r="E55" s="26">
        <v>0.15890000000000001</v>
      </c>
      <c r="F55" s="26">
        <f t="shared" si="10"/>
        <v>0.82034454470877782</v>
      </c>
      <c r="G55" s="26">
        <v>0</v>
      </c>
      <c r="H55" s="26">
        <v>0</v>
      </c>
      <c r="I55" s="26">
        <f t="shared" si="11"/>
        <v>0.62932662051604782</v>
      </c>
      <c r="J55" s="26">
        <f xml:space="preserve"> ( ($C$17*0.001) * F55 ) + ((($C$18*0.001)+($C$19*0.001)) * G55)</f>
        <v>0.17352748154224776</v>
      </c>
      <c r="K55" s="26">
        <f xml:space="preserve"> ( ($C$17*0.001) * H55 ) + ((($C$18*0.001)+($C$19*0.001)) * I55)</f>
        <v>0.19590308370044054</v>
      </c>
      <c r="L55" s="26">
        <f xml:space="preserve"> ( 0.5 * ($C$17*0.001) * POWER(F55, 2)) + ( 0.5 * (($C$18*0.001)+($C$19*0.001)) * POWER(G55, 2))</f>
        <v>7.1176161420118039E-2</v>
      </c>
      <c r="M55" s="26">
        <f xml:space="preserve"> ( 0.5 * ($C$17*0.001) * POWER(H55, 2)) + ( 0.5 * (($C$18*0.001)+($C$19*0.001)) * POWER(I55, 2))</f>
        <v>6.1643512806935349E-2</v>
      </c>
      <c r="N55" s="26">
        <f xml:space="preserve"> ABS(L55 - M55)</f>
        <v>9.5326486131826899E-3</v>
      </c>
      <c r="O55" s="26">
        <f t="shared" si="12"/>
        <v>0.76714915040906217</v>
      </c>
      <c r="P55" s="41"/>
    </row>
    <row r="56" spans="1:16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6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6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6" x14ac:dyDescent="0.35">
      <c r="A59" s="12"/>
      <c r="B59" s="29" t="s">
        <v>15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6" x14ac:dyDescent="0.35">
      <c r="A60" s="12"/>
      <c r="B60" s="29" t="s">
        <v>16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6" x14ac:dyDescent="0.35">
      <c r="A61" s="12"/>
      <c r="B61" s="12"/>
      <c r="C61" s="12"/>
      <c r="D61" s="12"/>
      <c r="E61" s="12"/>
      <c r="F61" s="32" t="s">
        <v>25</v>
      </c>
      <c r="G61" s="32" t="s">
        <v>26</v>
      </c>
      <c r="H61" s="32" t="s">
        <v>26</v>
      </c>
      <c r="I61" s="32" t="s">
        <v>25</v>
      </c>
      <c r="J61" s="12"/>
      <c r="K61" s="12"/>
      <c r="L61" s="12"/>
      <c r="M61" s="12"/>
      <c r="N61" s="12"/>
      <c r="O61" s="12"/>
    </row>
    <row r="62" spans="1:16" ht="15" thickBot="1" x14ac:dyDescent="0.4">
      <c r="A62" s="12"/>
      <c r="B62" s="13" t="s">
        <v>10</v>
      </c>
      <c r="C62" s="14" t="s">
        <v>10</v>
      </c>
      <c r="D62" s="14" t="s">
        <v>10</v>
      </c>
      <c r="E62" s="14" t="s">
        <v>10</v>
      </c>
      <c r="F62" s="15" t="s">
        <v>11</v>
      </c>
      <c r="G62" s="15" t="s">
        <v>11</v>
      </c>
      <c r="H62" s="15" t="s">
        <v>11</v>
      </c>
      <c r="I62" s="15" t="s">
        <v>11</v>
      </c>
      <c r="J62" s="16"/>
      <c r="K62" s="16"/>
      <c r="L62" s="16"/>
      <c r="M62" s="16"/>
      <c r="N62" s="16"/>
      <c r="O62" s="16"/>
      <c r="P62" s="34"/>
    </row>
    <row r="63" spans="1:16" x14ac:dyDescent="0.35">
      <c r="A63" s="12"/>
      <c r="B63" s="17">
        <v>0.31719999999999998</v>
      </c>
      <c r="C63" s="17">
        <v>0.2402</v>
      </c>
      <c r="D63" s="17">
        <v>0.26519999999999999</v>
      </c>
      <c r="E63" s="18">
        <v>0.35410000000000003</v>
      </c>
      <c r="F63" s="19">
        <f xml:space="preserve"> ($C$25*0.01)/B63</f>
        <v>0.31525851197982346</v>
      </c>
      <c r="G63" s="17">
        <f xml:space="preserve"> ($C$26*0.01)/C63</f>
        <v>0.41631973355537055</v>
      </c>
      <c r="H63" s="17">
        <f xml:space="preserve"> ($C$25*0.01)/D63</f>
        <v>0.37707390648567124</v>
      </c>
      <c r="I63" s="18">
        <f xml:space="preserve"> ($C$26*0.01)/E63</f>
        <v>0.28240609997175936</v>
      </c>
      <c r="J63" s="17">
        <f xml:space="preserve"> ( ($C$17*0.001) * F63 ) + (($C$18*0.001) * (-G63))</f>
        <v>-2.1327521831848842E-2</v>
      </c>
      <c r="K63" s="17">
        <f xml:space="preserve"> ( ($C$17*0.001) * (-H63)) + (($C$18*0.001) * I63)</f>
        <v>-2.0058969843884382E-2</v>
      </c>
      <c r="L63" s="17">
        <f xml:space="preserve"> ( 0.5 * ($C$17*0.001) * POWER(F63, 2)) + ( 0.5 * ($C$18*0.001) * POWER(G63, 2))</f>
        <v>2.8832779102909961E-2</v>
      </c>
      <c r="M63" s="17">
        <f xml:space="preserve"> ( 0.5 * ($C$17*0.001) * POWER(H63, 2)) + ( 0.5 * ($C$18*0.001) * POWER(I63, 2))</f>
        <v>2.3468480635546476E-2</v>
      </c>
      <c r="N63" s="17">
        <f xml:space="preserve"> ABS(L63 - M63)</f>
        <v>5.3642984673634847E-3</v>
      </c>
      <c r="O63" s="17">
        <f xml:space="preserve"> ( I63 + H63 ) / ( F63 + G63 )</f>
        <v>0.9014483556369024</v>
      </c>
      <c r="P63" s="39">
        <f>AVERAGE(O63:O65)</f>
        <v>0.86550130088204991</v>
      </c>
    </row>
    <row r="64" spans="1:16" x14ac:dyDescent="0.35">
      <c r="A64" s="12"/>
      <c r="B64" s="21">
        <v>0.24990000000000001</v>
      </c>
      <c r="C64" s="21">
        <v>0.27710000000000001</v>
      </c>
      <c r="D64" s="21">
        <v>0.3145</v>
      </c>
      <c r="E64" s="22">
        <v>0.2833</v>
      </c>
      <c r="F64" s="23">
        <f t="shared" ref="F64:F65" si="13" xml:space="preserve"> ($C$25*0.01)/B64</f>
        <v>0.40016006402561027</v>
      </c>
      <c r="G64" s="21">
        <f xml:space="preserve"> ($C$26*0.01)/C64</f>
        <v>0.36088054853843377</v>
      </c>
      <c r="H64" s="21">
        <f xml:space="preserve"> ($C$25*0.01)/D64</f>
        <v>0.31796502384737679</v>
      </c>
      <c r="I64" s="24">
        <f t="shared" ref="I64:I65" si="14" xml:space="preserve"> ($C$26*0.01)/E64</f>
        <v>0.35298270384751151</v>
      </c>
      <c r="J64" s="21">
        <f t="shared" ref="J64:J65" si="15" xml:space="preserve"> ( ($C$17*0.001) * F64 ) + (($C$18*0.001) * (-G64))</f>
        <v>8.3521015768270451E-3</v>
      </c>
      <c r="K64" s="25">
        <f t="shared" ref="K64:K65" si="16" xml:space="preserve"> ( ($C$17*0.001) * (-H64)) + (($C$18*0.001) * I64)</f>
        <v>7.3649319259668083E-3</v>
      </c>
      <c r="L64" s="25">
        <f xml:space="preserve"> ( 0.5 * ($C$17*0.001) * POWER(F64, 2)) + ( 0.5 * ($C$18*0.001) * POWER(G64, 2))</f>
        <v>3.0702412443064341E-2</v>
      </c>
      <c r="M64" s="25">
        <f xml:space="preserve"> ( 0.5 * ($C$17*0.001) * POWER(H64, 2)) + ( 0.5 * ($C$18*0.001) * POWER(I64, 2))</f>
        <v>2.3863530868640584E-2</v>
      </c>
      <c r="N64" s="21">
        <f xml:space="preserve"> ABS(L64 - M64)</f>
        <v>6.8388815744237566E-3</v>
      </c>
      <c r="O64" s="25">
        <f t="shared" ref="O64:O65" si="17" xml:space="preserve"> ( I64 + H64 ) / ( F64 + G64 )</f>
        <v>0.88161882114855705</v>
      </c>
      <c r="P64" s="40"/>
    </row>
    <row r="65" spans="1:16" ht="15" thickBot="1" x14ac:dyDescent="0.4">
      <c r="A65" s="12"/>
      <c r="B65" s="26">
        <v>0.2109</v>
      </c>
      <c r="C65" s="26">
        <v>0.19769999999999999</v>
      </c>
      <c r="D65" s="26">
        <v>0.23669999999999999</v>
      </c>
      <c r="E65" s="26">
        <v>0.26690000000000003</v>
      </c>
      <c r="F65" s="27">
        <f t="shared" si="13"/>
        <v>0.47415836889521101</v>
      </c>
      <c r="G65" s="26">
        <f xml:space="preserve"> ($C$26*0.01)/C65</f>
        <v>0.50581689428426913</v>
      </c>
      <c r="H65" s="26">
        <f xml:space="preserve"> ($C$25*0.01)/D65</f>
        <v>0.42247570764681036</v>
      </c>
      <c r="I65" s="28">
        <f t="shared" si="14"/>
        <v>0.37467216185837393</v>
      </c>
      <c r="J65" s="26">
        <f t="shared" si="15"/>
        <v>-6.6360298482333602E-3</v>
      </c>
      <c r="K65" s="27">
        <f t="shared" si="16"/>
        <v>-1.015684470005096E-2</v>
      </c>
      <c r="L65" s="27">
        <f xml:space="preserve"> ( 0.5 * ($C$17*0.001) * POWER(F65, 2)) + ( 0.5 * ($C$18*0.001) * POWER(G65, 2))</f>
        <v>5.0823440156868814E-2</v>
      </c>
      <c r="M65" s="27">
        <f xml:space="preserve"> ( 0.5 * ($C$17*0.001) * POWER(H65, 2)) + ( 0.5 * ($C$18*0.001) * POWER(I65, 2))</f>
        <v>3.3716328939318106E-2</v>
      </c>
      <c r="N65" s="26">
        <f xml:space="preserve"> ABS(L65 - M65)</f>
        <v>1.7107111217550708E-2</v>
      </c>
      <c r="O65" s="27">
        <f t="shared" si="17"/>
        <v>0.81343672586069005</v>
      </c>
      <c r="P65" s="41"/>
    </row>
    <row r="66" spans="1:16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6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6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6" x14ac:dyDescent="0.35">
      <c r="A69" s="12"/>
      <c r="B69" s="29" t="s">
        <v>17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6" x14ac:dyDescent="0.35">
      <c r="A70" s="12"/>
      <c r="B70" s="29" t="s">
        <v>16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6" x14ac:dyDescent="0.35">
      <c r="A71" s="12"/>
      <c r="B71" s="12"/>
      <c r="C71" s="12"/>
      <c r="D71" s="12"/>
      <c r="E71" s="12"/>
      <c r="F71" s="32" t="s">
        <v>25</v>
      </c>
      <c r="G71" s="32" t="s">
        <v>26</v>
      </c>
      <c r="H71" s="32" t="s">
        <v>26</v>
      </c>
      <c r="I71" s="32" t="s">
        <v>25</v>
      </c>
      <c r="J71" s="12"/>
      <c r="K71" s="12"/>
      <c r="L71" s="12"/>
      <c r="M71" s="12"/>
      <c r="N71" s="12"/>
      <c r="O71" s="12"/>
    </row>
    <row r="72" spans="1:16" ht="15" thickBot="1" x14ac:dyDescent="0.4">
      <c r="A72" s="12"/>
      <c r="B72" s="13" t="s">
        <v>10</v>
      </c>
      <c r="C72" s="14" t="s">
        <v>10</v>
      </c>
      <c r="D72" s="14" t="s">
        <v>10</v>
      </c>
      <c r="E72" s="14" t="s">
        <v>10</v>
      </c>
      <c r="F72" s="15" t="s">
        <v>11</v>
      </c>
      <c r="G72" s="15" t="s">
        <v>11</v>
      </c>
      <c r="H72" s="15" t="s">
        <v>11</v>
      </c>
      <c r="I72" s="15" t="s">
        <v>11</v>
      </c>
      <c r="J72" s="16"/>
      <c r="K72" s="16"/>
      <c r="L72" s="16"/>
      <c r="M72" s="16"/>
      <c r="N72" s="16"/>
      <c r="O72" s="16"/>
      <c r="P72" s="34"/>
    </row>
    <row r="73" spans="1:16" x14ac:dyDescent="0.35">
      <c r="A73" s="12"/>
      <c r="B73" s="17">
        <v>0.2077</v>
      </c>
      <c r="C73" s="17">
        <v>0.23619999999999999</v>
      </c>
      <c r="D73" s="17">
        <v>0.43480000000000002</v>
      </c>
      <c r="E73" s="18">
        <v>0.19539999999999999</v>
      </c>
      <c r="F73" s="19">
        <f xml:space="preserve"> ($C$25*0.01)/B73</f>
        <v>0.48146364949446319</v>
      </c>
      <c r="G73" s="17">
        <f xml:space="preserve"> ($C$26*0.01)/C73</f>
        <v>0.42337002540220153</v>
      </c>
      <c r="H73" s="17">
        <f xml:space="preserve"> ($C$25*0.01)/D73</f>
        <v>0.22999080036798528</v>
      </c>
      <c r="I73" s="18">
        <f xml:space="preserve"> ($C$26*0.01)/E73</f>
        <v>0.51177072671443202</v>
      </c>
      <c r="J73" s="17">
        <f xml:space="preserve"> ( ($C$17*0.001) * F73 ) + (($C$18*0.001) * (-G73))</f>
        <v>1.2339348707284356E-2</v>
      </c>
      <c r="K73" s="17">
        <f xml:space="preserve"> ( ($C$17*0.001) * (-H73)) + (($C$18*0.001) * I73)</f>
        <v>5.954349533285816E-2</v>
      </c>
      <c r="L73" s="17">
        <f xml:space="preserve"> ( 0.5 * ($C$17*0.001) * POWER(F73, 2)) + ( 0.5 * ($C$18*0.001) * POWER(G73, 2))</f>
        <v>4.3463887819130298E-2</v>
      </c>
      <c r="M73" s="17">
        <f xml:space="preserve"> ( 0.5 * ($C$17*0.001) * POWER(H73, 2)) + ( 0.5 * ($C$18*0.001) * POWER(I73, 2))</f>
        <v>3.3279641025254172E-2</v>
      </c>
      <c r="N73" s="17">
        <f xml:space="preserve"> ABS(L73 - M73)</f>
        <v>1.0184246793876126E-2</v>
      </c>
      <c r="O73" s="17">
        <f xml:space="preserve"> ( I73 + H73 ) / ( F73 + G73 )</f>
        <v>0.81977665913807762</v>
      </c>
      <c r="P73" s="39">
        <f>AVERAGE(O73:O75)</f>
        <v>0.83761836365411357</v>
      </c>
    </row>
    <row r="74" spans="1:16" x14ac:dyDescent="0.35">
      <c r="A74" s="12"/>
      <c r="B74" s="21">
        <v>0.24049999999999999</v>
      </c>
      <c r="C74" s="21">
        <v>0.2888</v>
      </c>
      <c r="D74" s="21">
        <v>0.54479999999999995</v>
      </c>
      <c r="E74" s="22">
        <v>0.20780000000000001</v>
      </c>
      <c r="F74" s="23">
        <f t="shared" ref="F74:F75" si="18" xml:space="preserve"> ($C$25*0.01)/B74</f>
        <v>0.41580041580041582</v>
      </c>
      <c r="G74" s="25">
        <f t="shared" ref="G74" si="19" xml:space="preserve"> ($C$26*0.01)/C74</f>
        <v>0.34626038781163437</v>
      </c>
      <c r="H74" s="25">
        <f t="shared" ref="H74:H75" si="20" xml:space="preserve"> ($C$25*0.01)/D74</f>
        <v>0.18355359765051399</v>
      </c>
      <c r="I74" s="24">
        <f t="shared" ref="I74:I75" si="21" xml:space="preserve"> ($C$26*0.01)/E74</f>
        <v>0.48123195380173245</v>
      </c>
      <c r="J74" s="21">
        <f xml:space="preserve"> ( ($C$17*0.001) * F74 ) + (($C$18*0.001) * (-G74))</f>
        <v>1.4751353367004325E-2</v>
      </c>
      <c r="K74" s="25">
        <f t="shared" ref="K74:K75" si="22" xml:space="preserve"> ( ($C$17*0.001) * (-H74)) + (($C$18*0.001) * I74)</f>
        <v>6.2910154842211033E-2</v>
      </c>
      <c r="L74" s="25">
        <f xml:space="preserve"> ( 0.5 * ($C$17*0.001) * POWER(F74, 2)) + ( 0.5 * ($C$18*0.001) * POWER(G74, 2))</f>
        <v>3.0959343104182135E-2</v>
      </c>
      <c r="M74" s="25">
        <f xml:space="preserve"> ( 0.5 * ($C$17*0.001) * POWER(H74, 2)) + ( 0.5 * ($C$18*0.001) * POWER(I74, 2))</f>
        <v>2.8043033417454025E-2</v>
      </c>
      <c r="N74" s="21">
        <f xml:space="preserve"> ABS(L74 - M74)</f>
        <v>2.9163096867281108E-3</v>
      </c>
      <c r="O74" s="25">
        <f xml:space="preserve"> ( I74 + H74 ) / ( F74 + G74 )</f>
        <v>0.87235237437913871</v>
      </c>
      <c r="P74" s="40"/>
    </row>
    <row r="75" spans="1:16" ht="15" thickBot="1" x14ac:dyDescent="0.4">
      <c r="A75" s="12"/>
      <c r="B75" s="26">
        <v>0.17519999999999999</v>
      </c>
      <c r="C75" s="26">
        <v>0.28689999999999999</v>
      </c>
      <c r="D75" s="26">
        <v>0.6169</v>
      </c>
      <c r="E75" s="26">
        <v>0.16880000000000001</v>
      </c>
      <c r="F75" s="27">
        <f t="shared" si="18"/>
        <v>0.57077625570776258</v>
      </c>
      <c r="G75" s="27">
        <f xml:space="preserve"> ($C$26*0.01)/C75</f>
        <v>0.34855350296270482</v>
      </c>
      <c r="H75" s="27">
        <f t="shared" si="20"/>
        <v>0.16210082671421625</v>
      </c>
      <c r="I75" s="28">
        <f t="shared" si="21"/>
        <v>0.59241706161137442</v>
      </c>
      <c r="J75" s="26">
        <f xml:space="preserve"> ( ($C$17*0.001) * F75 ) + (($C$18*0.001) * (-G75))</f>
        <v>4.7048605308517594E-2</v>
      </c>
      <c r="K75" s="27">
        <f t="shared" si="22"/>
        <v>9.0953703120402518E-2</v>
      </c>
      <c r="L75" s="27">
        <f xml:space="preserve"> ( 0.5 * ($C$17*0.001) * POWER(F75, 2)) + ( 0.5 * ($C$18*0.001) * POWER(G75, 2))</f>
        <v>4.729875930566374E-2</v>
      </c>
      <c r="M75" s="27">
        <f xml:space="preserve"> ( 0.5 * ($C$17*0.001) * POWER(H75, 2)) + ( 0.5 * ($C$18*0.001) * POWER(I75, 2))</f>
        <v>3.9877165586499785E-2</v>
      </c>
      <c r="N75" s="26">
        <f xml:space="preserve"> ABS(L75 - M75)</f>
        <v>7.4215937191639547E-3</v>
      </c>
      <c r="O75" s="27">
        <f xml:space="preserve"> ( I75 + H75 ) / ( F75 + G75 )</f>
        <v>0.82072605744512472</v>
      </c>
      <c r="P75" s="41"/>
    </row>
    <row r="76" spans="1:16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6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6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6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6" ht="15.5" x14ac:dyDescent="0.35">
      <c r="A80" s="31" t="s">
        <v>24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6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6" x14ac:dyDescent="0.35">
      <c r="A82" s="12"/>
      <c r="B82" s="29" t="s">
        <v>12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6" x14ac:dyDescent="0.35">
      <c r="A83" s="12"/>
      <c r="B83" s="29" t="s">
        <v>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38"/>
      <c r="O83" s="12"/>
    </row>
    <row r="84" spans="1:16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6" ht="15" thickBot="1" x14ac:dyDescent="0.4">
      <c r="A85" s="12"/>
      <c r="B85" s="13" t="s">
        <v>10</v>
      </c>
      <c r="C85" s="14" t="s">
        <v>10</v>
      </c>
      <c r="D85" s="14" t="s">
        <v>10</v>
      </c>
      <c r="E85" s="14" t="s">
        <v>10</v>
      </c>
      <c r="F85" s="15" t="s">
        <v>11</v>
      </c>
      <c r="G85" s="15" t="s">
        <v>11</v>
      </c>
      <c r="H85" s="15" t="s">
        <v>11</v>
      </c>
      <c r="I85" s="15" t="s">
        <v>11</v>
      </c>
      <c r="J85" s="16"/>
      <c r="K85" s="16"/>
      <c r="L85" s="16"/>
      <c r="M85" s="16"/>
      <c r="N85" s="16"/>
      <c r="O85" s="16"/>
      <c r="P85" s="34"/>
    </row>
    <row r="86" spans="1:16" x14ac:dyDescent="0.35">
      <c r="A86" s="12"/>
      <c r="B86" s="17">
        <v>0.1</v>
      </c>
      <c r="C86" s="17">
        <v>0</v>
      </c>
      <c r="D86" s="17">
        <v>0.4965</v>
      </c>
      <c r="E86" s="18">
        <v>0.39119999999999999</v>
      </c>
      <c r="F86" s="19">
        <f xml:space="preserve"> ($C$25*0.01)/B86</f>
        <v>1</v>
      </c>
      <c r="G86" s="17">
        <v>0</v>
      </c>
      <c r="H86" s="17">
        <f xml:space="preserve"> ($C$25*0.01)/D86</f>
        <v>0.2014098690835851</v>
      </c>
      <c r="I86" s="18">
        <f xml:space="preserve"> ($C$26*0.01)/E86</f>
        <v>0.2556237218813906</v>
      </c>
      <c r="J86" s="19">
        <f xml:space="preserve"> ( ($C$17*0.001) * F86 ) + (($C$18*0.001) * G86)</f>
        <v>0.21153</v>
      </c>
      <c r="K86" s="20">
        <f xml:space="preserve"> ( ($C$17*0.001) * H86 ) + (($C$18*0.001) * I86)</f>
        <v>9.6645640650195541E-2</v>
      </c>
      <c r="L86" s="17">
        <f xml:space="preserve"> ( 0.5 * ($C$17*0.001) * POWER(F86, 2)) + ( 0.5 * ($C$18*0.001) * POWER(G86, 2))</f>
        <v>0.105765</v>
      </c>
      <c r="M86" s="17">
        <f xml:space="preserve"> ( 0.5 * ($C$17*0.001) * POWER(H86, 2)) + ( 0.5 * ($C$18*0.001) * POWER(I86, 2))</f>
        <v>1.1197589467061501E-2</v>
      </c>
      <c r="N86" s="17">
        <f xml:space="preserve"> ABS(L86 - M86)</f>
        <v>9.456741053293849E-2</v>
      </c>
      <c r="O86" s="17">
        <f xml:space="preserve"> ( I86 - H86 ) / ( F86 - G86 )</f>
        <v>5.4213852797805495E-2</v>
      </c>
      <c r="P86" s="39">
        <f>AVERAGE(O86:O88)</f>
        <v>6.6649537979457038E-2</v>
      </c>
    </row>
    <row r="87" spans="1:16" x14ac:dyDescent="0.35">
      <c r="A87" s="12"/>
      <c r="B87" s="21">
        <v>0.1</v>
      </c>
      <c r="C87" s="21">
        <v>0</v>
      </c>
      <c r="D87" s="21">
        <v>0.373</v>
      </c>
      <c r="E87" s="22">
        <v>0.29160000000000003</v>
      </c>
      <c r="F87" s="23">
        <f t="shared" ref="F87:F88" si="23" xml:space="preserve"> ($C$25*0.01)/B87</f>
        <v>1</v>
      </c>
      <c r="G87" s="21">
        <v>0</v>
      </c>
      <c r="H87" s="25">
        <f t="shared" ref="H87:H88" si="24" xml:space="preserve"> ($C$25*0.01)/D87</f>
        <v>0.26809651474530832</v>
      </c>
      <c r="I87" s="24">
        <f t="shared" ref="I87:I88" si="25" xml:space="preserve"> ($C$26*0.01)/E87</f>
        <v>0.34293552812071332</v>
      </c>
      <c r="J87" s="23">
        <f xml:space="preserve"> ( ($C$17*0.001) * F87 ) + (($C$18*0.001) * G87)</f>
        <v>0.21153</v>
      </c>
      <c r="K87" s="25">
        <f xml:space="preserve"> ( ($C$17*0.001) * H87 ) + (($C$18*0.001) * I87)</f>
        <v>0.12921045576407508</v>
      </c>
      <c r="L87" s="25">
        <f xml:space="preserve"> ( 0.5 * ($C$17*0.001) * POWER(F87, 2)) + ( 0.5 * ($C$18*0.001) * POWER(G87, 2))</f>
        <v>0.105765</v>
      </c>
      <c r="M87" s="25">
        <f xml:space="preserve"> ( 0.5 * ($C$17*0.001) * POWER(H87, 2)) + ( 0.5 * ($C$18*0.001) * POWER(I87, 2))</f>
        <v>2.0033350664359115E-2</v>
      </c>
      <c r="N87" s="21">
        <f xml:space="preserve"> ABS(L87 - M87)</f>
        <v>8.5731649335640883E-2</v>
      </c>
      <c r="O87" s="25">
        <f xml:space="preserve"> ( I87 - H87 ) / ( F87 - G87 )</f>
        <v>7.4839013375404995E-2</v>
      </c>
      <c r="P87" s="40"/>
    </row>
    <row r="88" spans="1:16" ht="15" thickBot="1" x14ac:dyDescent="0.4">
      <c r="A88" s="12"/>
      <c r="B88" s="26">
        <v>0.1</v>
      </c>
      <c r="C88" s="26">
        <v>0</v>
      </c>
      <c r="D88" s="26">
        <v>0.41389999999999999</v>
      </c>
      <c r="E88" s="26">
        <v>0.32</v>
      </c>
      <c r="F88" s="27">
        <f t="shared" si="23"/>
        <v>1</v>
      </c>
      <c r="G88" s="26">
        <v>0</v>
      </c>
      <c r="H88" s="27">
        <f t="shared" si="24"/>
        <v>0.24160425223483936</v>
      </c>
      <c r="I88" s="28">
        <f t="shared" si="25"/>
        <v>0.3125</v>
      </c>
      <c r="J88" s="30">
        <f xml:space="preserve"> ( ($C$17*0.001) * F88 ) + (($C$18*0.001) * G88)</f>
        <v>0.21153</v>
      </c>
      <c r="K88" s="27">
        <f xml:space="preserve"> ( ($C$17*0.001) * H88 ) + (($C$18*0.001) * I88)</f>
        <v>0.11717217247523556</v>
      </c>
      <c r="L88" s="27">
        <f xml:space="preserve"> ( 0.5 * ($C$17*0.001) * POWER(F88, 2)) + ( 0.5 * ($C$18*0.001) * POWER(G88, 2))</f>
        <v>0.105765</v>
      </c>
      <c r="M88" s="27">
        <f xml:space="preserve"> ( 0.5 * ($C$17*0.001) * POWER(H88, 2)) + ( 0.5 * ($C$18*0.001) * POWER(I88, 2))</f>
        <v>1.6496533499779305E-2</v>
      </c>
      <c r="N88" s="26">
        <f xml:space="preserve"> ABS(L88 - M88)</f>
        <v>8.9268466500220689E-2</v>
      </c>
      <c r="O88" s="27">
        <f t="shared" ref="O87:O88" si="26" xml:space="preserve"> ( I88 - H88 ) / ( F88 - G88 )</f>
        <v>7.0895747765160638E-2</v>
      </c>
      <c r="P88" s="41"/>
    </row>
    <row r="89" spans="1:16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6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6" x14ac:dyDescent="0.35">
      <c r="A91" s="12"/>
      <c r="B91" s="29" t="s">
        <v>13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1:16" x14ac:dyDescent="0.35">
      <c r="A92" s="12"/>
      <c r="B92" s="29" t="s">
        <v>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6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</row>
    <row r="94" spans="1:16" ht="15" thickBot="1" x14ac:dyDescent="0.4">
      <c r="A94" s="12"/>
      <c r="B94" s="13" t="s">
        <v>10</v>
      </c>
      <c r="C94" s="14" t="s">
        <v>10</v>
      </c>
      <c r="D94" s="14" t="s">
        <v>10</v>
      </c>
      <c r="E94" s="14" t="s">
        <v>10</v>
      </c>
      <c r="F94" s="15" t="s">
        <v>11</v>
      </c>
      <c r="G94" s="15" t="s">
        <v>11</v>
      </c>
      <c r="H94" s="15" t="s">
        <v>11</v>
      </c>
      <c r="I94" s="15" t="s">
        <v>11</v>
      </c>
      <c r="J94" s="16"/>
      <c r="K94" s="16"/>
      <c r="L94" s="16"/>
      <c r="M94" s="16"/>
      <c r="N94" s="16"/>
      <c r="O94" s="16"/>
      <c r="P94" s="34"/>
    </row>
    <row r="95" spans="1:16" x14ac:dyDescent="0.35">
      <c r="A95" s="12"/>
      <c r="B95" s="17">
        <v>0.31</v>
      </c>
      <c r="C95" s="17">
        <v>0</v>
      </c>
      <c r="D95" s="17">
        <v>0.65900000000000003</v>
      </c>
      <c r="E95" s="18">
        <v>0.52300000000000002</v>
      </c>
      <c r="F95" s="19">
        <f xml:space="preserve"> ($C$25*0.01)/B95</f>
        <v>0.32258064516129037</v>
      </c>
      <c r="G95" s="17">
        <v>0</v>
      </c>
      <c r="H95" s="17">
        <f xml:space="preserve"> ($C$25*0.01)/D95</f>
        <v>0.15174506828528073</v>
      </c>
      <c r="I95" s="18">
        <f xml:space="preserve"> ($C$26*0.01)/E95</f>
        <v>0.19120458891013384</v>
      </c>
      <c r="J95" s="17">
        <f xml:space="preserve"> ( (($C$17*0.001)+($C$19*0.001)) * F95 ) + (($C$18*0.001) * G95)</f>
        <v>0.10045483870967742</v>
      </c>
      <c r="K95" s="17">
        <f xml:space="preserve"> ( (($C$17*0.001)+($C$19*0.001)) * H95 ) + (($C$18*0.001) * I95)</f>
        <v>8.7677493856210653E-2</v>
      </c>
      <c r="L95" s="17">
        <f xml:space="preserve"> ( 0.5 * (($C$17*0.001)+($C$19*0.001)) * POWER(F95, 2)) + ( 0.5 * ($C$18*0.001) * POWER(G95, 2))</f>
        <v>1.6202393340270554E-2</v>
      </c>
      <c r="M95" s="17">
        <f xml:space="preserve"> ( 0.5 * (($C$17*0.001)+($C$19*0.001)) * POWER(H95, 2)) + ( 0.5 * ($C$18*0.001) * POWER(I95, 2))</f>
        <v>7.449841108412277E-3</v>
      </c>
      <c r="N95" s="17">
        <f xml:space="preserve"> ABS(L95 - M95)</f>
        <v>8.7525522318582759E-3</v>
      </c>
      <c r="O95" s="17">
        <f xml:space="preserve"> ( I95 - H95 ) / ( F95 - G95 )</f>
        <v>0.12232451393704463</v>
      </c>
      <c r="P95" s="39">
        <f>AVERAGE(O95:O97)</f>
        <v>7.5998539140318247E-2</v>
      </c>
    </row>
    <row r="96" spans="1:16" x14ac:dyDescent="0.35">
      <c r="A96" s="12"/>
      <c r="B96" s="21">
        <v>0.10100000000000001</v>
      </c>
      <c r="C96" s="21">
        <v>0</v>
      </c>
      <c r="D96" s="21">
        <v>0.39589999999999997</v>
      </c>
      <c r="E96" s="22">
        <v>0.32719999999999999</v>
      </c>
      <c r="F96" s="23">
        <f t="shared" ref="F96:F97" si="27" xml:space="preserve"> ($C$25*0.01)/B96</f>
        <v>0.99009900990099009</v>
      </c>
      <c r="G96" s="21">
        <v>0</v>
      </c>
      <c r="H96" s="25">
        <f t="shared" ref="H96:H97" si="28" xml:space="preserve"> ($C$25*0.01)/D96</f>
        <v>0.25258903763576662</v>
      </c>
      <c r="I96" s="24">
        <f t="shared" ref="I96:I97" si="29" xml:space="preserve"> ($C$26*0.01)/E96</f>
        <v>0.30562347188264061</v>
      </c>
      <c r="J96" s="21">
        <f xml:space="preserve"> ( (($C$17*0.001)+($C$19*0.001)) * F96 ) + (($C$18*0.001) * G96)</f>
        <v>0.30832673267326727</v>
      </c>
      <c r="K96" s="21">
        <f xml:space="preserve"> ( (($C$17*0.001)+($C$19*0.001)) * H96 ) + (($C$18*0.001) * I96)</f>
        <v>0.14327061040086314</v>
      </c>
      <c r="L96" s="21">
        <f xml:space="preserve"> ( 0.5 * (($C$17*0.001)+($C$19*0.001)) * POWER(F96, 2)) + ( 0.5 * ($C$18*0.001) * POWER(G96, 2))</f>
        <v>0.15263699637290459</v>
      </c>
      <c r="M96" s="21">
        <f xml:space="preserve"> ( 0.5 * (($C$17*0.001)+($C$19*0.001)) * POWER(H96, 2)) + ( 0.5 * ($C$18*0.001) * POWER(I96, 2))</f>
        <v>1.9807619473713189E-2</v>
      </c>
      <c r="N96" s="21">
        <f xml:space="preserve"> ABS(L96 - M96)</f>
        <v>0.13282937689919141</v>
      </c>
      <c r="O96" s="25">
        <f t="shared" ref="O96:O97" si="30" xml:space="preserve"> ( I96 - H96 ) / ( F96 - G96 )</f>
        <v>5.3564778589342728E-2</v>
      </c>
      <c r="P96" s="40"/>
    </row>
    <row r="97" spans="1:16" ht="15" thickBot="1" x14ac:dyDescent="0.4">
      <c r="A97" s="12"/>
      <c r="B97" s="26">
        <v>0.1</v>
      </c>
      <c r="C97" s="26">
        <v>0</v>
      </c>
      <c r="D97" s="26">
        <v>0.35389999999999999</v>
      </c>
      <c r="E97" s="26">
        <v>0.29880000000000001</v>
      </c>
      <c r="F97" s="27">
        <f t="shared" si="27"/>
        <v>1</v>
      </c>
      <c r="G97" s="26">
        <v>0</v>
      </c>
      <c r="H97" s="27">
        <f t="shared" si="28"/>
        <v>0.28256569652444197</v>
      </c>
      <c r="I97" s="28">
        <f t="shared" si="29"/>
        <v>0.33467202141900937</v>
      </c>
      <c r="J97" s="26">
        <f xml:space="preserve"> ( (($C$17*0.001)+($C$19*0.001)) * F97 ) + (($C$18*0.001) * G97)</f>
        <v>0.31140999999999996</v>
      </c>
      <c r="K97" s="26">
        <f xml:space="preserve"> ( (($C$17*0.001)+($C$19*0.001)) * H97 ) + (($C$18*0.001) * I97)</f>
        <v>0.15874679560286925</v>
      </c>
      <c r="L97" s="26">
        <f xml:space="preserve"> ( 0.5 * (($C$17*0.001)+($C$19*0.001)) * POWER(F97, 2)) + ( 0.5 * ($C$18*0.001) * POWER(G97, 2))</f>
        <v>0.15570499999999998</v>
      </c>
      <c r="M97" s="26">
        <f xml:space="preserve"> ( 0.5 * (($C$17*0.001)+($C$19*0.001)) * POWER(H97, 2)) + ( 0.5 * ($C$18*0.001) * POWER(I97, 2))</f>
        <v>2.4271539151800171E-2</v>
      </c>
      <c r="N97" s="26">
        <f xml:space="preserve"> ABS(L97 - M97)</f>
        <v>0.13143346084819982</v>
      </c>
      <c r="O97" s="27">
        <f t="shared" si="30"/>
        <v>5.2106324894567402E-2</v>
      </c>
      <c r="P97" s="41"/>
    </row>
    <row r="98" spans="1:16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</row>
    <row r="99" spans="1:16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</row>
    <row r="100" spans="1:16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</row>
    <row r="101" spans="1:16" x14ac:dyDescent="0.35">
      <c r="A101" s="12"/>
      <c r="B101" s="29" t="s">
        <v>14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</row>
    <row r="102" spans="1:16" x14ac:dyDescent="0.35">
      <c r="A102" s="12"/>
      <c r="B102" s="29" t="s">
        <v>9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1:16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6" ht="15" thickBot="1" x14ac:dyDescent="0.4">
      <c r="A104" s="12"/>
      <c r="B104" s="13" t="s">
        <v>10</v>
      </c>
      <c r="C104" s="14" t="s">
        <v>10</v>
      </c>
      <c r="D104" s="14" t="s">
        <v>10</v>
      </c>
      <c r="E104" s="14" t="s">
        <v>10</v>
      </c>
      <c r="F104" s="15" t="s">
        <v>11</v>
      </c>
      <c r="G104" s="15" t="s">
        <v>11</v>
      </c>
      <c r="H104" s="15" t="s">
        <v>11</v>
      </c>
      <c r="I104" s="15" t="s">
        <v>11</v>
      </c>
      <c r="J104" s="16"/>
      <c r="K104" s="16"/>
      <c r="L104" s="16"/>
      <c r="M104" s="16"/>
      <c r="N104" s="16"/>
      <c r="O104" s="16"/>
      <c r="P104" s="34"/>
    </row>
    <row r="105" spans="1:16" x14ac:dyDescent="0.35">
      <c r="A105" s="12"/>
      <c r="B105" s="17">
        <v>0.1</v>
      </c>
      <c r="C105" s="17">
        <v>0</v>
      </c>
      <c r="D105" s="17">
        <v>0.56720000000000004</v>
      </c>
      <c r="E105" s="18">
        <v>0.39950000000000002</v>
      </c>
      <c r="F105" s="19">
        <f xml:space="preserve"> ($C$25*0.01)/B105</f>
        <v>1</v>
      </c>
      <c r="G105" s="17">
        <v>0</v>
      </c>
      <c r="H105" s="17">
        <f xml:space="preserve"> ($C$25*0.01)/D105</f>
        <v>0.1763046544428773</v>
      </c>
      <c r="I105" s="18">
        <f xml:space="preserve"> ($C$26*0.01)/E105</f>
        <v>0.25031289111389238</v>
      </c>
      <c r="J105" s="17">
        <f xml:space="preserve"> ( ($C$17*0.001) * F105 ) + ((($C$18*0.001)+($C$19*0.001)) * G105)</f>
        <v>0.21153</v>
      </c>
      <c r="K105" s="17">
        <f xml:space="preserve"> ( ($C$17*0.001) * H105 ) + ((($C$18*0.001)+($C$19*0.001)) * I105)</f>
        <v>0.1152136234291454</v>
      </c>
      <c r="L105" s="17">
        <f xml:space="preserve"> ( 0.5 * ($C$17*0.001) * POWER(F105, 2)) + ( 0.5 * (($C$18*0.001)+($C$19*0.001)) * POWER(G105, 2))</f>
        <v>0.105765</v>
      </c>
      <c r="M105" s="17">
        <f xml:space="preserve"> ( 0.5 * ($C$17*0.001) * POWER(H105, 2)) + ( 0.5 * (($C$18*0.001)+($C$19*0.001)) * POWER(I105, 2))</f>
        <v>1.3039706228553246E-2</v>
      </c>
      <c r="N105" s="17">
        <f xml:space="preserve"> ABS(L105 - M105)</f>
        <v>9.2725293771446754E-2</v>
      </c>
      <c r="O105" s="17">
        <f xml:space="preserve"> ( I105 - H105 ) / ( F105 - G105 )</f>
        <v>7.4008236671015082E-2</v>
      </c>
      <c r="P105" s="39">
        <f>AVERAGE(O105:O107)</f>
        <v>9.0102079347392519E-2</v>
      </c>
    </row>
    <row r="106" spans="1:16" x14ac:dyDescent="0.35">
      <c r="A106" s="12"/>
      <c r="B106" s="21">
        <v>0.1</v>
      </c>
      <c r="C106" s="21">
        <v>0</v>
      </c>
      <c r="D106" s="21">
        <v>0.67230000000000001</v>
      </c>
      <c r="E106" s="22">
        <v>0.46929999999999999</v>
      </c>
      <c r="F106" s="23">
        <f t="shared" ref="F106:F107" si="31" xml:space="preserve"> ($C$25*0.01)/B106</f>
        <v>1</v>
      </c>
      <c r="G106" s="21">
        <v>0</v>
      </c>
      <c r="H106" s="25">
        <f t="shared" ref="H106:H107" si="32" xml:space="preserve"> ($C$25*0.01)/D106</f>
        <v>0.14874312063067083</v>
      </c>
      <c r="I106" s="24">
        <f t="shared" ref="I106:I107" si="33" xml:space="preserve"> ($C$26*0.01)/E106</f>
        <v>0.21308331557639038</v>
      </c>
      <c r="J106" s="21">
        <f xml:space="preserve"> ( ($C$17*0.001) * F106 ) + ((($C$18*0.001)+($C$19*0.001)) * G106)</f>
        <v>0.21153</v>
      </c>
      <c r="K106" s="21">
        <f xml:space="preserve"> ( ($C$17*0.001) * H106 ) + ((($C$18*0.001)+($C$19*0.001)) * I106)</f>
        <v>9.7794337612780363E-2</v>
      </c>
      <c r="L106" s="21">
        <f xml:space="preserve"> ( 0.5 * ($C$17*0.001) * POWER(F106, 2)) + ( 0.5 * (($C$18*0.001)+($C$19*0.001)) * POWER(G106, 2))</f>
        <v>0.105765</v>
      </c>
      <c r="M106" s="21">
        <f xml:space="preserve"> ( 0.5 * ($C$17*0.001) * POWER(H106, 2)) + ( 0.5 * (($C$18*0.001)+($C$19*0.001)) * POWER(I106, 2))</f>
        <v>9.4069827333974742E-3</v>
      </c>
      <c r="N106" s="21">
        <f xml:space="preserve"> ABS(L106 - M106)</f>
        <v>9.6358017266602522E-2</v>
      </c>
      <c r="O106" s="25">
        <f t="shared" ref="O106:O107" si="34" xml:space="preserve"> ( I106 - H106 ) / ( F106 - G106 )</f>
        <v>6.4340194945719548E-2</v>
      </c>
      <c r="P106" s="40"/>
    </row>
    <row r="107" spans="1:16" ht="15" thickBot="1" x14ac:dyDescent="0.4">
      <c r="A107" s="12"/>
      <c r="B107" s="26">
        <v>0.2</v>
      </c>
      <c r="C107" s="26">
        <v>0</v>
      </c>
      <c r="D107" s="26">
        <v>0.75329999999999997</v>
      </c>
      <c r="E107" s="26">
        <v>0.50319999999999998</v>
      </c>
      <c r="F107" s="27">
        <f t="shared" si="31"/>
        <v>0.5</v>
      </c>
      <c r="G107" s="26">
        <v>0</v>
      </c>
      <c r="H107" s="27">
        <f t="shared" si="32"/>
        <v>0.13274923669188904</v>
      </c>
      <c r="I107" s="28">
        <f t="shared" si="33"/>
        <v>0.19872813990461052</v>
      </c>
      <c r="J107" s="26">
        <f xml:space="preserve"> ( ($C$17*0.001) * F107 ) + ((($C$18*0.001)+($C$19*0.001)) * G107)</f>
        <v>0.105765</v>
      </c>
      <c r="K107" s="26">
        <f xml:space="preserve"> ( ($C$17*0.001) * H107 ) + ((($C$18*0.001)+($C$19*0.001)) * I107)</f>
        <v>8.9942528708341504E-2</v>
      </c>
      <c r="L107" s="26">
        <f xml:space="preserve"> ( 0.5 * ($C$17*0.001) * POWER(F107, 2)) + ( 0.5 * (($C$18*0.001)+($C$19*0.001)) * POWER(G107, 2))</f>
        <v>2.6441249999999999E-2</v>
      </c>
      <c r="M107" s="26">
        <f xml:space="preserve"> ( 0.5 * ($C$17*0.001) * POWER(H107, 2)) + ( 0.5 * (($C$18*0.001)+($C$19*0.001)) * POWER(I107, 2))</f>
        <v>8.0106971986258716E-3</v>
      </c>
      <c r="N107" s="26">
        <f xml:space="preserve"> ABS(L107 - M107)</f>
        <v>1.843055280137413E-2</v>
      </c>
      <c r="O107" s="27">
        <f t="shared" si="34"/>
        <v>0.13195780642544297</v>
      </c>
      <c r="P107" s="41"/>
    </row>
    <row r="108" spans="1:16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6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6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6" x14ac:dyDescent="0.35">
      <c r="A111" s="12"/>
      <c r="B111" s="29" t="s">
        <v>15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6" x14ac:dyDescent="0.35">
      <c r="A112" s="12"/>
      <c r="B112" s="29" t="s">
        <v>16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6" x14ac:dyDescent="0.35">
      <c r="A113" s="12"/>
      <c r="B113" s="12"/>
      <c r="C113" s="12"/>
      <c r="D113" s="12"/>
      <c r="E113" s="12"/>
      <c r="F113" s="32" t="s">
        <v>25</v>
      </c>
      <c r="G113" s="32" t="s">
        <v>26</v>
      </c>
      <c r="H113" s="32" t="s">
        <v>26</v>
      </c>
      <c r="I113" s="32" t="s">
        <v>25</v>
      </c>
      <c r="J113" s="12"/>
      <c r="K113" s="12"/>
      <c r="L113" s="12"/>
      <c r="M113" s="12"/>
      <c r="N113" s="12"/>
      <c r="O113" s="12"/>
    </row>
    <row r="114" spans="1:16" ht="15" thickBot="1" x14ac:dyDescent="0.4">
      <c r="A114" s="12"/>
      <c r="B114" s="13" t="s">
        <v>10</v>
      </c>
      <c r="C114" s="14" t="s">
        <v>10</v>
      </c>
      <c r="D114" s="14" t="s">
        <v>10</v>
      </c>
      <c r="E114" s="14" t="s">
        <v>10</v>
      </c>
      <c r="F114" s="15" t="s">
        <v>11</v>
      </c>
      <c r="G114" s="15" t="s">
        <v>11</v>
      </c>
      <c r="H114" s="15" t="s">
        <v>11</v>
      </c>
      <c r="I114" s="15" t="s">
        <v>11</v>
      </c>
      <c r="J114" s="16"/>
      <c r="K114" s="16"/>
      <c r="L114" s="16"/>
      <c r="M114" s="16"/>
      <c r="N114" s="16"/>
      <c r="O114" s="16"/>
      <c r="P114" s="34"/>
    </row>
    <row r="115" spans="1:16" x14ac:dyDescent="0.35">
      <c r="A115" s="12"/>
      <c r="B115" s="17">
        <v>0.2</v>
      </c>
      <c r="C115" s="17">
        <v>0.3236</v>
      </c>
      <c r="D115" s="17">
        <v>0</v>
      </c>
      <c r="E115" s="18">
        <v>1.3032999999999999</v>
      </c>
      <c r="F115" s="19">
        <f xml:space="preserve"> ($C$25*0.01)/B115</f>
        <v>0.5</v>
      </c>
      <c r="G115" s="17">
        <f xml:space="preserve"> ($C$26*0.01)/C115</f>
        <v>0.30902348578491967</v>
      </c>
      <c r="H115" s="17">
        <v>0</v>
      </c>
      <c r="I115" s="18">
        <f xml:space="preserve"> ($C$26*0.01)/E115</f>
        <v>7.6728305071740971E-2</v>
      </c>
      <c r="J115" s="17">
        <f xml:space="preserve"> ( ($C$17*0.001) * F115 ) + (($C$18*0.001) * (-G115))</f>
        <v>4.0434344870210123E-2</v>
      </c>
      <c r="K115" s="17">
        <f xml:space="preserve"> ( ($C$17*0.001) * (-H115)) + (($C$18*0.001) * I115)</f>
        <v>1.6221130975216758E-2</v>
      </c>
      <c r="L115" s="17">
        <f xml:space="preserve"> ( 0.5 * ($C$17*0.001) * POWER(F115, 2)) + ( 0.5 * ($C$18*0.001) * POWER(G115, 2))</f>
        <v>3.6535603388410054E-2</v>
      </c>
      <c r="M115" s="17">
        <f xml:space="preserve"> ( 0.5 * ($C$17*0.001) * POWER(H115, 2)) + ( 0.5 * ($C$18*0.001) * POWER(I115, 2))</f>
        <v>6.2230994303754934E-4</v>
      </c>
      <c r="N115" s="17">
        <f xml:space="preserve"> ABS(L115 - M115)</f>
        <v>3.5913293445372502E-2</v>
      </c>
      <c r="O115" s="17">
        <f xml:space="preserve"> ( I115 + H115 ) / ( F115 + G115 )</f>
        <v>9.4840639882411676E-2</v>
      </c>
      <c r="P115" s="39">
        <f>AVERAGE(O115:O117)</f>
        <v>9.9994502247373176E-2</v>
      </c>
    </row>
    <row r="116" spans="1:16" x14ac:dyDescent="0.35">
      <c r="A116" s="12"/>
      <c r="B116" s="21">
        <v>0.31</v>
      </c>
      <c r="C116" s="21">
        <v>0.3639</v>
      </c>
      <c r="D116" s="21">
        <v>0</v>
      </c>
      <c r="E116" s="22">
        <v>2.1438000000000001</v>
      </c>
      <c r="F116" s="23">
        <f t="shared" ref="F116:F117" si="35" xml:space="preserve"> ($C$25*0.01)/B116</f>
        <v>0.32258064516129037</v>
      </c>
      <c r="G116" s="25">
        <f t="shared" ref="G116" si="36" xml:space="preserve"> ($C$26*0.01)/C116</f>
        <v>0.27480076944215448</v>
      </c>
      <c r="H116" s="21">
        <v>0</v>
      </c>
      <c r="I116" s="24">
        <f t="shared" ref="I116:I117" si="37" xml:space="preserve"> ($C$26*0.01)/E116</f>
        <v>4.6646142364026491E-2</v>
      </c>
      <c r="J116" s="21">
        <f t="shared" ref="J116:J117" si="38" xml:space="preserve"> ( ($C$17*0.001) * F116 ) + (($C$18*0.001) * (-G116))</f>
        <v>1.0139853203201876E-2</v>
      </c>
      <c r="K116" s="25">
        <f t="shared" ref="K116:K117" si="39" xml:space="preserve"> ( ($C$17*0.001) * (-H116)) + (($C$18*0.001) * I116)</f>
        <v>9.8614609571788404E-3</v>
      </c>
      <c r="L116" s="25">
        <f xml:space="preserve"> ( 0.5 * ($C$17*0.001) * POWER(F116, 2)) + ( 0.5 * ($C$18*0.001) * POWER(G116, 2))</f>
        <v>1.8988085209359445E-2</v>
      </c>
      <c r="M116" s="25">
        <f xml:space="preserve"> ( 0.5 * ($C$17*0.001) * POWER(H116, 2)) + ( 0.5 * ($C$18*0.001) * POWER(I116, 2))</f>
        <v>2.2999955586292656E-4</v>
      </c>
      <c r="N116" s="21">
        <f xml:space="preserve"> ABS(L116 - M116)</f>
        <v>1.8758085653496518E-2</v>
      </c>
      <c r="O116" s="25">
        <f t="shared" ref="O116:O117" si="40" xml:space="preserve"> ( I116 + H116 ) / ( F116 + G116 )</f>
        <v>7.8084354858932531E-2</v>
      </c>
      <c r="P116" s="40"/>
    </row>
    <row r="117" spans="1:16" ht="15" thickBot="1" x14ac:dyDescent="0.4">
      <c r="A117" s="12"/>
      <c r="B117" s="26">
        <v>0.30099999999999999</v>
      </c>
      <c r="C117" s="26">
        <v>0.48780000000000001</v>
      </c>
      <c r="D117" s="26">
        <v>0</v>
      </c>
      <c r="E117" s="26">
        <v>1.4650000000000001</v>
      </c>
      <c r="F117" s="27">
        <f t="shared" si="35"/>
        <v>0.33222591362126247</v>
      </c>
      <c r="G117" s="27">
        <f xml:space="preserve"> ($C$26*0.01)/C117</f>
        <v>0.2050020500205002</v>
      </c>
      <c r="H117" s="26">
        <v>0</v>
      </c>
      <c r="I117" s="28">
        <f t="shared" si="37"/>
        <v>6.8259385665529013E-2</v>
      </c>
      <c r="J117" s="26">
        <f t="shared" si="38"/>
        <v>2.6936264113471699E-2</v>
      </c>
      <c r="K117" s="27">
        <f t="shared" si="39"/>
        <v>1.4430716723549489E-2</v>
      </c>
      <c r="L117" s="27">
        <f xml:space="preserve"> ( 0.5 * ($C$17*0.001) * POWER(F117, 2)) + ( 0.5 * ($C$18*0.001) * POWER(G117, 2))</f>
        <v>1.6116053682067196E-2</v>
      </c>
      <c r="M117" s="27">
        <f xml:space="preserve"> ( 0.5 * ($C$17*0.001) * POWER(H117, 2)) + ( 0.5 * ($C$18*0.001) * POWER(I117, 2))</f>
        <v>4.9251592913138187E-4</v>
      </c>
      <c r="N117" s="26">
        <f xml:space="preserve"> ABS(L117 - M117)</f>
        <v>1.5623537752935814E-2</v>
      </c>
      <c r="O117" s="27">
        <f t="shared" si="40"/>
        <v>0.12705851200077534</v>
      </c>
      <c r="P117" s="41"/>
    </row>
    <row r="118" spans="1:16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6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6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6" x14ac:dyDescent="0.35">
      <c r="A121" s="12"/>
      <c r="B121" s="29" t="s">
        <v>17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6" x14ac:dyDescent="0.35">
      <c r="A122" s="12"/>
      <c r="B122" s="29" t="s">
        <v>16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6" x14ac:dyDescent="0.35">
      <c r="A123" s="12"/>
      <c r="B123" s="12"/>
      <c r="C123" s="12"/>
      <c r="D123" s="12"/>
      <c r="E123" s="12"/>
      <c r="F123" s="32" t="s">
        <v>25</v>
      </c>
      <c r="G123" s="32" t="s">
        <v>26</v>
      </c>
      <c r="H123" s="32" t="s">
        <v>26</v>
      </c>
      <c r="I123" s="32" t="s">
        <v>25</v>
      </c>
      <c r="J123" s="12"/>
      <c r="K123" s="12"/>
      <c r="L123" s="12"/>
      <c r="M123" s="12"/>
      <c r="N123" s="12"/>
      <c r="O123" s="12"/>
    </row>
    <row r="124" spans="1:16" ht="15" thickBot="1" x14ac:dyDescent="0.4">
      <c r="A124" s="12"/>
      <c r="B124" s="13" t="s">
        <v>10</v>
      </c>
      <c r="C124" s="14" t="s">
        <v>10</v>
      </c>
      <c r="D124" s="14" t="s">
        <v>10</v>
      </c>
      <c r="E124" s="14" t="s">
        <v>10</v>
      </c>
      <c r="F124" s="15" t="s">
        <v>11</v>
      </c>
      <c r="G124" s="15" t="s">
        <v>11</v>
      </c>
      <c r="H124" s="15" t="s">
        <v>11</v>
      </c>
      <c r="I124" s="15" t="s">
        <v>11</v>
      </c>
      <c r="J124" s="16"/>
      <c r="K124" s="16"/>
      <c r="L124" s="16"/>
      <c r="M124" s="16"/>
      <c r="N124" s="16"/>
      <c r="O124" s="16"/>
      <c r="P124" s="34"/>
    </row>
    <row r="125" spans="1:16" x14ac:dyDescent="0.35">
      <c r="A125" s="12"/>
      <c r="B125" s="17">
        <v>0.35399999999999998</v>
      </c>
      <c r="C125" s="17">
        <v>0.29189999999999999</v>
      </c>
      <c r="D125" s="17">
        <v>0</v>
      </c>
      <c r="E125" s="17">
        <v>1.6333</v>
      </c>
      <c r="F125" s="17">
        <f xml:space="preserve"> ($C$25*0.01)/B125</f>
        <v>0.2824858757062147</v>
      </c>
      <c r="G125" s="17">
        <f xml:space="preserve"> ($C$26*0.01)/C125</f>
        <v>0.34258307639602609</v>
      </c>
      <c r="H125" s="17">
        <v>0</v>
      </c>
      <c r="I125" s="17">
        <f xml:space="preserve"> ($C$26*0.01)/E125</f>
        <v>6.1225739300802058E-2</v>
      </c>
      <c r="J125" s="17">
        <f xml:space="preserve"> ( ($C$17*0.001) * F125 ) + (($C$18*0.001) * (-G125))</f>
        <v>-1.267125089274828E-2</v>
      </c>
      <c r="K125" s="17">
        <f xml:space="preserve"> ( ($C$17*0.001) * (-H125)) + (($C$18*0.001) * I125)</f>
        <v>1.2943733545582564E-2</v>
      </c>
      <c r="L125" s="17">
        <f xml:space="preserve"> ( 0.5 * ($C$17*0.001) * POWER(F125, 2)) + ( 0.5 * ($C$18*0.001) * POWER(G125, 2))</f>
        <v>2.0845737298993576E-2</v>
      </c>
      <c r="M125" s="17">
        <f xml:space="preserve"> ( 0.5 * ($C$17*0.001) * POWER(H125, 2)) + ( 0.5 * ($C$18*0.001) * POWER(I125, 2))</f>
        <v>3.9624482782044216E-4</v>
      </c>
      <c r="N125" s="17">
        <f xml:space="preserve"> ABS(L125 - M125)</f>
        <v>2.0449492471173135E-2</v>
      </c>
      <c r="O125" s="17">
        <f xml:space="preserve"> ( I125 + H125 ) / ( F125 + G125 )</f>
        <v>9.7950376666265035E-2</v>
      </c>
      <c r="P125" s="39">
        <f>AVERAGE(O125:O127)</f>
        <v>0.10048904795906825</v>
      </c>
    </row>
    <row r="126" spans="1:16" x14ac:dyDescent="0.35">
      <c r="A126" s="12"/>
      <c r="B126" s="21">
        <v>0.31</v>
      </c>
      <c r="C126" s="21">
        <v>0.29670000000000002</v>
      </c>
      <c r="D126" s="21">
        <v>0</v>
      </c>
      <c r="E126" s="21">
        <v>1.573</v>
      </c>
      <c r="F126" s="21">
        <f t="shared" ref="F126:F127" si="41" xml:space="preserve"> ($C$25*0.01)/B126</f>
        <v>0.32258064516129037</v>
      </c>
      <c r="G126" s="21">
        <f t="shared" ref="G126" si="42" xml:space="preserve"> ($C$26*0.01)/C126</f>
        <v>0.33704078193461406</v>
      </c>
      <c r="H126" s="21">
        <v>0</v>
      </c>
      <c r="I126" s="21">
        <f t="shared" ref="I126:I127" si="43" xml:space="preserve"> ($C$26*0.01)/E126</f>
        <v>6.3572790845518118E-2</v>
      </c>
      <c r="J126" s="21">
        <f t="shared" ref="J126:J127" si="44" xml:space="preserve"> ( ($C$17*0.001) * F126 ) + (($C$18*0.001) * (-G126))</f>
        <v>-3.0183078378290124E-3</v>
      </c>
      <c r="K126" s="25">
        <f t="shared" ref="K126:K127" si="45" xml:space="preserve"> ( ($C$17*0.001) * (-H126)) + (($C$18*0.001) * I126)</f>
        <v>1.3439923712650986E-2</v>
      </c>
      <c r="L126" s="25">
        <f xml:space="preserve"> ( 0.5 * ($C$17*0.001) * POWER(F126, 2)) + ( 0.5 * ($C$18*0.001) * POWER(G126, 2))</f>
        <v>2.301344004166429E-2</v>
      </c>
      <c r="M126" s="25">
        <f xml:space="preserve"> ( 0.5 * ($C$17*0.001) * POWER(H126, 2)) + ( 0.5 * ($C$18*0.001) * POWER(I126, 2))</f>
        <v>4.2720672958204025E-4</v>
      </c>
      <c r="N126" s="21">
        <f xml:space="preserve"> ABS(L126 - M126)</f>
        <v>2.258623331208225E-2</v>
      </c>
      <c r="O126" s="25">
        <f t="shared" ref="O126:O127" si="46" xml:space="preserve"> ( I126 + H126 ) / ( F126 + G126 )</f>
        <v>9.6377692164137455E-2</v>
      </c>
      <c r="P126" s="40"/>
    </row>
    <row r="127" spans="1:16" ht="15" thickBot="1" x14ac:dyDescent="0.4">
      <c r="A127" s="12"/>
      <c r="B127" s="26">
        <v>0.31</v>
      </c>
      <c r="C127" s="26">
        <v>0.33379999999999999</v>
      </c>
      <c r="D127" s="26">
        <v>0</v>
      </c>
      <c r="E127" s="26">
        <v>1.5002</v>
      </c>
      <c r="F127" s="26">
        <f t="shared" si="41"/>
        <v>0.32258064516129037</v>
      </c>
      <c r="G127" s="26">
        <f xml:space="preserve"> ($C$26*0.01)/C127</f>
        <v>0.29958058717795089</v>
      </c>
      <c r="H127" s="26">
        <v>0</v>
      </c>
      <c r="I127" s="26">
        <f t="shared" si="43"/>
        <v>6.6657778962804962E-2</v>
      </c>
      <c r="J127" s="26">
        <f t="shared" si="44"/>
        <v>4.9011519356771532E-3</v>
      </c>
      <c r="K127" s="27">
        <f t="shared" si="45"/>
        <v>1.4092121050526598E-2</v>
      </c>
      <c r="L127" s="27">
        <f xml:space="preserve"> ( 0.5 * ($C$17*0.001) * POWER(F127, 2)) + ( 0.5 * ($C$18*0.001) * POWER(G127, 2))</f>
        <v>2.0492591379843602E-2</v>
      </c>
      <c r="M127" s="27">
        <f xml:space="preserve"> ( 0.5 * ($C$17*0.001) * POWER(H127, 2)) + ( 0.5 * ($C$18*0.001) * POWER(I127, 2))</f>
        <v>4.6967474505154639E-4</v>
      </c>
      <c r="N127" s="26">
        <f xml:space="preserve"> ABS(L127 - M127)</f>
        <v>2.0022916634792054E-2</v>
      </c>
      <c r="O127" s="27">
        <f t="shared" si="46"/>
        <v>0.10713907504680228</v>
      </c>
      <c r="P127" s="41"/>
    </row>
    <row r="128" spans="1:16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6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6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6" x14ac:dyDescent="0.35">
      <c r="A131" s="12"/>
      <c r="B131" s="29" t="s">
        <v>18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6" x14ac:dyDescent="0.35">
      <c r="A132" s="12"/>
      <c r="B132" s="29" t="s">
        <v>16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6" x14ac:dyDescent="0.35">
      <c r="A133" s="12"/>
      <c r="B133" s="12"/>
      <c r="C133" s="12"/>
      <c r="D133" s="12"/>
      <c r="E133" s="12"/>
      <c r="F133" s="32" t="s">
        <v>25</v>
      </c>
      <c r="G133" s="32" t="s">
        <v>26</v>
      </c>
      <c r="H133" s="32" t="s">
        <v>26</v>
      </c>
      <c r="I133" s="32" t="s">
        <v>25</v>
      </c>
      <c r="J133" s="12"/>
      <c r="K133" s="12"/>
      <c r="L133" s="12"/>
      <c r="M133" s="12"/>
      <c r="N133" s="12"/>
      <c r="O133" s="12"/>
    </row>
    <row r="134" spans="1:16" ht="15" thickBot="1" x14ac:dyDescent="0.4">
      <c r="A134" s="12"/>
      <c r="B134" s="13" t="s">
        <v>10</v>
      </c>
      <c r="C134" s="14" t="s">
        <v>10</v>
      </c>
      <c r="D134" s="14" t="s">
        <v>10</v>
      </c>
      <c r="E134" s="14" t="s">
        <v>10</v>
      </c>
      <c r="F134" s="15" t="s">
        <v>11</v>
      </c>
      <c r="G134" s="15" t="s">
        <v>11</v>
      </c>
      <c r="H134" s="15" t="s">
        <v>11</v>
      </c>
      <c r="I134" s="15" t="s">
        <v>11</v>
      </c>
      <c r="J134" s="16"/>
      <c r="K134" s="16"/>
      <c r="L134" s="16"/>
      <c r="M134" s="16"/>
      <c r="N134" s="16"/>
      <c r="O134" s="16"/>
      <c r="P134" s="34"/>
    </row>
    <row r="135" spans="1:16" x14ac:dyDescent="0.35">
      <c r="A135" s="12"/>
      <c r="B135" s="17">
        <v>0.2</v>
      </c>
      <c r="C135" s="17">
        <v>0.33850000000000002</v>
      </c>
      <c r="D135" s="17">
        <f>2.1221-0.2</f>
        <v>1.9221000000000001</v>
      </c>
      <c r="E135" s="18">
        <v>0</v>
      </c>
      <c r="F135" s="19">
        <f xml:space="preserve"> ($C$25*0.01)/B135</f>
        <v>0.5</v>
      </c>
      <c r="G135" s="17">
        <f xml:space="preserve"> ($C$26*0.01)/C135</f>
        <v>0.29542097488921715</v>
      </c>
      <c r="H135" s="17">
        <f xml:space="preserve"> ($C$25*0.01)/D135</f>
        <v>5.2026429426148484E-2</v>
      </c>
      <c r="I135" s="17">
        <v>0</v>
      </c>
      <c r="J135" s="17">
        <f xml:space="preserve"> ( ($C$17*0.001) * F135 ) + (($C$18*0.001) * (-G135))</f>
        <v>4.3310051698670596E-2</v>
      </c>
      <c r="K135" s="17">
        <f xml:space="preserve"> ( ($C$17*0.001) * (-H135)) + (($C$18*0.001) * I135)</f>
        <v>-1.1005150616513188E-2</v>
      </c>
      <c r="L135" s="17">
        <f xml:space="preserve"> ( 0.5 * ($C$17*0.001) * POWER(F135, 2)) + ( 0.5 * ($C$18*0.001) * POWER(G135, 2))</f>
        <v>3.5666500856917194E-2</v>
      </c>
      <c r="M135" s="17">
        <f xml:space="preserve"> ( 0.5 * ($C$17*0.001) * POWER(H135, 2)) + ( 0.5 * ($C$18*0.001) * POWER(I135, 2))</f>
        <v>2.8627934593707896E-4</v>
      </c>
      <c r="N135" s="17">
        <f xml:space="preserve"> ABS(L135 - M135)</f>
        <v>3.5380221510980116E-2</v>
      </c>
      <c r="O135" s="17">
        <f xml:space="preserve"> ( I135 + H135 ) / ( F135 + G135 )</f>
        <v>6.5407414524610075E-2</v>
      </c>
      <c r="P135" s="39">
        <f>AVERAGE(O135:O137)</f>
        <v>0.20791241890017717</v>
      </c>
    </row>
    <row r="136" spans="1:16" x14ac:dyDescent="0.35">
      <c r="A136" s="12"/>
      <c r="B136" s="21">
        <v>0.40100000000000002</v>
      </c>
      <c r="C136" s="21">
        <v>0.4854</v>
      </c>
      <c r="D136" s="21">
        <f>2.0025-0.401</f>
        <v>1.6014999999999999</v>
      </c>
      <c r="E136" s="22">
        <v>0</v>
      </c>
      <c r="F136" s="23">
        <f t="shared" ref="F136:F137" si="47" xml:space="preserve"> ($C$25*0.01)/B136</f>
        <v>0.24937655860349128</v>
      </c>
      <c r="G136" s="21">
        <f t="shared" ref="G136" si="48" xml:space="preserve"> ($C$26*0.01)/C136</f>
        <v>0.20601565718994644</v>
      </c>
      <c r="H136" s="21">
        <f t="shared" ref="H136:H137" si="49" xml:space="preserve"> ($C$25*0.01)/D136</f>
        <v>6.2441461130190452E-2</v>
      </c>
      <c r="I136" s="21">
        <v>0</v>
      </c>
      <c r="J136" s="21">
        <f t="shared" ref="J136:J137" si="50" xml:space="preserve"> ( ($C$17*0.001) * F136 ) + (($C$18*0.001) * (-G136))</f>
        <v>9.1968533548699369E-3</v>
      </c>
      <c r="K136" s="25">
        <f t="shared" ref="K136:K137" si="51" xml:space="preserve"> ( ($C$17*0.001) * (-H136)) + (($C$18*0.001) * I136)</f>
        <v>-1.3208242272869186E-2</v>
      </c>
      <c r="L136" s="25">
        <f xml:space="preserve"> ( 0.5 * ($C$17*0.001) * POWER(F136, 2)) + ( 0.5 * ($C$18*0.001) * POWER(G136, 2))</f>
        <v>1.1063763752739861E-2</v>
      </c>
      <c r="M136" s="25">
        <f xml:space="preserve"> ( 0.5 * ($C$17*0.001) * POWER(H136, 2)) + ( 0.5 * ($C$18*0.001) * POWER(I136, 2))</f>
        <v>4.1237097323974982E-4</v>
      </c>
      <c r="N136" s="21">
        <f xml:space="preserve"> ABS(L136 - M136)</f>
        <v>1.0651392779500111E-2</v>
      </c>
      <c r="O136" s="25">
        <f t="shared" ref="O136:O137" si="52" xml:space="preserve"> ( I136 + H136 ) / ( F136 + G136 )</f>
        <v>0.13711578495341126</v>
      </c>
      <c r="P136" s="40"/>
    </row>
    <row r="137" spans="1:16" ht="15" thickBot="1" x14ac:dyDescent="0.4">
      <c r="A137" s="12"/>
      <c r="B137" s="26">
        <v>0.51100000000000001</v>
      </c>
      <c r="C137" s="26">
        <v>0.36899999999999999</v>
      </c>
      <c r="D137" s="26">
        <f>1.0197-0.511</f>
        <v>0.50870000000000004</v>
      </c>
      <c r="E137" s="26">
        <v>0</v>
      </c>
      <c r="F137" s="27">
        <f t="shared" si="47"/>
        <v>0.19569471624266147</v>
      </c>
      <c r="G137" s="26">
        <f xml:space="preserve"> ($C$26*0.01)/C137</f>
        <v>0.2710027100271003</v>
      </c>
      <c r="H137" s="26">
        <f t="shared" si="49"/>
        <v>0.19657951641438962</v>
      </c>
      <c r="I137" s="26">
        <v>0</v>
      </c>
      <c r="J137" s="26">
        <f t="shared" si="50"/>
        <v>-1.58973796000191E-2</v>
      </c>
      <c r="K137" s="27">
        <f t="shared" si="51"/>
        <v>-4.1582465107135834E-2</v>
      </c>
      <c r="L137" s="27">
        <f xml:space="preserve"> ( 0.5 * ($C$17*0.001) * POWER(F137, 2)) + ( 0.5 * ($C$18*0.001) * POWER(G137, 2))</f>
        <v>1.1813657238106567E-2</v>
      </c>
      <c r="M137" s="27">
        <f xml:space="preserve"> ( 0.5 * ($C$17*0.001) * POWER(H137, 2)) + ( 0.5 * ($C$18*0.001) * POWER(I137, 2))</f>
        <v>4.0871304410394962E-3</v>
      </c>
      <c r="N137" s="26">
        <f xml:space="preserve"> ABS(L137 - M137)</f>
        <v>7.7265267970670713E-3</v>
      </c>
      <c r="O137" s="27">
        <f t="shared" si="52"/>
        <v>0.4212140572225101</v>
      </c>
      <c r="P137" s="41"/>
    </row>
    <row r="138" spans="1:16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6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6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6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6" ht="15.5" x14ac:dyDescent="0.35">
      <c r="A142" s="31" t="s">
        <v>19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6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6" x14ac:dyDescent="0.35">
      <c r="A144" s="12"/>
      <c r="B144" s="29" t="s">
        <v>12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6" x14ac:dyDescent="0.35">
      <c r="A145" s="12"/>
      <c r="B145" s="29" t="s">
        <v>20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6" x14ac:dyDescent="0.35">
      <c r="A146" s="12"/>
      <c r="B146" s="12"/>
      <c r="C146" s="12"/>
      <c r="D146" s="12"/>
      <c r="E146" s="12"/>
      <c r="F146" s="32"/>
      <c r="G146" s="32"/>
      <c r="H146" s="32"/>
      <c r="I146" s="32"/>
      <c r="J146" s="12"/>
      <c r="K146" s="12"/>
      <c r="L146" s="12"/>
      <c r="M146" s="12"/>
      <c r="N146" s="12"/>
      <c r="O146" s="12"/>
    </row>
    <row r="147" spans="1:16" ht="15" thickBot="1" x14ac:dyDescent="0.4">
      <c r="A147" s="12"/>
      <c r="B147" s="13" t="s">
        <v>10</v>
      </c>
      <c r="C147" s="14" t="s">
        <v>10</v>
      </c>
      <c r="D147" s="14" t="s">
        <v>10</v>
      </c>
      <c r="E147" s="14" t="s">
        <v>10</v>
      </c>
      <c r="F147" s="15" t="s">
        <v>11</v>
      </c>
      <c r="G147" s="15" t="s">
        <v>11</v>
      </c>
      <c r="H147" s="15" t="s">
        <v>11</v>
      </c>
      <c r="I147" s="15" t="s">
        <v>11</v>
      </c>
      <c r="J147" s="16"/>
      <c r="K147" s="16"/>
      <c r="L147" s="16"/>
      <c r="M147" s="16"/>
      <c r="N147" s="16"/>
      <c r="P147"/>
    </row>
    <row r="148" spans="1:16" x14ac:dyDescent="0.35">
      <c r="A148" s="12"/>
      <c r="B148" s="17">
        <f>0.2213</f>
        <v>0.2213</v>
      </c>
      <c r="C148" s="17">
        <v>0.30099999999999999</v>
      </c>
      <c r="D148" s="17">
        <v>0.30130000000000001</v>
      </c>
      <c r="E148" s="18">
        <v>0.20649999999999999</v>
      </c>
      <c r="F148" s="17">
        <f xml:space="preserve"> ($C$25*0.01)/B148</f>
        <v>0.45187528242205155</v>
      </c>
      <c r="G148" s="17">
        <f xml:space="preserve"> ($C$26*0.01)/C148</f>
        <v>0.33222591362126247</v>
      </c>
      <c r="H148" s="17">
        <f xml:space="preserve"> ($C$25*0.01)/D148</f>
        <v>0.33189512114171921</v>
      </c>
      <c r="I148" s="18">
        <f xml:space="preserve"> ($C$26*0.01)/E148</f>
        <v>0.48426150121065381</v>
      </c>
      <c r="J148" s="17">
        <f xml:space="preserve"> ( ($C$17*0.001) * F148 ) + (($C$18*0.001) * G148)</f>
        <v>0.16582105888940768</v>
      </c>
      <c r="K148" s="20">
        <f xml:space="preserve"> ( ($C$17*0.001) * H148 ) + (($C$18*0.001) * I148)</f>
        <v>0.17258349894605218</v>
      </c>
      <c r="L148" s="17">
        <f xml:space="preserve"> ( 0.5 * ($C$17*0.001) * POWER(F148, 2)) + ( 0.5 * ($C$18*0.001) * POWER(G148, 2))</f>
        <v>3.3263379530153007E-2</v>
      </c>
      <c r="M148" s="17">
        <f xml:space="preserve"> ( 0.5 * ($C$17*0.001) * POWER(H148, 2)) + ( 0.5 * ($C$18*0.001) * POWER(I148, 2))</f>
        <v>3.6439272245455574E-2</v>
      </c>
      <c r="N148" s="17">
        <f xml:space="preserve"> ABS(L148 - M148)</f>
        <v>3.1758927153025668E-3</v>
      </c>
      <c r="P148"/>
    </row>
    <row r="149" spans="1:16" x14ac:dyDescent="0.35">
      <c r="A149" s="12"/>
      <c r="B149" s="21">
        <v>0.24210000000000001</v>
      </c>
      <c r="C149" s="21">
        <v>0.31</v>
      </c>
      <c r="D149" s="21">
        <v>0.35780000000000001</v>
      </c>
      <c r="E149" s="22">
        <v>0.16669999999999999</v>
      </c>
      <c r="F149" s="21">
        <f t="shared" ref="F149:F150" si="53" xml:space="preserve"> ($C$25*0.01)/B149</f>
        <v>0.41305245766212312</v>
      </c>
      <c r="G149" s="25">
        <f t="shared" ref="G149" si="54" xml:space="preserve"> ($C$26*0.01)/C149</f>
        <v>0.32258064516129037</v>
      </c>
      <c r="H149" s="25">
        <f t="shared" ref="H149:H150" si="55" xml:space="preserve"> ($C$25*0.01)/D149</f>
        <v>0.27948574622694244</v>
      </c>
      <c r="I149" s="24">
        <f t="shared" ref="I149:I150" si="56" xml:space="preserve"> ($C$26*0.01)/E149</f>
        <v>0.59988002399520102</v>
      </c>
      <c r="J149" s="25">
        <f xml:space="preserve"> ( ($C$17*0.001) * F149 ) + (($C$18*0.001) * G149)</f>
        <v>0.15556976056281729</v>
      </c>
      <c r="K149" s="25">
        <f xml:space="preserve"> ( ($C$17*0.001) * H149 ) + (($C$18*0.001) * I149)</f>
        <v>0.1859402557722106</v>
      </c>
      <c r="L149" s="25">
        <f xml:space="preserve"> ( 0.5 * ($C$17*0.001) * POWER(F149, 2)) + ( 0.5 * ($C$18*0.001) * POWER(G149, 2))</f>
        <v>2.9044293085189691E-2</v>
      </c>
      <c r="M149" s="25">
        <f xml:space="preserve"> ( 0.5 * ($C$17*0.001) * POWER(H149, 2)) + ( 0.5 * ($C$18*0.001) * POWER(I149, 2))</f>
        <v>4.6300128587355015E-2</v>
      </c>
      <c r="N149" s="21">
        <f xml:space="preserve"> ABS(L149 - M149)</f>
        <v>1.7255835502165324E-2</v>
      </c>
      <c r="P149"/>
    </row>
    <row r="150" spans="1:16" ht="15" thickBot="1" x14ac:dyDescent="0.4">
      <c r="A150" s="12"/>
      <c r="B150" s="26">
        <v>0.31990000000000002</v>
      </c>
      <c r="C150" s="26">
        <v>0.311</v>
      </c>
      <c r="D150" s="26">
        <v>0.37969999999999998</v>
      </c>
      <c r="E150" s="26">
        <v>0.20269999999999999</v>
      </c>
      <c r="F150" s="26">
        <f t="shared" si="53"/>
        <v>0.31259768677711786</v>
      </c>
      <c r="G150" s="27">
        <f xml:space="preserve"> ($C$26*0.01)/C150</f>
        <v>0.32154340836012862</v>
      </c>
      <c r="H150" s="27">
        <f t="shared" si="55"/>
        <v>0.26336581511719781</v>
      </c>
      <c r="I150" s="28">
        <f t="shared" si="56"/>
        <v>0.49333991119881604</v>
      </c>
      <c r="J150" s="27">
        <f xml:space="preserve"> ( ($C$17*0.001) * F150 ) + (($C$18*0.001) * G150)</f>
        <v>0.13410128064537852</v>
      </c>
      <c r="K150" s="27">
        <f xml:space="preserve"> ( ($C$17*0.001) * H150 ) + (($C$18*0.001) * I150)</f>
        <v>0.16000676149828255</v>
      </c>
      <c r="L150" s="27">
        <f xml:space="preserve"> ( 0.5 * ($C$17*0.001) * POWER(F150, 2)) + ( 0.5 * ($C$18*0.001) * POWER(G150, 2))</f>
        <v>2.1263928920296292E-2</v>
      </c>
      <c r="M150" s="27">
        <f xml:space="preserve"> ( 0.5 * ($C$17*0.001) * POWER(H150, 2)) + ( 0.5 * ($C$18*0.001) * POWER(I150, 2))</f>
        <v>3.3062958654815094E-2</v>
      </c>
      <c r="N150" s="26">
        <f xml:space="preserve"> ABS(L150 - M150)</f>
        <v>1.1799029734518802E-2</v>
      </c>
      <c r="P150"/>
    </row>
    <row r="151" spans="1:16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P151"/>
    </row>
    <row r="152" spans="1:16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P152"/>
    </row>
    <row r="153" spans="1:16" x14ac:dyDescent="0.35">
      <c r="A153" s="12"/>
      <c r="B153" s="29" t="s">
        <v>13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P153"/>
    </row>
    <row r="154" spans="1:16" x14ac:dyDescent="0.35">
      <c r="A154" s="12"/>
      <c r="B154" s="29" t="s">
        <v>20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P154"/>
    </row>
    <row r="155" spans="1:16" x14ac:dyDescent="0.35">
      <c r="A155" s="12"/>
      <c r="B155" s="12"/>
      <c r="C155" s="12"/>
      <c r="D155" s="12"/>
      <c r="E155" s="12"/>
      <c r="F155" s="32"/>
      <c r="G155" s="32"/>
      <c r="H155" s="32"/>
      <c r="I155" s="32"/>
      <c r="J155" s="12"/>
      <c r="K155" s="12"/>
      <c r="L155" s="12"/>
      <c r="M155" s="12"/>
      <c r="N155" s="12"/>
      <c r="P155"/>
    </row>
    <row r="156" spans="1:16" ht="15" thickBot="1" x14ac:dyDescent="0.4">
      <c r="A156" s="12"/>
      <c r="B156" s="13" t="s">
        <v>10</v>
      </c>
      <c r="C156" s="14" t="s">
        <v>10</v>
      </c>
      <c r="D156" s="14" t="s">
        <v>10</v>
      </c>
      <c r="E156" s="14" t="s">
        <v>10</v>
      </c>
      <c r="F156" s="15" t="s">
        <v>11</v>
      </c>
      <c r="G156" s="15" t="s">
        <v>11</v>
      </c>
      <c r="H156" s="15" t="s">
        <v>11</v>
      </c>
      <c r="I156" s="15" t="s">
        <v>11</v>
      </c>
      <c r="J156" s="16"/>
      <c r="K156" s="16"/>
      <c r="L156" s="16"/>
      <c r="M156" s="16"/>
      <c r="N156" s="16"/>
      <c r="P156"/>
    </row>
    <row r="157" spans="1:16" x14ac:dyDescent="0.35">
      <c r="A157" s="12"/>
      <c r="B157" s="17">
        <v>0.1532</v>
      </c>
      <c r="C157" s="17">
        <v>0.2</v>
      </c>
      <c r="D157" s="17">
        <v>0.23430000000000001</v>
      </c>
      <c r="E157" s="18">
        <v>0.13789999999999999</v>
      </c>
      <c r="F157" s="19">
        <f xml:space="preserve"> ($C$25*0.01)/B157</f>
        <v>0.65274151436031336</v>
      </c>
      <c r="G157" s="17">
        <f xml:space="preserve"> ($C$26*0.01)/C157</f>
        <v>0.5</v>
      </c>
      <c r="H157" s="17">
        <f xml:space="preserve"> ($C$25*0.01)/D157</f>
        <v>0.42680324370465217</v>
      </c>
      <c r="I157" s="18">
        <f xml:space="preserve"> ($C$26*0.01)/E157</f>
        <v>0.72516316171138517</v>
      </c>
      <c r="J157" s="17">
        <f xml:space="preserve"> ( (($C$17*0.001)+($C$19*0.001)) * F157 ) + (($C$18*0.001) * G157)</f>
        <v>0.30897523498694518</v>
      </c>
      <c r="K157" s="17">
        <f xml:space="preserve"> ( (($C$17*0.001)+($C$19*0.001)) * H157 ) + (($C$18*0.001) * I157)</f>
        <v>0.28621754213946971</v>
      </c>
      <c r="L157" s="17">
        <f xml:space="preserve"> ( 0.5 * (($C$17*0.001)+($C$19*0.001)) * POWER(F157, 2)) + ( 0.5 * ($C$18*0.001) * POWER(G157, 2))</f>
        <v>9.2767710504877657E-2</v>
      </c>
      <c r="M157" s="17">
        <f xml:space="preserve"> ( 0.5 * (($C$17*0.001)+($C$19*0.001)) * POWER(H157, 2)) + ( 0.5 * ($C$18*0.001) * POWER(I157, 2))</f>
        <v>8.3949581482605243E-2</v>
      </c>
      <c r="N157" s="17">
        <f xml:space="preserve"> ABS(L157 - M157)</f>
        <v>8.818129022272414E-3</v>
      </c>
      <c r="P157"/>
    </row>
    <row r="158" spans="1:16" x14ac:dyDescent="0.35">
      <c r="A158" s="12"/>
      <c r="B158" s="21">
        <v>0.26650000000000001</v>
      </c>
      <c r="C158" s="21">
        <v>0.311</v>
      </c>
      <c r="D158" s="21">
        <v>0.27060000000000001</v>
      </c>
      <c r="E158" s="22">
        <v>0.12909999999999999</v>
      </c>
      <c r="F158" s="23">
        <f t="shared" ref="F158:F159" si="57" xml:space="preserve"> ($C$25*0.01)/B158</f>
        <v>0.37523452157598497</v>
      </c>
      <c r="G158" s="25">
        <f t="shared" ref="G158" si="58" xml:space="preserve"> ($C$26*0.01)/C158</f>
        <v>0.32154340836012862</v>
      </c>
      <c r="H158" s="25">
        <f t="shared" ref="H158:H159" si="59" xml:space="preserve"> ($C$25*0.01)/D158</f>
        <v>0.36954915003695493</v>
      </c>
      <c r="I158" s="24">
        <f t="shared" ref="I158:I159" si="60" xml:space="preserve"> ($C$26*0.01)/E158</f>
        <v>0.77459333849728906</v>
      </c>
      <c r="J158" s="21">
        <f xml:space="preserve"> ( (($C$17*0.001)+($C$19*0.001)) * F158 ) + (($C$18*0.001) * G158)</f>
        <v>0.18482927432539226</v>
      </c>
      <c r="K158" s="21">
        <f xml:space="preserve"> ( (($C$17*0.001)+($C$19*0.001)) * H158 ) + (($C$18*0.001) * I158)</f>
        <v>0.27883807850472003</v>
      </c>
      <c r="L158" s="21">
        <f xml:space="preserve"> ( 0.5 * (($C$17*0.001)+($C$19*0.001)) * POWER(F158, 2)) + ( 0.5 * ($C$18*0.001) * POWER(G158, 2))</f>
        <v>3.2852268553847382E-2</v>
      </c>
      <c r="M158" s="21">
        <f xml:space="preserve"> ( 0.5 * (($C$17*0.001)+($C$19*0.001)) * POWER(H158, 2)) + ( 0.5 * ($C$18*0.001) * POWER(I158, 2))</f>
        <v>8.4686553017187902E-2</v>
      </c>
      <c r="N158" s="21">
        <f xml:space="preserve"> ABS(L158 - M158)</f>
        <v>5.183428446334052E-2</v>
      </c>
      <c r="P158"/>
    </row>
    <row r="159" spans="1:16" ht="15" thickBot="1" x14ac:dyDescent="0.4">
      <c r="A159" s="12"/>
      <c r="B159" s="26">
        <v>0.21190000000000001</v>
      </c>
      <c r="C159" s="26">
        <v>0.2</v>
      </c>
      <c r="D159" s="26">
        <v>0.28220000000000001</v>
      </c>
      <c r="E159" s="26">
        <v>0.188</v>
      </c>
      <c r="F159" s="27">
        <f t="shared" si="57"/>
        <v>0.47192071731949037</v>
      </c>
      <c r="G159" s="27">
        <f xml:space="preserve"> ($C$26*0.01)/C159</f>
        <v>0.5</v>
      </c>
      <c r="H159" s="27">
        <f t="shared" si="59"/>
        <v>0.35435861091424525</v>
      </c>
      <c r="I159" s="28">
        <f t="shared" si="60"/>
        <v>0.53191489361702127</v>
      </c>
      <c r="J159" s="26">
        <f xml:space="preserve"> ( (($C$17*0.001)+($C$19*0.001)) * F159 ) + (($C$18*0.001) * G159)</f>
        <v>0.25266583058046249</v>
      </c>
      <c r="K159" s="26">
        <f xml:space="preserve"> ( (($C$17*0.001)+($C$19*0.001)) * H159 ) + (($C$18*0.001) * I159)</f>
        <v>0.22280294268437958</v>
      </c>
      <c r="L159" s="26">
        <f xml:space="preserve"> ( 0.5 * (($C$17*0.001)+($C$19*0.001)) * POWER(F159, 2)) + ( 0.5 * ($C$18*0.001) * POWER(G159, 2))</f>
        <v>6.1103180292699982E-2</v>
      </c>
      <c r="M159" s="26">
        <f xml:space="preserve"> ( 0.5 * (($C$17*0.001)+($C$19*0.001)) * POWER(H159, 2)) + ( 0.5 * ($C$18*0.001) * POWER(I159, 2))</f>
        <v>4.9459361523247501E-2</v>
      </c>
      <c r="N159" s="26">
        <f xml:space="preserve"> ABS(L159 - M159)</f>
        <v>1.1643818769452481E-2</v>
      </c>
      <c r="P159"/>
    </row>
    <row r="160" spans="1:16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1:16" ht="15.5" x14ac:dyDescent="0.35">
      <c r="A161" s="31" t="s">
        <v>22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6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6" x14ac:dyDescent="0.35">
      <c r="A163" s="12"/>
      <c r="B163" s="29" t="s">
        <v>21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1:16" x14ac:dyDescent="0.35">
      <c r="A164" s="12"/>
      <c r="B164" s="29" t="s">
        <v>20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6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1:16" ht="15" thickBot="1" x14ac:dyDescent="0.4">
      <c r="A166" s="12"/>
      <c r="B166" s="13" t="s">
        <v>10</v>
      </c>
      <c r="C166" s="14" t="s">
        <v>10</v>
      </c>
      <c r="D166" s="14" t="s">
        <v>10</v>
      </c>
      <c r="E166" s="14" t="s">
        <v>10</v>
      </c>
      <c r="F166" s="15" t="s">
        <v>11</v>
      </c>
      <c r="G166" s="15" t="s">
        <v>11</v>
      </c>
      <c r="H166" s="15" t="s">
        <v>11</v>
      </c>
      <c r="I166" s="15" t="s">
        <v>11</v>
      </c>
      <c r="J166" s="16"/>
      <c r="K166" s="16"/>
      <c r="L166" s="16"/>
      <c r="M166" s="16"/>
      <c r="N166" s="16"/>
      <c r="O166" s="16"/>
      <c r="P166" s="34"/>
    </row>
    <row r="167" spans="1:16" x14ac:dyDescent="0.35">
      <c r="A167" s="12"/>
      <c r="B167" s="17">
        <v>0.23669999999999999</v>
      </c>
      <c r="C167" s="17">
        <v>0.31</v>
      </c>
      <c r="D167" s="17">
        <v>0.25700000000000001</v>
      </c>
      <c r="E167" s="18">
        <v>0.2324</v>
      </c>
      <c r="F167" s="19">
        <f xml:space="preserve"> ($C$25*0.01)/B167</f>
        <v>0.42247570764681036</v>
      </c>
      <c r="G167" s="17">
        <f xml:space="preserve"> ($C$26*0.01)/C167</f>
        <v>0.32258064516129037</v>
      </c>
      <c r="H167" s="17">
        <f xml:space="preserve"> ($C$25*0.01)/D167</f>
        <v>0.38910505836575876</v>
      </c>
      <c r="I167" s="18">
        <f xml:space="preserve"> ($C$26*0.01)/E167</f>
        <v>0.43029259896729777</v>
      </c>
      <c r="J167" s="19">
        <f xml:space="preserve"> ( ($C$17*0.001) * F167 ) + (($C$18*0.001) * G167)</f>
        <v>0.1575630606320782</v>
      </c>
      <c r="K167" s="20">
        <f xml:space="preserve"> ( ($C$17*0.001) * H167 ) + (($C$18*0.001) * I167)</f>
        <v>0.17327555134378536</v>
      </c>
      <c r="L167" s="17">
        <f xml:space="preserve"> ( 0.5 * ($C$17*0.001) * POWER(F167, 2)) + ( 0.5 * ($C$18*0.001) * POWER(G167, 2))</f>
        <v>2.9877022260079555E-2</v>
      </c>
      <c r="M167" s="17">
        <f xml:space="preserve"> ( 0.5 * ($C$17*0.001) * POWER(H167, 2)) + ( 0.5 * ($C$18*0.001) * POWER(I167, 2))</f>
        <v>3.5584574117187392E-2</v>
      </c>
      <c r="N167" s="17">
        <f xml:space="preserve"> ABS(L167 - M167)</f>
        <v>5.7075518571078378E-3</v>
      </c>
      <c r="O167" s="17">
        <f xml:space="preserve"> ( I167 - H167 ) / ( F167 - G167 )</f>
        <v>0.41230807185799828</v>
      </c>
      <c r="P167" s="39">
        <f>AVERAGE(O167:O169)</f>
        <v>0.3217343792437346</v>
      </c>
    </row>
    <row r="168" spans="1:16" x14ac:dyDescent="0.35">
      <c r="A168" s="12"/>
      <c r="B168" s="21">
        <v>0.13109999999999999</v>
      </c>
      <c r="C168" s="21">
        <v>0.20100000000000001</v>
      </c>
      <c r="D168" s="21">
        <v>0.16789999999999999</v>
      </c>
      <c r="E168" s="22">
        <v>0.15459999999999999</v>
      </c>
      <c r="F168" s="23">
        <f t="shared" ref="F168:F169" si="61" xml:space="preserve"> ($C$25*0.01)/B168</f>
        <v>0.7627765064836004</v>
      </c>
      <c r="G168" s="25">
        <f t="shared" ref="G168" si="62" xml:space="preserve"> ($C$26*0.01)/C168</f>
        <v>0.49751243781094528</v>
      </c>
      <c r="H168" s="25">
        <f t="shared" ref="H168:H169" si="63" xml:space="preserve"> ($C$25*0.01)/D168</f>
        <v>0.59559261465157842</v>
      </c>
      <c r="I168" s="24">
        <f t="shared" ref="I168:I169" si="64" xml:space="preserve"> ($C$26*0.01)/E168</f>
        <v>0.646830530401035</v>
      </c>
      <c r="J168" s="23">
        <f xml:space="preserve"> ( ($C$17*0.001) * F168 ) + (($C$18*0.001) * G168)</f>
        <v>0.26652921889408793</v>
      </c>
      <c r="K168" s="25">
        <f xml:space="preserve"> ( ($C$17*0.001) * H168 ) + (($C$18*0.001) * I168)</f>
        <v>0.26273214820933122</v>
      </c>
      <c r="L168" s="25">
        <f xml:space="preserve"> ( 0.5 * ($C$17*0.001) * POWER(F168, 2)) + ( 0.5 * ($C$18*0.001) * POWER(G168, 2))</f>
        <v>8.7700994635378796E-2</v>
      </c>
      <c r="M168" s="25">
        <f xml:space="preserve"> ( 0.5 * ($C$17*0.001) * POWER(H168, 2)) + ( 0.5 * ($C$18*0.001) * POWER(I168, 2))</f>
        <v>8.1743964900697269E-2</v>
      </c>
      <c r="N168" s="21">
        <f xml:space="preserve"> ABS(L168 - M168)</f>
        <v>5.9570297346815265E-3</v>
      </c>
      <c r="O168" s="25">
        <f t="shared" ref="O168:O169" si="65" xml:space="preserve"> ( I168 - H168 ) / ( F168 - G168 )</f>
        <v>0.19315814616673888</v>
      </c>
      <c r="P168" s="40"/>
    </row>
    <row r="169" spans="1:16" ht="15" thickBot="1" x14ac:dyDescent="0.4">
      <c r="A169" s="12"/>
      <c r="B169" s="26">
        <v>0.16969999999999999</v>
      </c>
      <c r="C169" s="26">
        <v>0.2</v>
      </c>
      <c r="D169" s="26">
        <v>0.2011</v>
      </c>
      <c r="E169" s="26">
        <v>0.18890000000000001</v>
      </c>
      <c r="F169" s="27">
        <f t="shared" si="61"/>
        <v>0.5892751915144373</v>
      </c>
      <c r="G169" s="27">
        <f xml:space="preserve"> ($C$26*0.01)/C169</f>
        <v>0.5</v>
      </c>
      <c r="H169" s="27">
        <f t="shared" si="63"/>
        <v>0.4972650422675286</v>
      </c>
      <c r="I169" s="28">
        <f t="shared" si="64"/>
        <v>0.52938062466913716</v>
      </c>
      <c r="J169" s="30">
        <f xml:space="preserve"> ( ($C$17*0.001) * F169 ) + (($C$18*0.001) * G169)</f>
        <v>0.23035438126104893</v>
      </c>
      <c r="K169" s="27">
        <f xml:space="preserve"> ( ($C$17*0.001) * H169 ) + (($C$18*0.001) * I169)</f>
        <v>0.2171028322521526</v>
      </c>
      <c r="L169" s="27">
        <f xml:space="preserve"> ( 0.5 * ($C$17*0.001) * POWER(F169, 2)) + ( 0.5 * ($C$18*0.001) * POWER(G169, 2))</f>
        <v>6.3152644007380368E-2</v>
      </c>
      <c r="M169" s="27">
        <f xml:space="preserve"> ( 0.5 * ($C$17*0.001) * POWER(H169, 2)) + ( 0.5 * ($C$18*0.001) * POWER(I169, 2))</f>
        <v>5.5775954034624708E-2</v>
      </c>
      <c r="N169" s="26">
        <f xml:space="preserve"> ABS(L169 - M169)</f>
        <v>7.3766899727556595E-3</v>
      </c>
      <c r="O169" s="27">
        <f t="shared" si="65"/>
        <v>0.35973691970646654</v>
      </c>
      <c r="P169" s="41"/>
    </row>
    <row r="170" spans="1:16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6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6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6" x14ac:dyDescent="0.35">
      <c r="A173" s="12"/>
      <c r="B173" s="29" t="s">
        <v>17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6" x14ac:dyDescent="0.35">
      <c r="A174" s="12"/>
      <c r="B174" s="29" t="s">
        <v>16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1:16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1:16" ht="15" thickBot="1" x14ac:dyDescent="0.4">
      <c r="A176" s="12"/>
      <c r="B176" s="13" t="s">
        <v>10</v>
      </c>
      <c r="C176" s="14" t="s">
        <v>10</v>
      </c>
      <c r="D176" s="14" t="s">
        <v>10</v>
      </c>
      <c r="E176" s="14" t="s">
        <v>10</v>
      </c>
      <c r="F176" s="15" t="s">
        <v>11</v>
      </c>
      <c r="G176" s="15" t="s">
        <v>11</v>
      </c>
      <c r="H176" s="15" t="s">
        <v>11</v>
      </c>
      <c r="I176" s="15" t="s">
        <v>11</v>
      </c>
      <c r="J176" s="16"/>
      <c r="K176" s="16"/>
      <c r="L176" s="16"/>
      <c r="M176" s="16"/>
      <c r="N176" s="16"/>
      <c r="O176" s="16"/>
      <c r="P176" s="34"/>
    </row>
    <row r="177" spans="1:16" x14ac:dyDescent="0.35">
      <c r="A177" s="12"/>
      <c r="B177" s="17">
        <v>0.2276</v>
      </c>
      <c r="C177" s="17">
        <v>0.311</v>
      </c>
      <c r="D177" s="17">
        <v>0.24490000000000001</v>
      </c>
      <c r="E177" s="17">
        <v>0.23810000000000001</v>
      </c>
      <c r="F177" s="17">
        <f xml:space="preserve"> ($C$25*0.01)/B177</f>
        <v>0.43936731107205629</v>
      </c>
      <c r="G177" s="17">
        <f xml:space="preserve"> ($C$26*0.01)/C177</f>
        <v>0.32154340836012862</v>
      </c>
      <c r="H177" s="17">
        <f xml:space="preserve"> ($C$25*0.01)/D177</f>
        <v>0.40832993058391182</v>
      </c>
      <c r="I177" s="17">
        <f xml:space="preserve"> ($C$26*0.01)/E177</f>
        <v>0.41999160016799664</v>
      </c>
      <c r="J177" s="17">
        <f xml:space="preserve"> ( (($C$17*0.001)+($C$19*0.001)) * F177 ) + (($C$18*0.001) * G177)</f>
        <v>0.20480086630236383</v>
      </c>
      <c r="K177" s="17">
        <f xml:space="preserve"> ( (($C$17*0.001)+($C$19*0.001)) * H177 ) + (($C$18*0.001) * I177)</f>
        <v>0.21594844787465214</v>
      </c>
      <c r="L177" s="17">
        <f xml:space="preserve"> ( 0.5 * (($C$17*0.001)+($C$19*0.001)) * POWER(F177, 2)) + ( 0.5 * ($C$18*0.001) * POWER(G177, 2))</f>
        <v>4.0986716266517356E-2</v>
      </c>
      <c r="M177" s="17">
        <f xml:space="preserve"> ( 0.5 * (($C$17*0.001)+($C$19*0.001)) * POWER(H177, 2)) + ( 0.5 * ($C$18*0.001) * POWER(I177, 2))</f>
        <v>4.4606829659756202E-2</v>
      </c>
      <c r="N177" s="17">
        <f xml:space="preserve"> ABS(L177 - M177)</f>
        <v>3.6201133932388455E-3</v>
      </c>
      <c r="O177" s="35">
        <f xml:space="preserve"> ( I177 - H177 ) / ( F177 - G177 )</f>
        <v>9.8975414289211763E-2</v>
      </c>
      <c r="P177" s="39">
        <f>AVERAGE(O177:O179)</f>
        <v>3.9920941479503209E-2</v>
      </c>
    </row>
    <row r="178" spans="1:16" x14ac:dyDescent="0.35">
      <c r="A178" s="12"/>
      <c r="B178" s="21">
        <v>0.2</v>
      </c>
      <c r="C178" s="21">
        <v>0.2</v>
      </c>
      <c r="D178" s="21">
        <v>0.2054</v>
      </c>
      <c r="E178" s="21">
        <v>0.1996</v>
      </c>
      <c r="F178" s="21">
        <f t="shared" ref="F178:F179" si="66" xml:space="preserve"> ($C$25*0.01)/B178</f>
        <v>0.5</v>
      </c>
      <c r="G178" s="21">
        <f t="shared" ref="G178" si="67" xml:space="preserve"> ($C$26*0.01)/C178</f>
        <v>0.5</v>
      </c>
      <c r="H178" s="21">
        <f t="shared" ref="H178:H179" si="68" xml:space="preserve"> ($C$25*0.01)/D178</f>
        <v>0.48685491723466412</v>
      </c>
      <c r="I178" s="21">
        <f t="shared" ref="I178:I179" si="69" xml:space="preserve"> ($C$26*0.01)/E178</f>
        <v>0.50100200400801609</v>
      </c>
      <c r="J178" s="21">
        <f xml:space="preserve"> ( (($C$17*0.001)+($C$19*0.001)) * F178 ) + (($C$18*0.001) * G178)</f>
        <v>0.26140999999999998</v>
      </c>
      <c r="K178" s="21">
        <f xml:space="preserve"> ( (($C$17*0.001)+($C$19*0.001)) * H178 ) + (($C$18*0.001) * I178)</f>
        <v>0.25752832344338145</v>
      </c>
      <c r="L178" s="21">
        <f xml:space="preserve"> ( 0.5 * (($C$17*0.001)+($C$19*0.001)) * POWER(F178, 2)) + ( 0.5 * ($C$18*0.001) * POWER(G178, 2))</f>
        <v>6.5352499999999994E-2</v>
      </c>
      <c r="M178" s="21">
        <f xml:space="preserve"> ( 0.5 * (($C$17*0.001)+($C$19*0.001)) * POWER(H178, 2)) + ( 0.5 * ($C$18*0.001) * POWER(I178, 2))</f>
        <v>6.3438672616129871E-2</v>
      </c>
      <c r="N178" s="21">
        <f xml:space="preserve"> ABS(L178 - M178)</f>
        <v>1.9138273838701231E-3</v>
      </c>
      <c r="O178" s="36">
        <f xml:space="preserve"> 0</f>
        <v>0</v>
      </c>
      <c r="P178" s="40"/>
    </row>
    <row r="179" spans="1:16" ht="15" thickBot="1" x14ac:dyDescent="0.4">
      <c r="A179" s="12"/>
      <c r="B179" s="26">
        <v>0.1094</v>
      </c>
      <c r="C179" s="26">
        <v>0.17899999999999999</v>
      </c>
      <c r="D179" s="26">
        <v>0.1333</v>
      </c>
      <c r="E179" s="26">
        <v>0.13200000000000001</v>
      </c>
      <c r="F179" s="26">
        <f t="shared" si="66"/>
        <v>0.9140767824497259</v>
      </c>
      <c r="G179" s="26">
        <f xml:space="preserve"> ($C$26*0.01)/C179</f>
        <v>0.55865921787709505</v>
      </c>
      <c r="H179" s="26">
        <f t="shared" si="68"/>
        <v>0.75018754688672173</v>
      </c>
      <c r="I179" s="26">
        <f t="shared" si="69"/>
        <v>0.75757575757575757</v>
      </c>
      <c r="J179" s="26">
        <f xml:space="preserve"> ( (($C$17*0.001)+($C$19*0.001)) * F179 ) + (($C$18*0.001) * G179)</f>
        <v>0.40275879607406578</v>
      </c>
      <c r="K179" s="26">
        <f xml:space="preserve"> ( (($C$17*0.001)+($C$19*0.001)) * H179 ) + (($C$18*0.001) * I179)</f>
        <v>0.39377499488508494</v>
      </c>
      <c r="L179" s="26">
        <f xml:space="preserve"> ( 0.5 * (($C$17*0.001)+($C$19*0.001)) * POWER(F179, 2)) + ( 0.5 * ($C$18*0.001) * POWER(G179, 2))</f>
        <v>0.16308773295619727</v>
      </c>
      <c r="M179" s="26">
        <f xml:space="preserve"> ( 0.5 * (($C$17*0.001)+($C$19*0.001)) * POWER(H179, 2)) + ( 0.5 * ($C$18*0.001) * POWER(I179, 2))</f>
        <v>0.14829419327278703</v>
      </c>
      <c r="N179" s="26">
        <f xml:space="preserve"> ABS(L179 - M179)</f>
        <v>1.479353968341024E-2</v>
      </c>
      <c r="O179" s="37">
        <f t="shared" ref="O179" si="70" xml:space="preserve"> ( I179 - H179 ) / ( F179 - G179 )</f>
        <v>2.0787410149297861E-2</v>
      </c>
      <c r="P179" s="41"/>
    </row>
    <row r="180" spans="1:16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6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6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6" x14ac:dyDescent="0.35">
      <c r="A183" s="12"/>
      <c r="B183" s="29" t="s">
        <v>18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6" x14ac:dyDescent="0.35">
      <c r="A184" s="12"/>
      <c r="B184" s="29" t="s">
        <v>16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6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6" ht="15" thickBot="1" x14ac:dyDescent="0.4">
      <c r="A186" s="12"/>
      <c r="B186" s="13" t="s">
        <v>10</v>
      </c>
      <c r="C186" s="14" t="s">
        <v>10</v>
      </c>
      <c r="D186" s="14" t="s">
        <v>10</v>
      </c>
      <c r="E186" s="14" t="s">
        <v>10</v>
      </c>
      <c r="F186" s="15" t="s">
        <v>11</v>
      </c>
      <c r="G186" s="15" t="s">
        <v>11</v>
      </c>
      <c r="H186" s="15" t="s">
        <v>11</v>
      </c>
      <c r="I186" s="15" t="s">
        <v>11</v>
      </c>
      <c r="J186" s="16"/>
      <c r="K186" s="16"/>
      <c r="L186" s="16"/>
      <c r="M186" s="16"/>
      <c r="N186" s="16"/>
      <c r="O186" s="16"/>
      <c r="P186" s="34"/>
    </row>
    <row r="187" spans="1:16" x14ac:dyDescent="0.35">
      <c r="A187" s="12"/>
      <c r="B187" s="17">
        <v>0.1757</v>
      </c>
      <c r="C187" s="17">
        <v>0.23860000000000001</v>
      </c>
      <c r="D187" s="17">
        <v>0.18690000000000001</v>
      </c>
      <c r="E187" s="18">
        <v>0.18440000000000001</v>
      </c>
      <c r="F187" s="19">
        <f xml:space="preserve"> ($C$25*0.01)/B187</f>
        <v>0.56915196357427433</v>
      </c>
      <c r="G187" s="17">
        <f xml:space="preserve"> ($C$26*0.01)/C187</f>
        <v>0.41911148365465217</v>
      </c>
      <c r="H187" s="17">
        <f xml:space="preserve"> ($C$25*0.01)/D187</f>
        <v>0.53504547886570364</v>
      </c>
      <c r="I187" s="18">
        <f xml:space="preserve"> ($C$26*0.01)/E187</f>
        <v>0.54229934924078094</v>
      </c>
      <c r="J187" s="17">
        <f xml:space="preserve"> ( ($C$17*0.001) * F187 ) + ((($C$18*0.001)+($C$19*0.001)) * G187)</f>
        <v>0.25085792860172296</v>
      </c>
      <c r="K187" s="17">
        <f xml:space="preserve"> ( ($C$17*0.001) * H187 ) + ((($C$18*0.001)+($C$19*0.001)) * I187)</f>
        <v>0.28199053456962497</v>
      </c>
      <c r="L187" s="17">
        <f xml:space="preserve"> ( 0.5 * ($C$17*0.001) * POWER(F187, 2)) + ( 0.5 * (($C$18*0.001)+($C$19*0.001)) * POWER(G187, 2))</f>
        <v>6.1600609679225628E-2</v>
      </c>
      <c r="M187" s="17">
        <f xml:space="preserve"> ( 0.5 * ($C$17*0.001) * POWER(H187, 2)) + ( 0.5 * (($C$18*0.001)+($C$19*0.001)) * POWER(I187, 2))</f>
        <v>7.605115180682559E-2</v>
      </c>
      <c r="N187" s="17">
        <f xml:space="preserve"> ABS(L187 - M187)</f>
        <v>1.4450542127599962E-2</v>
      </c>
      <c r="O187" s="17">
        <f xml:space="preserve"> ( I187 - H187 ) / ( F187 - G187 )</f>
        <v>4.8346088861907485E-2</v>
      </c>
      <c r="P187" s="39">
        <f>AVERAGE(O187:O189)</f>
        <v>4.6523082825819927E-2</v>
      </c>
    </row>
    <row r="188" spans="1:16" x14ac:dyDescent="0.35">
      <c r="A188" s="12"/>
      <c r="B188" s="21">
        <v>0.17929999999999999</v>
      </c>
      <c r="C188" s="21">
        <v>0.24929999999999999</v>
      </c>
      <c r="D188" s="21">
        <v>0.2049</v>
      </c>
      <c r="E188" s="22">
        <v>0.20150000000000001</v>
      </c>
      <c r="F188" s="23">
        <f t="shared" ref="F188:F189" si="71" xml:space="preserve"> ($C$25*0.01)/B188</f>
        <v>0.55772448410485231</v>
      </c>
      <c r="G188" s="25">
        <f t="shared" ref="G188" si="72" xml:space="preserve"> ($C$26*0.01)/C188</f>
        <v>0.4011231448054553</v>
      </c>
      <c r="H188" s="25">
        <f t="shared" ref="H188:H189" si="73" xml:space="preserve"> ($C$25*0.01)/D188</f>
        <v>0.4880429477794046</v>
      </c>
      <c r="I188" s="24">
        <f t="shared" ref="I188:I189" si="74" xml:space="preserve"> ($C$26*0.01)/E188</f>
        <v>0.49627791563275436</v>
      </c>
      <c r="J188" s="21">
        <f xml:space="preserve"> ( ($C$17*0.001) * F188 ) + ((($C$18*0.001)+($C$19*0.001)) * G188)</f>
        <v>0.24284108386918959</v>
      </c>
      <c r="K188" s="21">
        <f xml:space="preserve"> ( ($C$17*0.001) * H188 ) + ((($C$18*0.001)+($C$19*0.001)) * I188)</f>
        <v>0.25772207710109757</v>
      </c>
      <c r="L188" s="21">
        <f xml:space="preserve"> ( 0.5 * ($C$17*0.001) * POWER(F188, 2)) + ( 0.5 * (($C$18*0.001)+($C$19*0.001)) * POWER(G188, 2))</f>
        <v>5.7942147154625992E-2</v>
      </c>
      <c r="M188" s="21">
        <f xml:space="preserve"> ( 0.5 * ($C$17*0.001) * POWER(H188, 2)) + ( 0.5 * (($C$18*0.001)+($C$19*0.001)) * POWER(I188, 2))</f>
        <v>6.3525816180847211E-2</v>
      </c>
      <c r="N188" s="21">
        <f xml:space="preserve"> ABS(L188 - M188)</f>
        <v>5.5836690262212191E-3</v>
      </c>
      <c r="O188" s="25">
        <f t="shared" ref="O188:O189" si="75" xml:space="preserve"> ( I188 - H188 ) / ( F188 - G188 )</f>
        <v>5.2585551887304134E-2</v>
      </c>
      <c r="P188" s="40"/>
    </row>
    <row r="189" spans="1:16" ht="15" thickBot="1" x14ac:dyDescent="0.4">
      <c r="A189" s="12"/>
      <c r="B189" s="26">
        <v>0.14419999999999999</v>
      </c>
      <c r="C189" s="26">
        <v>0.1918</v>
      </c>
      <c r="D189" s="26">
        <v>0.14580000000000001</v>
      </c>
      <c r="E189" s="26">
        <v>0.1444</v>
      </c>
      <c r="F189" s="27">
        <f t="shared" si="71"/>
        <v>0.69348127600554788</v>
      </c>
      <c r="G189" s="27">
        <f xml:space="preserve"> ($C$26*0.01)/C189</f>
        <v>0.52137643378519294</v>
      </c>
      <c r="H189" s="27">
        <f t="shared" si="73"/>
        <v>0.68587105624142664</v>
      </c>
      <c r="I189" s="28">
        <f t="shared" si="74"/>
        <v>0.69252077562326875</v>
      </c>
      <c r="J189" s="26">
        <f xml:space="preserve"> ( ($C$17*0.001) * F189 ) + ((($C$18*0.001)+($C$19*0.001)) * G189)</f>
        <v>0.30899136438644625</v>
      </c>
      <c r="K189" s="26">
        <f xml:space="preserve"> ( ($C$17*0.001) * H189 ) + ((($C$18*0.001)+($C$19*0.001)) * I189)</f>
        <v>0.36065709677051627</v>
      </c>
      <c r="L189" s="26">
        <f xml:space="preserve"> ( 0.5 * ($C$17*0.001) * POWER(F189, 2)) + ( 0.5 * (($C$18*0.001)+($C$19*0.001)) * POWER(G189, 2))</f>
        <v>9.3173617690508387E-2</v>
      </c>
      <c r="M189" s="26">
        <f xml:space="preserve"> ( 0.5 * ($C$17*0.001) * POWER(H189, 2)) + ( 0.5 * (($C$18*0.001)+($C$19*0.001)) * POWER(I189, 2))</f>
        <v>0.1243988878885902</v>
      </c>
      <c r="N189" s="26">
        <f xml:space="preserve"> ABS(L189 - M189)</f>
        <v>3.1225270198081814E-2</v>
      </c>
      <c r="O189" s="27">
        <f t="shared" si="75"/>
        <v>3.8637607728248133E-2</v>
      </c>
      <c r="P189" s="41"/>
    </row>
    <row r="190" spans="1:16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6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6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</row>
    <row r="194" spans="1:15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</sheetData>
  <mergeCells count="16">
    <mergeCell ref="F2:H6"/>
    <mergeCell ref="B9:K9"/>
    <mergeCell ref="P34:P36"/>
    <mergeCell ref="P43:P45"/>
    <mergeCell ref="P53:P55"/>
    <mergeCell ref="P63:P65"/>
    <mergeCell ref="P73:P75"/>
    <mergeCell ref="P86:P88"/>
    <mergeCell ref="P95:P97"/>
    <mergeCell ref="P105:P107"/>
    <mergeCell ref="P167:P169"/>
    <mergeCell ref="P177:P179"/>
    <mergeCell ref="P187:P189"/>
    <mergeCell ref="P115:P117"/>
    <mergeCell ref="P125:P127"/>
    <mergeCell ref="P135:P137"/>
  </mergeCells>
  <pageMargins left="0.7" right="0.7" top="0.75" bottom="0.75" header="0.3" footer="0.3"/>
  <pageSetup paperSize="9" orientation="portrait" horizontalDpi="4294967293" r:id="rId1"/>
  <ignoredErrors>
    <ignoredError sqref="G177:G179 G135:G137 G148:H150 G157:H159 G167:H169 H177:H179 O178 G187:H189 G63:H65 G73:H7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F7C70F501A04BA579F8EB25A4BFB9" ma:contentTypeVersion="13" ma:contentTypeDescription="Criar um novo documento." ma:contentTypeScope="" ma:versionID="c58b6f320ca51ca2566f4dccc812f5a5">
  <xsd:schema xmlns:xsd="http://www.w3.org/2001/XMLSchema" xmlns:xs="http://www.w3.org/2001/XMLSchema" xmlns:p="http://schemas.microsoft.com/office/2006/metadata/properties" xmlns:ns3="ec7643bd-cb13-47a9-bcff-1561254814e6" xmlns:ns4="c03a790e-724a-4d40-b121-683ecbefc3a2" targetNamespace="http://schemas.microsoft.com/office/2006/metadata/properties" ma:root="true" ma:fieldsID="177235d5c3a3b553f5c36171a6a1f252" ns3:_="" ns4:_="">
    <xsd:import namespace="ec7643bd-cb13-47a9-bcff-1561254814e6"/>
    <xsd:import namespace="c03a790e-724a-4d40-b121-683ecbefc3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643bd-cb13-47a9-bcff-156125481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a790e-724a-4d40-b121-683ecbefc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30C4FE-8A73-4CBE-940E-589F267F3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643bd-cb13-47a9-bcff-1561254814e6"/>
    <ds:schemaRef ds:uri="c03a790e-724a-4d40-b121-683ecbefc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D3067-9A79-4F8A-AC11-C4F74D48895E}">
  <ds:schemaRefs>
    <ds:schemaRef ds:uri="c03a790e-724a-4d40-b121-683ecbefc3a2"/>
    <ds:schemaRef ds:uri="http://schemas.microsoft.com/office/2006/documentManagement/types"/>
    <ds:schemaRef ds:uri="ec7643bd-cb13-47a9-bcff-1561254814e6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84CC3E3-3192-44AC-A5DB-F9E1296BE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Beatriz Demétrio</cp:lastModifiedBy>
  <dcterms:created xsi:type="dcterms:W3CDTF">2020-11-09T23:27:37Z</dcterms:created>
  <dcterms:modified xsi:type="dcterms:W3CDTF">2021-01-08T21:27:40Z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0x010100AF1F7C70F501A04BA579F8EB25A4BFB9</vt:lpwstr>
  </property>
</Properties>
</file>