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5"/>
  <workbookPr/>
  <mc:AlternateContent xmlns:mc="http://schemas.openxmlformats.org/markup-compatibility/2006">
    <mc:Choice Requires="x15">
      <x15ac:absPath xmlns:x15ac="http://schemas.microsoft.com/office/spreadsheetml/2010/11/ac" url="https://uminho365-my.sharepoint.com/personal/a92839_uminho_pt/Documents/Uminho/2º ano/1º semestre/4. Laboratório de Mecânica Newtoniana/PL3/"/>
    </mc:Choice>
  </mc:AlternateContent>
  <xr:revisionPtr revIDLastSave="361" documentId="13_ncr:1_{58FF2109-99F2-42A0-BF23-88392C8676E5}" xr6:coauthVersionLast="47" xr6:coauthVersionMax="47" xr10:uidLastSave="{2DFFC4C0-354D-4D12-B263-5A6F152B051B}"/>
  <bookViews>
    <workbookView minimized="1" xWindow="1140" yWindow="1140" windowWidth="14400" windowHeight="7360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4" i="1" l="1"/>
  <c r="C43" i="1"/>
  <c r="C44" i="1"/>
  <c r="D43" i="1" l="1"/>
  <c r="J153" i="1"/>
  <c r="J154" i="1" s="1"/>
  <c r="J149" i="1"/>
  <c r="J134" i="1"/>
  <c r="J148" i="1"/>
  <c r="E149" i="1"/>
  <c r="E148" i="1"/>
  <c r="E147" i="1"/>
  <c r="E146" i="1"/>
  <c r="E145" i="1"/>
  <c r="F145" i="1" s="1"/>
  <c r="G145" i="1" s="1"/>
  <c r="J133" i="1"/>
  <c r="J129" i="1"/>
  <c r="J128" i="1"/>
  <c r="G125" i="1"/>
  <c r="E129" i="1"/>
  <c r="E128" i="1"/>
  <c r="E127" i="1"/>
  <c r="E126" i="1"/>
  <c r="F125" i="1" s="1"/>
  <c r="E125" i="1"/>
  <c r="D152" i="1"/>
  <c r="E152" i="1" s="1"/>
  <c r="D132" i="1"/>
  <c r="E132" i="1" s="1"/>
  <c r="J114" i="1"/>
  <c r="J113" i="1"/>
  <c r="J109" i="1"/>
  <c r="J108" i="1"/>
  <c r="E112" i="1"/>
  <c r="D112" i="1"/>
  <c r="G105" i="1"/>
  <c r="E109" i="1"/>
  <c r="E108" i="1"/>
  <c r="E107" i="1"/>
  <c r="E106" i="1"/>
  <c r="E105" i="1"/>
  <c r="F105" i="1" s="1"/>
  <c r="C93" i="1"/>
  <c r="I88" i="1"/>
  <c r="C88" i="1"/>
  <c r="C87" i="1"/>
  <c r="C79" i="1"/>
  <c r="C73" i="1"/>
  <c r="C72" i="1"/>
  <c r="I92" i="1"/>
  <c r="I91" i="1"/>
  <c r="I90" i="1"/>
  <c r="I89" i="1"/>
  <c r="J88" i="1"/>
  <c r="I77" i="1"/>
  <c r="I76" i="1"/>
  <c r="I75" i="1"/>
  <c r="I74" i="1"/>
  <c r="I73" i="1"/>
  <c r="C45" i="1"/>
  <c r="C46" i="1"/>
  <c r="C47" i="1"/>
  <c r="C94" i="1" l="1"/>
  <c r="J73" i="1"/>
  <c r="C78" i="1" s="1"/>
  <c r="I59" i="1"/>
  <c r="I60" i="1"/>
  <c r="I61" i="1"/>
  <c r="I62" i="1"/>
  <c r="I58" i="1"/>
  <c r="J58" i="1" s="1"/>
  <c r="C63" i="1" s="1"/>
  <c r="C58" i="1"/>
  <c r="C57" i="1"/>
  <c r="D15" i="1"/>
  <c r="D26" i="1" l="1"/>
  <c r="D29" i="1"/>
  <c r="D32" i="1"/>
  <c r="D23" i="1"/>
</calcChain>
</file>

<file path=xl/sharedStrings.xml><?xml version="1.0" encoding="utf-8"?>
<sst xmlns="http://schemas.openxmlformats.org/spreadsheetml/2006/main" count="66" uniqueCount="28">
  <si>
    <t>Carlos Ferreira – A92846
Beatriz Demétrio – A92839                          Ano 2 - Turno 1 – Grupo 1
Engenharia Física</t>
  </si>
  <si>
    <t>T3 - Conservação de energia e momento. Pêndulo balístico</t>
  </si>
  <si>
    <r>
      <t xml:space="preserve">• </t>
    </r>
    <r>
      <rPr>
        <b/>
        <u/>
        <sz val="11"/>
        <color theme="1"/>
        <rFont val="Calibri"/>
        <family val="2"/>
        <scheme val="minor"/>
      </rPr>
      <t>Medição do diâmetro da esfera</t>
    </r>
  </si>
  <si>
    <t>Medição</t>
  </si>
  <si>
    <t>diâm. (mm)</t>
  </si>
  <si>
    <r>
      <t xml:space="preserve">• </t>
    </r>
    <r>
      <rPr>
        <b/>
        <u/>
        <sz val="11"/>
        <color theme="1"/>
        <rFont val="Calibri"/>
        <family val="2"/>
        <scheme val="minor"/>
      </rPr>
      <t>Medição das massas</t>
    </r>
  </si>
  <si>
    <t>Objeto</t>
  </si>
  <si>
    <t>m (g)</t>
  </si>
  <si>
    <t>Esfera</t>
  </si>
  <si>
    <t xml:space="preserve">Acoplável 1 </t>
  </si>
  <si>
    <t>Acoplável 2</t>
  </si>
  <si>
    <t>Pêndulo 1</t>
  </si>
  <si>
    <t>Cálculo direto</t>
  </si>
  <si>
    <r>
      <t xml:space="preserve">• </t>
    </r>
    <r>
      <rPr>
        <b/>
        <u/>
        <sz val="11"/>
        <color theme="1"/>
        <rFont val="Calibri"/>
        <family val="2"/>
        <scheme val="minor"/>
      </rPr>
      <t>Medição da velocidade de lançamento</t>
    </r>
  </si>
  <si>
    <t>Método "aproximado"</t>
  </si>
  <si>
    <r>
      <t xml:space="preserve">• </t>
    </r>
    <r>
      <rPr>
        <b/>
        <u/>
        <sz val="11"/>
        <color theme="1"/>
        <rFont val="Calibri"/>
        <family val="2"/>
        <scheme val="minor"/>
      </rPr>
      <t>Conjunto pêndulo + esfera</t>
    </r>
  </si>
  <si>
    <t>M (kg)</t>
  </si>
  <si>
    <t>medição</t>
  </si>
  <si>
    <t>m (kg)</t>
  </si>
  <si>
    <t xml:space="preserve">g </t>
  </si>
  <si>
    <t xml:space="preserve">          (m)</t>
  </si>
  <si>
    <t xml:space="preserve">    (rad)</t>
  </si>
  <si>
    <t>v  (m/s)</t>
  </si>
  <si>
    <r>
      <t xml:space="preserve">• </t>
    </r>
    <r>
      <rPr>
        <b/>
        <u/>
        <sz val="11"/>
        <color theme="1"/>
        <rFont val="Calibri"/>
        <family val="2"/>
        <scheme val="minor"/>
      </rPr>
      <t>Conjunto pêndulo + esfera + m1</t>
    </r>
  </si>
  <si>
    <r>
      <t xml:space="preserve">• </t>
    </r>
    <r>
      <rPr>
        <b/>
        <u/>
        <sz val="11"/>
        <color theme="1"/>
        <rFont val="Calibri"/>
        <family val="2"/>
        <scheme val="minor"/>
      </rPr>
      <t>Conjunto pêndulo + esfera + m1 + m2</t>
    </r>
  </si>
  <si>
    <t>Método "exato"</t>
  </si>
  <si>
    <t>(m)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</si>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</sst>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5">
    <font>
      <sz val="11"/>
      <color theme="1"/>
      <name val="Calibri"/>
      <family val="2"/>
      <scheme val="minor"/>
    </font>
    <font>
      <b/>
      <u/>
      <sz val="18"/>
      <color theme="5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 style="medium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 style="medium">
        <color theme="5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/>
    <xf numFmtId="2" fontId="0" fillId="0" borderId="0" xfId="0" applyNumberFormat="1"/>
    <xf numFmtId="0" fontId="0" fillId="0" borderId="12" xfId="0" applyBorder="1"/>
    <xf numFmtId="0" fontId="0" fillId="2" borderId="12" xfId="0" applyFill="1" applyBorder="1"/>
    <xf numFmtId="165" fontId="0" fillId="0" borderId="13" xfId="0" applyNumberFormat="1" applyBorder="1"/>
    <xf numFmtId="165" fontId="0" fillId="0" borderId="12" xfId="0" applyNumberFormat="1" applyBorder="1"/>
    <xf numFmtId="0" fontId="0" fillId="2" borderId="12" xfId="0" applyFill="1" applyBorder="1" applyAlignment="1">
      <alignment horizontal="right"/>
    </xf>
    <xf numFmtId="0" fontId="3" fillId="3" borderId="13" xfId="0" applyFont="1" applyFill="1" applyBorder="1"/>
    <xf numFmtId="0" fontId="3" fillId="3" borderId="12" xfId="0" applyFont="1" applyFill="1" applyBorder="1"/>
    <xf numFmtId="164" fontId="0" fillId="0" borderId="12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166" fontId="0" fillId="0" borderId="12" xfId="0" applyNumberFormat="1" applyBorder="1"/>
    <xf numFmtId="164" fontId="0" fillId="0" borderId="12" xfId="0" applyNumberFormat="1" applyBorder="1" applyAlignment="1">
      <alignment horizontal="left" vertical="center"/>
    </xf>
    <xf numFmtId="2" fontId="0" fillId="0" borderId="12" xfId="0" applyNumberFormat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0" fillId="2" borderId="12" xfId="0" applyFill="1" applyBorder="1" applyAlignment="1">
      <alignment horizontal="left"/>
    </xf>
    <xf numFmtId="2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2" fontId="3" fillId="3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233400</xdr:colOff>
      <xdr:row>5</xdr:row>
      <xdr:rowOff>57347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5FA41DE-36CE-44A5-99FF-32356B484C6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5614"/>
        <a:stretch/>
      </xdr:blipFill>
      <xdr:spPr bwMode="auto">
        <a:xfrm>
          <a:off x="609600" y="190500"/>
          <a:ext cx="1719300" cy="793947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304800</xdr:colOff>
      <xdr:row>1</xdr:row>
      <xdr:rowOff>120650</xdr:rowOff>
    </xdr:to>
    <xdr:sp macro="" textlink="">
      <xdr:nvSpPr>
        <xdr:cNvPr id="3" name="avatar">
          <a:extLst>
            <a:ext uri="{FF2B5EF4-FFF2-40B4-BE49-F238E27FC236}">
              <a16:creationId xmlns:a16="http://schemas.microsoft.com/office/drawing/2014/main" id="{9A04F69A-BBD7-4BA1-90F1-4733CF27477C}"/>
            </a:ext>
          </a:extLst>
        </xdr:cNvPr>
        <xdr:cNvSpPr>
          <a:spLocks noChangeAspect="1" noChangeArrowheads="1"/>
        </xdr:cNvSpPr>
      </xdr:nvSpPr>
      <xdr:spPr bwMode="auto">
        <a:xfrm>
          <a:off x="6604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34925</xdr:colOff>
      <xdr:row>21</xdr:row>
      <xdr:rowOff>9525</xdr:rowOff>
    </xdr:from>
    <xdr:ext cx="354007" cy="1565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A421CF62-71BC-4464-A9FB-70D1CC97D327}"/>
                </a:ext>
              </a:extLst>
            </xdr:cNvPr>
            <xdr:cNvSpPr txBox="1"/>
          </xdr:nvSpPr>
          <xdr:spPr>
            <a:xfrm>
              <a:off x="2142331" y="4230291"/>
              <a:ext cx="354007" cy="1565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0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0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</m:acc>
                    <m:r>
                      <a:rPr lang="pt-PT" sz="1000" b="0" i="1">
                        <a:latin typeface="Cambria Math" panose="02040503050406030204" pitchFamily="18" charset="0"/>
                      </a:rPr>
                      <m:t> (</m:t>
                    </m:r>
                    <m:r>
                      <a:rPr lang="pt-PT" sz="1000" b="0" i="1">
                        <a:latin typeface="Cambria Math" panose="02040503050406030204" pitchFamily="18" charset="0"/>
                      </a:rPr>
                      <m:t>𝑔</m:t>
                    </m:r>
                    <m:r>
                      <a:rPr lang="pt-PT" sz="10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PT" sz="105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A421CF62-71BC-4464-A9FB-70D1CC97D327}"/>
                </a:ext>
              </a:extLst>
            </xdr:cNvPr>
            <xdr:cNvSpPr txBox="1"/>
          </xdr:nvSpPr>
          <xdr:spPr>
            <a:xfrm>
              <a:off x="2142331" y="4230291"/>
              <a:ext cx="354007" cy="1565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000" b="0" i="0">
                  <a:latin typeface="Cambria Math" panose="02040503050406030204" pitchFamily="18" charset="0"/>
                </a:rPr>
                <a:t>𝑚 ̅  (𝑔)</a:t>
              </a:r>
              <a:endParaRPr lang="pt-PT" sz="1050"/>
            </a:p>
          </xdr:txBody>
        </xdr:sp>
      </mc:Fallback>
    </mc:AlternateContent>
    <xdr:clientData/>
  </xdr:oneCellAnchor>
  <xdr:oneCellAnchor>
    <xdr:from>
      <xdr:col>1</xdr:col>
      <xdr:colOff>19050</xdr:colOff>
      <xdr:row>41</xdr:row>
      <xdr:rowOff>0</xdr:rowOff>
    </xdr:from>
    <xdr:ext cx="65" cy="172227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459165F8-03CB-4EB9-89C0-AD89D489426F}"/>
            </a:ext>
          </a:extLst>
        </xdr:cNvPr>
        <xdr:cNvSpPr txBox="1"/>
      </xdr:nvSpPr>
      <xdr:spPr>
        <a:xfrm>
          <a:off x="762000" y="7613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oneCellAnchor>
    <xdr:from>
      <xdr:col>0</xdr:col>
      <xdr:colOff>684609</xdr:colOff>
      <xdr:row>59</xdr:row>
      <xdr:rowOff>5953</xdr:rowOff>
    </xdr:from>
    <xdr:ext cx="35632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5326F0E4-8F8D-4C57-BA05-4FF9B89B2ED2}"/>
                </a:ext>
              </a:extLst>
            </xdr:cNvPr>
            <xdr:cNvSpPr txBox="1"/>
          </xdr:nvSpPr>
          <xdr:spPr>
            <a:xfrm>
              <a:off x="684609" y="11811000"/>
              <a:ext cx="3563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sub>
                    </m:sSub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5326F0E4-8F8D-4C57-BA05-4FF9B89B2ED2}"/>
                </a:ext>
              </a:extLst>
            </xdr:cNvPr>
            <xdr:cNvSpPr txBox="1"/>
          </xdr:nvSpPr>
          <xdr:spPr>
            <a:xfrm>
              <a:off x="684609" y="11811000"/>
              <a:ext cx="3563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𝑅_𝐶𝑀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22027</xdr:colOff>
      <xdr:row>62</xdr:row>
      <xdr:rowOff>27978</xdr:rowOff>
    </xdr:from>
    <xdr:ext cx="11535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7DEE9B92-DA45-43BE-85AB-D9771F273FAC}"/>
                </a:ext>
              </a:extLst>
            </xdr:cNvPr>
            <xdr:cNvSpPr txBox="1"/>
          </xdr:nvSpPr>
          <xdr:spPr>
            <a:xfrm>
              <a:off x="724496" y="12440244"/>
              <a:ext cx="1153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𝜃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7DEE9B92-DA45-43BE-85AB-D9771F273FAC}"/>
                </a:ext>
              </a:extLst>
            </xdr:cNvPr>
            <xdr:cNvSpPr txBox="1"/>
          </xdr:nvSpPr>
          <xdr:spPr>
            <a:xfrm>
              <a:off x="724496" y="12440244"/>
              <a:ext cx="1153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152995</xdr:colOff>
      <xdr:row>58</xdr:row>
      <xdr:rowOff>10120</xdr:rowOff>
    </xdr:from>
    <xdr:ext cx="48654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CBF542C7-F235-4EFF-92D8-28287A0D903D}"/>
                </a:ext>
              </a:extLst>
            </xdr:cNvPr>
            <xdr:cNvSpPr txBox="1"/>
          </xdr:nvSpPr>
          <xdr:spPr>
            <a:xfrm>
              <a:off x="855464" y="11612761"/>
              <a:ext cx="48654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PT" sz="1100" b="0" i="1">
                      <a:latin typeface="Cambria Math" panose="02040503050406030204" pitchFamily="18" charset="0"/>
                    </a:rPr>
                    <m:t>(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𝑚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.</m:t>
                  </m:r>
                  <m:sSup>
                    <m:sSupPr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p>
                      <m:r>
                        <a:rPr lang="pt-PT" sz="1100" b="0" i="1">
                          <a:latin typeface="Cambria Math" panose="02040503050406030204" pitchFamily="18" charset="0"/>
                        </a:rPr>
                        <m:t>−2</m:t>
                      </m:r>
                    </m:sup>
                  </m:sSup>
                </m:oMath>
              </a14:m>
              <a:r>
                <a:rPr lang="pt-PT" sz="1100"/>
                <a:t>)</a:t>
              </a:r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CBF542C7-F235-4EFF-92D8-28287A0D903D}"/>
                </a:ext>
              </a:extLst>
            </xdr:cNvPr>
            <xdr:cNvSpPr txBox="1"/>
          </xdr:nvSpPr>
          <xdr:spPr>
            <a:xfrm>
              <a:off x="855464" y="11612761"/>
              <a:ext cx="48654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(𝑚.𝑠^(−2)</a:t>
              </a:r>
              <a:r>
                <a:rPr lang="pt-PT" sz="1100"/>
                <a:t>)</a:t>
              </a:r>
            </a:p>
          </xdr:txBody>
        </xdr:sp>
      </mc:Fallback>
    </mc:AlternateContent>
    <xdr:clientData/>
  </xdr:oneCellAnchor>
  <xdr:oneCellAnchor>
    <xdr:from>
      <xdr:col>6</xdr:col>
      <xdr:colOff>236337</xdr:colOff>
      <xdr:row>55</xdr:row>
      <xdr:rowOff>200619</xdr:rowOff>
    </xdr:from>
    <xdr:ext cx="37183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EEC838C8-E034-40B0-AC18-C3EDC872E192}"/>
                </a:ext>
              </a:extLst>
            </xdr:cNvPr>
            <xdr:cNvSpPr txBox="1"/>
          </xdr:nvSpPr>
          <xdr:spPr>
            <a:xfrm>
              <a:off x="4451150" y="11196041"/>
              <a:ext cx="3718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0 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</a:rPr>
                      <m:t>(º)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EEC838C8-E034-40B0-AC18-C3EDC872E192}"/>
                </a:ext>
              </a:extLst>
            </xdr:cNvPr>
            <xdr:cNvSpPr txBox="1"/>
          </xdr:nvSpPr>
          <xdr:spPr>
            <a:xfrm>
              <a:off x="4451150" y="11196041"/>
              <a:ext cx="3718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𝜃_(</a:t>
              </a:r>
              <a:r>
                <a:rPr lang="pt-PT" sz="1100" b="0" i="0">
                  <a:latin typeface="Cambria Math" panose="02040503050406030204" pitchFamily="18" charset="0"/>
                </a:rPr>
                <a:t>0 ) (º)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7</xdr:col>
      <xdr:colOff>228004</xdr:colOff>
      <xdr:row>56</xdr:row>
      <xdr:rowOff>7738</xdr:rowOff>
    </xdr:from>
    <xdr:ext cx="394403" cy="1827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CFF0F3DB-4368-4D73-B825-2126B42F735D}"/>
                </a:ext>
              </a:extLst>
            </xdr:cNvPr>
            <xdr:cNvSpPr txBox="1"/>
          </xdr:nvSpPr>
          <xdr:spPr>
            <a:xfrm>
              <a:off x="5145285" y="11205566"/>
              <a:ext cx="394403" cy="182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º</m:t>
                        </m:r>
                      </m:e>
                    </m:d>
                  </m:oMath>
                </m:oMathPara>
              </a14:m>
              <a:endParaRPr lang="pt-PT" sz="1100" b="0"/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CFF0F3DB-4368-4D73-B825-2126B42F735D}"/>
                </a:ext>
              </a:extLst>
            </xdr:cNvPr>
            <xdr:cNvSpPr txBox="1"/>
          </xdr:nvSpPr>
          <xdr:spPr>
            <a:xfrm>
              <a:off x="5145285" y="11205566"/>
              <a:ext cx="394403" cy="182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pt-PT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𝜃_</a:t>
              </a:r>
              <a:r>
                <a:rPr lang="pt-PT" sz="1100" b="0" i="0">
                  <a:latin typeface="Cambria Math" panose="02040503050406030204" pitchFamily="18" charset="0"/>
                </a:rPr>
                <a:t>𝑓  (º)</a:t>
              </a:r>
              <a:endParaRPr lang="pt-PT" sz="1100" b="0"/>
            </a:p>
            <a:p>
              <a:endParaRPr lang="pt-PT" sz="1100"/>
            </a:p>
          </xdr:txBody>
        </xdr:sp>
      </mc:Fallback>
    </mc:AlternateContent>
    <xdr:clientData/>
  </xdr:oneCellAnchor>
  <xdr:oneCellAnchor>
    <xdr:from>
      <xdr:col>8</xdr:col>
      <xdr:colOff>135136</xdr:colOff>
      <xdr:row>55</xdr:row>
      <xdr:rowOff>200621</xdr:rowOff>
    </xdr:from>
    <xdr:ext cx="4078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F76BF873-AE1A-4048-AFDF-B1F9EC86AF23}"/>
                </a:ext>
              </a:extLst>
            </xdr:cNvPr>
            <xdr:cNvSpPr txBox="1"/>
          </xdr:nvSpPr>
          <xdr:spPr>
            <a:xfrm>
              <a:off x="5754886" y="11196043"/>
              <a:ext cx="4078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pt-PT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𝜃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(º)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F76BF873-AE1A-4048-AFDF-B1F9EC86AF23}"/>
                </a:ext>
              </a:extLst>
            </xdr:cNvPr>
            <xdr:cNvSpPr txBox="1"/>
          </xdr:nvSpPr>
          <xdr:spPr>
            <a:xfrm>
              <a:off x="5754886" y="11196043"/>
              <a:ext cx="4078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∆𝜃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(º)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9</xdr:col>
      <xdr:colOff>125015</xdr:colOff>
      <xdr:row>56</xdr:row>
      <xdr:rowOff>23813</xdr:rowOff>
    </xdr:from>
    <xdr:ext cx="32380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F9F1D1F4-A273-4F14-A6F7-6FA6524D9B2F}"/>
                </a:ext>
              </a:extLst>
            </xdr:cNvPr>
            <xdr:cNvSpPr txBox="1"/>
          </xdr:nvSpPr>
          <xdr:spPr>
            <a:xfrm>
              <a:off x="6447234" y="11221641"/>
              <a:ext cx="3238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𝜃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(º)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F9F1D1F4-A273-4F14-A6F7-6FA6524D9B2F}"/>
                </a:ext>
              </a:extLst>
            </xdr:cNvPr>
            <xdr:cNvSpPr txBox="1"/>
          </xdr:nvSpPr>
          <xdr:spPr>
            <a:xfrm>
              <a:off x="6447234" y="11221641"/>
              <a:ext cx="3238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(º)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0</xdr:col>
      <xdr:colOff>684609</xdr:colOff>
      <xdr:row>74</xdr:row>
      <xdr:rowOff>5953</xdr:rowOff>
    </xdr:from>
    <xdr:ext cx="35632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3A4F73B8-4A41-4500-9991-C6690C9D4C27}"/>
                </a:ext>
              </a:extLst>
            </xdr:cNvPr>
            <xdr:cNvSpPr txBox="1"/>
          </xdr:nvSpPr>
          <xdr:spPr>
            <a:xfrm>
              <a:off x="684609" y="11811000"/>
              <a:ext cx="3563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sub>
                    </m:sSub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3A4F73B8-4A41-4500-9991-C6690C9D4C27}"/>
                </a:ext>
              </a:extLst>
            </xdr:cNvPr>
            <xdr:cNvSpPr txBox="1"/>
          </xdr:nvSpPr>
          <xdr:spPr>
            <a:xfrm>
              <a:off x="684609" y="11811000"/>
              <a:ext cx="3563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𝑅_𝐶𝑀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22027</xdr:colOff>
      <xdr:row>77</xdr:row>
      <xdr:rowOff>27978</xdr:rowOff>
    </xdr:from>
    <xdr:ext cx="11535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A968D286-8D0A-49B6-9A87-C87176122FB0}"/>
                </a:ext>
              </a:extLst>
            </xdr:cNvPr>
            <xdr:cNvSpPr txBox="1"/>
          </xdr:nvSpPr>
          <xdr:spPr>
            <a:xfrm>
              <a:off x="724496" y="12440244"/>
              <a:ext cx="1153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𝜃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A968D286-8D0A-49B6-9A87-C87176122FB0}"/>
                </a:ext>
              </a:extLst>
            </xdr:cNvPr>
            <xdr:cNvSpPr txBox="1"/>
          </xdr:nvSpPr>
          <xdr:spPr>
            <a:xfrm>
              <a:off x="724496" y="12440244"/>
              <a:ext cx="1153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152995</xdr:colOff>
      <xdr:row>73</xdr:row>
      <xdr:rowOff>10120</xdr:rowOff>
    </xdr:from>
    <xdr:ext cx="48654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CaixaDeTexto 29">
              <a:extLst>
                <a:ext uri="{FF2B5EF4-FFF2-40B4-BE49-F238E27FC236}">
                  <a16:creationId xmlns:a16="http://schemas.microsoft.com/office/drawing/2014/main" id="{79FC8036-665F-456E-9024-C85EB998E66F}"/>
                </a:ext>
              </a:extLst>
            </xdr:cNvPr>
            <xdr:cNvSpPr txBox="1"/>
          </xdr:nvSpPr>
          <xdr:spPr>
            <a:xfrm>
              <a:off x="855464" y="11612761"/>
              <a:ext cx="48654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PT" sz="1100" b="0" i="1">
                      <a:latin typeface="Cambria Math" panose="02040503050406030204" pitchFamily="18" charset="0"/>
                    </a:rPr>
                    <m:t>(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𝑚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.</m:t>
                  </m:r>
                  <m:sSup>
                    <m:sSupPr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p>
                      <m:r>
                        <a:rPr lang="pt-PT" sz="1100" b="0" i="1">
                          <a:latin typeface="Cambria Math" panose="02040503050406030204" pitchFamily="18" charset="0"/>
                        </a:rPr>
                        <m:t>−2</m:t>
                      </m:r>
                    </m:sup>
                  </m:sSup>
                </m:oMath>
              </a14:m>
              <a:r>
                <a:rPr lang="pt-PT" sz="1100"/>
                <a:t>)</a:t>
              </a:r>
            </a:p>
          </xdr:txBody>
        </xdr:sp>
      </mc:Choice>
      <mc:Fallback xmlns="">
        <xdr:sp macro="" textlink="">
          <xdr:nvSpPr>
            <xdr:cNvPr id="30" name="CaixaDeTexto 29">
              <a:extLst>
                <a:ext uri="{FF2B5EF4-FFF2-40B4-BE49-F238E27FC236}">
                  <a16:creationId xmlns:a16="http://schemas.microsoft.com/office/drawing/2014/main" id="{79FC8036-665F-456E-9024-C85EB998E66F}"/>
                </a:ext>
              </a:extLst>
            </xdr:cNvPr>
            <xdr:cNvSpPr txBox="1"/>
          </xdr:nvSpPr>
          <xdr:spPr>
            <a:xfrm>
              <a:off x="855464" y="11612761"/>
              <a:ext cx="48654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(𝑚.𝑠^(−2)</a:t>
              </a:r>
              <a:r>
                <a:rPr lang="pt-PT" sz="1100"/>
                <a:t>)</a:t>
              </a:r>
            </a:p>
          </xdr:txBody>
        </xdr:sp>
      </mc:Fallback>
    </mc:AlternateContent>
    <xdr:clientData/>
  </xdr:oneCellAnchor>
  <xdr:oneCellAnchor>
    <xdr:from>
      <xdr:col>6</xdr:col>
      <xdr:colOff>236337</xdr:colOff>
      <xdr:row>70</xdr:row>
      <xdr:rowOff>200619</xdr:rowOff>
    </xdr:from>
    <xdr:ext cx="37183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CaixaDeTexto 30">
              <a:extLst>
                <a:ext uri="{FF2B5EF4-FFF2-40B4-BE49-F238E27FC236}">
                  <a16:creationId xmlns:a16="http://schemas.microsoft.com/office/drawing/2014/main" id="{C4F2B1C6-E7F8-43C6-8FF5-C3B3400CD3E8}"/>
                </a:ext>
              </a:extLst>
            </xdr:cNvPr>
            <xdr:cNvSpPr txBox="1"/>
          </xdr:nvSpPr>
          <xdr:spPr>
            <a:xfrm>
              <a:off x="4451150" y="11196041"/>
              <a:ext cx="3718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0 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</a:rPr>
                      <m:t>(º)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1" name="CaixaDeTexto 30">
              <a:extLst>
                <a:ext uri="{FF2B5EF4-FFF2-40B4-BE49-F238E27FC236}">
                  <a16:creationId xmlns:a16="http://schemas.microsoft.com/office/drawing/2014/main" id="{C4F2B1C6-E7F8-43C6-8FF5-C3B3400CD3E8}"/>
                </a:ext>
              </a:extLst>
            </xdr:cNvPr>
            <xdr:cNvSpPr txBox="1"/>
          </xdr:nvSpPr>
          <xdr:spPr>
            <a:xfrm>
              <a:off x="4451150" y="11196041"/>
              <a:ext cx="3718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𝜃_(</a:t>
              </a:r>
              <a:r>
                <a:rPr lang="pt-PT" sz="1100" b="0" i="0">
                  <a:latin typeface="Cambria Math" panose="02040503050406030204" pitchFamily="18" charset="0"/>
                </a:rPr>
                <a:t>0 ) (º)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7</xdr:col>
      <xdr:colOff>228004</xdr:colOff>
      <xdr:row>71</xdr:row>
      <xdr:rowOff>7738</xdr:rowOff>
    </xdr:from>
    <xdr:ext cx="394403" cy="1827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6BCBDB91-00E6-4499-98F4-F20668AF3519}"/>
                </a:ext>
              </a:extLst>
            </xdr:cNvPr>
            <xdr:cNvSpPr txBox="1"/>
          </xdr:nvSpPr>
          <xdr:spPr>
            <a:xfrm>
              <a:off x="5145285" y="11205566"/>
              <a:ext cx="394403" cy="182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º</m:t>
                        </m:r>
                      </m:e>
                    </m:d>
                  </m:oMath>
                </m:oMathPara>
              </a14:m>
              <a:endParaRPr lang="pt-PT" sz="1100" b="0"/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6BCBDB91-00E6-4499-98F4-F20668AF3519}"/>
                </a:ext>
              </a:extLst>
            </xdr:cNvPr>
            <xdr:cNvSpPr txBox="1"/>
          </xdr:nvSpPr>
          <xdr:spPr>
            <a:xfrm>
              <a:off x="5145285" y="11205566"/>
              <a:ext cx="394403" cy="182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pt-PT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𝜃_</a:t>
              </a:r>
              <a:r>
                <a:rPr lang="pt-PT" sz="1100" b="0" i="0">
                  <a:latin typeface="Cambria Math" panose="02040503050406030204" pitchFamily="18" charset="0"/>
                </a:rPr>
                <a:t>𝑓  (º)</a:t>
              </a:r>
              <a:endParaRPr lang="pt-PT" sz="1100" b="0"/>
            </a:p>
            <a:p>
              <a:endParaRPr lang="pt-PT" sz="1100"/>
            </a:p>
          </xdr:txBody>
        </xdr:sp>
      </mc:Fallback>
    </mc:AlternateContent>
    <xdr:clientData/>
  </xdr:oneCellAnchor>
  <xdr:oneCellAnchor>
    <xdr:from>
      <xdr:col>8</xdr:col>
      <xdr:colOff>135136</xdr:colOff>
      <xdr:row>70</xdr:row>
      <xdr:rowOff>200621</xdr:rowOff>
    </xdr:from>
    <xdr:ext cx="4078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E4893DDA-91F7-4C0F-9990-3944CD931EFE}"/>
                </a:ext>
              </a:extLst>
            </xdr:cNvPr>
            <xdr:cNvSpPr txBox="1"/>
          </xdr:nvSpPr>
          <xdr:spPr>
            <a:xfrm>
              <a:off x="5754886" y="11196043"/>
              <a:ext cx="4078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pt-PT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𝜃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(º)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E4893DDA-91F7-4C0F-9990-3944CD931EFE}"/>
                </a:ext>
              </a:extLst>
            </xdr:cNvPr>
            <xdr:cNvSpPr txBox="1"/>
          </xdr:nvSpPr>
          <xdr:spPr>
            <a:xfrm>
              <a:off x="5754886" y="11196043"/>
              <a:ext cx="4078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∆𝜃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(º)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9</xdr:col>
      <xdr:colOff>125015</xdr:colOff>
      <xdr:row>71</xdr:row>
      <xdr:rowOff>23813</xdr:rowOff>
    </xdr:from>
    <xdr:ext cx="32380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B4BF9277-BE5E-4B6F-9C05-429D29C668FC}"/>
                </a:ext>
              </a:extLst>
            </xdr:cNvPr>
            <xdr:cNvSpPr txBox="1"/>
          </xdr:nvSpPr>
          <xdr:spPr>
            <a:xfrm>
              <a:off x="6447234" y="11221641"/>
              <a:ext cx="3238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𝜃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(º)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B4BF9277-BE5E-4B6F-9C05-429D29C668FC}"/>
                </a:ext>
              </a:extLst>
            </xdr:cNvPr>
            <xdr:cNvSpPr txBox="1"/>
          </xdr:nvSpPr>
          <xdr:spPr>
            <a:xfrm>
              <a:off x="6447234" y="11221641"/>
              <a:ext cx="3238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(º)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0</xdr:col>
      <xdr:colOff>684609</xdr:colOff>
      <xdr:row>89</xdr:row>
      <xdr:rowOff>5953</xdr:rowOff>
    </xdr:from>
    <xdr:ext cx="35632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B038F29F-ED5F-44F8-8EFA-1DB46AAB8319}"/>
                </a:ext>
              </a:extLst>
            </xdr:cNvPr>
            <xdr:cNvSpPr txBox="1"/>
          </xdr:nvSpPr>
          <xdr:spPr>
            <a:xfrm>
              <a:off x="684609" y="11811000"/>
              <a:ext cx="3563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sub>
                    </m:sSub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B038F29F-ED5F-44F8-8EFA-1DB46AAB8319}"/>
                </a:ext>
              </a:extLst>
            </xdr:cNvPr>
            <xdr:cNvSpPr txBox="1"/>
          </xdr:nvSpPr>
          <xdr:spPr>
            <a:xfrm>
              <a:off x="684609" y="11811000"/>
              <a:ext cx="3563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𝑅_𝐶𝑀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22027</xdr:colOff>
      <xdr:row>92</xdr:row>
      <xdr:rowOff>27978</xdr:rowOff>
    </xdr:from>
    <xdr:ext cx="11535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CaixaDeTexto 35">
              <a:extLst>
                <a:ext uri="{FF2B5EF4-FFF2-40B4-BE49-F238E27FC236}">
                  <a16:creationId xmlns:a16="http://schemas.microsoft.com/office/drawing/2014/main" id="{F6D9C5D1-9196-40E2-BF66-21FBAF073E30}"/>
                </a:ext>
              </a:extLst>
            </xdr:cNvPr>
            <xdr:cNvSpPr txBox="1"/>
          </xdr:nvSpPr>
          <xdr:spPr>
            <a:xfrm>
              <a:off x="724496" y="12440244"/>
              <a:ext cx="1153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𝜃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6" name="CaixaDeTexto 35">
              <a:extLst>
                <a:ext uri="{FF2B5EF4-FFF2-40B4-BE49-F238E27FC236}">
                  <a16:creationId xmlns:a16="http://schemas.microsoft.com/office/drawing/2014/main" id="{F6D9C5D1-9196-40E2-BF66-21FBAF073E30}"/>
                </a:ext>
              </a:extLst>
            </xdr:cNvPr>
            <xdr:cNvSpPr txBox="1"/>
          </xdr:nvSpPr>
          <xdr:spPr>
            <a:xfrm>
              <a:off x="724496" y="12440244"/>
              <a:ext cx="1153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152995</xdr:colOff>
      <xdr:row>88</xdr:row>
      <xdr:rowOff>10120</xdr:rowOff>
    </xdr:from>
    <xdr:ext cx="48654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CaixaDeTexto 36">
              <a:extLst>
                <a:ext uri="{FF2B5EF4-FFF2-40B4-BE49-F238E27FC236}">
                  <a16:creationId xmlns:a16="http://schemas.microsoft.com/office/drawing/2014/main" id="{D5C5DB42-0D71-4C7C-8381-D01FA7CDA6AD}"/>
                </a:ext>
              </a:extLst>
            </xdr:cNvPr>
            <xdr:cNvSpPr txBox="1"/>
          </xdr:nvSpPr>
          <xdr:spPr>
            <a:xfrm>
              <a:off x="855464" y="11612761"/>
              <a:ext cx="48654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PT" sz="1100" b="0" i="1">
                      <a:latin typeface="Cambria Math" panose="02040503050406030204" pitchFamily="18" charset="0"/>
                    </a:rPr>
                    <m:t>(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𝑚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.</m:t>
                  </m:r>
                  <m:sSup>
                    <m:sSupPr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p>
                      <m:r>
                        <a:rPr lang="pt-PT" sz="1100" b="0" i="1">
                          <a:latin typeface="Cambria Math" panose="02040503050406030204" pitchFamily="18" charset="0"/>
                        </a:rPr>
                        <m:t>−2</m:t>
                      </m:r>
                    </m:sup>
                  </m:sSup>
                </m:oMath>
              </a14:m>
              <a:r>
                <a:rPr lang="pt-PT" sz="1100"/>
                <a:t>)</a:t>
              </a:r>
            </a:p>
          </xdr:txBody>
        </xdr:sp>
      </mc:Choice>
      <mc:Fallback xmlns="">
        <xdr:sp macro="" textlink="">
          <xdr:nvSpPr>
            <xdr:cNvPr id="37" name="CaixaDeTexto 36">
              <a:extLst>
                <a:ext uri="{FF2B5EF4-FFF2-40B4-BE49-F238E27FC236}">
                  <a16:creationId xmlns:a16="http://schemas.microsoft.com/office/drawing/2014/main" id="{D5C5DB42-0D71-4C7C-8381-D01FA7CDA6AD}"/>
                </a:ext>
              </a:extLst>
            </xdr:cNvPr>
            <xdr:cNvSpPr txBox="1"/>
          </xdr:nvSpPr>
          <xdr:spPr>
            <a:xfrm>
              <a:off x="855464" y="11612761"/>
              <a:ext cx="48654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(𝑚.𝑠^(−2)</a:t>
              </a:r>
              <a:r>
                <a:rPr lang="pt-PT" sz="1100"/>
                <a:t>)</a:t>
              </a:r>
            </a:p>
          </xdr:txBody>
        </xdr:sp>
      </mc:Fallback>
    </mc:AlternateContent>
    <xdr:clientData/>
  </xdr:oneCellAnchor>
  <xdr:oneCellAnchor>
    <xdr:from>
      <xdr:col>6</xdr:col>
      <xdr:colOff>236337</xdr:colOff>
      <xdr:row>85</xdr:row>
      <xdr:rowOff>200619</xdr:rowOff>
    </xdr:from>
    <xdr:ext cx="37183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EA313E9A-BF5C-4C80-AE9B-8B7852418A0B}"/>
                </a:ext>
              </a:extLst>
            </xdr:cNvPr>
            <xdr:cNvSpPr txBox="1"/>
          </xdr:nvSpPr>
          <xdr:spPr>
            <a:xfrm>
              <a:off x="4451150" y="11196041"/>
              <a:ext cx="3718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0 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</a:rPr>
                      <m:t>(º)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EA313E9A-BF5C-4C80-AE9B-8B7852418A0B}"/>
                </a:ext>
              </a:extLst>
            </xdr:cNvPr>
            <xdr:cNvSpPr txBox="1"/>
          </xdr:nvSpPr>
          <xdr:spPr>
            <a:xfrm>
              <a:off x="4451150" y="11196041"/>
              <a:ext cx="3718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𝜃_(</a:t>
              </a:r>
              <a:r>
                <a:rPr lang="pt-PT" sz="1100" b="0" i="0">
                  <a:latin typeface="Cambria Math" panose="02040503050406030204" pitchFamily="18" charset="0"/>
                </a:rPr>
                <a:t>0 ) (º)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7</xdr:col>
      <xdr:colOff>228004</xdr:colOff>
      <xdr:row>86</xdr:row>
      <xdr:rowOff>7738</xdr:rowOff>
    </xdr:from>
    <xdr:ext cx="394403" cy="1827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271EAF84-A87F-4D86-807E-A874E8733D54}"/>
                </a:ext>
              </a:extLst>
            </xdr:cNvPr>
            <xdr:cNvSpPr txBox="1"/>
          </xdr:nvSpPr>
          <xdr:spPr>
            <a:xfrm>
              <a:off x="5145285" y="11205566"/>
              <a:ext cx="394403" cy="182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º</m:t>
                        </m:r>
                      </m:e>
                    </m:d>
                  </m:oMath>
                </m:oMathPara>
              </a14:m>
              <a:endParaRPr lang="pt-PT" sz="1100" b="0"/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271EAF84-A87F-4D86-807E-A874E8733D54}"/>
                </a:ext>
              </a:extLst>
            </xdr:cNvPr>
            <xdr:cNvSpPr txBox="1"/>
          </xdr:nvSpPr>
          <xdr:spPr>
            <a:xfrm>
              <a:off x="5145285" y="11205566"/>
              <a:ext cx="394403" cy="182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pt-PT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𝜃_</a:t>
              </a:r>
              <a:r>
                <a:rPr lang="pt-PT" sz="1100" b="0" i="0">
                  <a:latin typeface="Cambria Math" panose="02040503050406030204" pitchFamily="18" charset="0"/>
                </a:rPr>
                <a:t>𝑓  (º)</a:t>
              </a:r>
              <a:endParaRPr lang="pt-PT" sz="1100" b="0"/>
            </a:p>
            <a:p>
              <a:endParaRPr lang="pt-PT" sz="1100"/>
            </a:p>
          </xdr:txBody>
        </xdr:sp>
      </mc:Fallback>
    </mc:AlternateContent>
    <xdr:clientData/>
  </xdr:oneCellAnchor>
  <xdr:oneCellAnchor>
    <xdr:from>
      <xdr:col>8</xdr:col>
      <xdr:colOff>135136</xdr:colOff>
      <xdr:row>85</xdr:row>
      <xdr:rowOff>200621</xdr:rowOff>
    </xdr:from>
    <xdr:ext cx="4078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CaixaDeTexto 39">
              <a:extLst>
                <a:ext uri="{FF2B5EF4-FFF2-40B4-BE49-F238E27FC236}">
                  <a16:creationId xmlns:a16="http://schemas.microsoft.com/office/drawing/2014/main" id="{3E6C21E0-5F33-43C5-B3A0-0200703F63AA}"/>
                </a:ext>
              </a:extLst>
            </xdr:cNvPr>
            <xdr:cNvSpPr txBox="1"/>
          </xdr:nvSpPr>
          <xdr:spPr>
            <a:xfrm>
              <a:off x="5754886" y="11196043"/>
              <a:ext cx="4078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pt-PT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𝜃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(º)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40" name="CaixaDeTexto 39">
              <a:extLst>
                <a:ext uri="{FF2B5EF4-FFF2-40B4-BE49-F238E27FC236}">
                  <a16:creationId xmlns:a16="http://schemas.microsoft.com/office/drawing/2014/main" id="{3E6C21E0-5F33-43C5-B3A0-0200703F63AA}"/>
                </a:ext>
              </a:extLst>
            </xdr:cNvPr>
            <xdr:cNvSpPr txBox="1"/>
          </xdr:nvSpPr>
          <xdr:spPr>
            <a:xfrm>
              <a:off x="5754886" y="11196043"/>
              <a:ext cx="4078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∆𝜃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(º)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9</xdr:col>
      <xdr:colOff>125015</xdr:colOff>
      <xdr:row>86</xdr:row>
      <xdr:rowOff>23813</xdr:rowOff>
    </xdr:from>
    <xdr:ext cx="32380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0C4F1AB0-C814-44A2-9712-421AC979A105}"/>
                </a:ext>
              </a:extLst>
            </xdr:cNvPr>
            <xdr:cNvSpPr txBox="1"/>
          </xdr:nvSpPr>
          <xdr:spPr>
            <a:xfrm>
              <a:off x="6447234" y="11221641"/>
              <a:ext cx="3238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𝜃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(º)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0C4F1AB0-C814-44A2-9712-421AC979A105}"/>
                </a:ext>
              </a:extLst>
            </xdr:cNvPr>
            <xdr:cNvSpPr txBox="1"/>
          </xdr:nvSpPr>
          <xdr:spPr>
            <a:xfrm>
              <a:off x="6447234" y="11221641"/>
              <a:ext cx="3238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(º)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</xdr:col>
      <xdr:colOff>236337</xdr:colOff>
      <xdr:row>102</xdr:row>
      <xdr:rowOff>200619</xdr:rowOff>
    </xdr:from>
    <xdr:ext cx="37183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C9E80D6B-C990-4F42-8334-4AE37D588482}"/>
                </a:ext>
              </a:extLst>
            </xdr:cNvPr>
            <xdr:cNvSpPr txBox="1"/>
          </xdr:nvSpPr>
          <xdr:spPr>
            <a:xfrm>
              <a:off x="4451150" y="11196041"/>
              <a:ext cx="3718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0 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</a:rPr>
                      <m:t>(º)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C9E80D6B-C990-4F42-8334-4AE37D588482}"/>
                </a:ext>
              </a:extLst>
            </xdr:cNvPr>
            <xdr:cNvSpPr txBox="1"/>
          </xdr:nvSpPr>
          <xdr:spPr>
            <a:xfrm>
              <a:off x="4451150" y="11196041"/>
              <a:ext cx="3718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𝜃_(</a:t>
              </a:r>
              <a:r>
                <a:rPr lang="pt-PT" sz="1100" b="0" i="0">
                  <a:latin typeface="Cambria Math" panose="02040503050406030204" pitchFamily="18" charset="0"/>
                </a:rPr>
                <a:t>0 ) (º)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3</xdr:col>
      <xdr:colOff>228004</xdr:colOff>
      <xdr:row>103</xdr:row>
      <xdr:rowOff>7738</xdr:rowOff>
    </xdr:from>
    <xdr:ext cx="394403" cy="1827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EBC03F4D-4DA7-49C4-A9BE-1A39FFC92969}"/>
                </a:ext>
              </a:extLst>
            </xdr:cNvPr>
            <xdr:cNvSpPr txBox="1"/>
          </xdr:nvSpPr>
          <xdr:spPr>
            <a:xfrm>
              <a:off x="5145285" y="11205566"/>
              <a:ext cx="394403" cy="182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º</m:t>
                        </m:r>
                      </m:e>
                    </m:d>
                  </m:oMath>
                </m:oMathPara>
              </a14:m>
              <a:endParaRPr lang="pt-PT" sz="1100" b="0"/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EBC03F4D-4DA7-49C4-A9BE-1A39FFC92969}"/>
                </a:ext>
              </a:extLst>
            </xdr:cNvPr>
            <xdr:cNvSpPr txBox="1"/>
          </xdr:nvSpPr>
          <xdr:spPr>
            <a:xfrm>
              <a:off x="5145285" y="11205566"/>
              <a:ext cx="394403" cy="182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pt-PT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𝜃_</a:t>
              </a:r>
              <a:r>
                <a:rPr lang="pt-PT" sz="1100" b="0" i="0">
                  <a:latin typeface="Cambria Math" panose="02040503050406030204" pitchFamily="18" charset="0"/>
                </a:rPr>
                <a:t>𝑓  (º)</a:t>
              </a:r>
              <a:endParaRPr lang="pt-PT" sz="1100" b="0"/>
            </a:p>
            <a:p>
              <a:endParaRPr lang="pt-PT" sz="1100"/>
            </a:p>
          </xdr:txBody>
        </xdr:sp>
      </mc:Fallback>
    </mc:AlternateContent>
    <xdr:clientData/>
  </xdr:oneCellAnchor>
  <xdr:oneCellAnchor>
    <xdr:from>
      <xdr:col>4</xdr:col>
      <xdr:colOff>135136</xdr:colOff>
      <xdr:row>102</xdr:row>
      <xdr:rowOff>200621</xdr:rowOff>
    </xdr:from>
    <xdr:ext cx="4078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536D844A-997D-4B22-A1AF-3B9F822A9B74}"/>
                </a:ext>
              </a:extLst>
            </xdr:cNvPr>
            <xdr:cNvSpPr txBox="1"/>
          </xdr:nvSpPr>
          <xdr:spPr>
            <a:xfrm>
              <a:off x="5754886" y="11196043"/>
              <a:ext cx="4078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pt-PT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𝜃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(º)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536D844A-997D-4B22-A1AF-3B9F822A9B74}"/>
                </a:ext>
              </a:extLst>
            </xdr:cNvPr>
            <xdr:cNvSpPr txBox="1"/>
          </xdr:nvSpPr>
          <xdr:spPr>
            <a:xfrm>
              <a:off x="5754886" y="11196043"/>
              <a:ext cx="4078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∆𝜃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(º)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5</xdr:col>
      <xdr:colOff>125015</xdr:colOff>
      <xdr:row>103</xdr:row>
      <xdr:rowOff>23813</xdr:rowOff>
    </xdr:from>
    <xdr:ext cx="32380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D7E5885D-0DEE-41CE-8367-EDDF5ED06336}"/>
                </a:ext>
              </a:extLst>
            </xdr:cNvPr>
            <xdr:cNvSpPr txBox="1"/>
          </xdr:nvSpPr>
          <xdr:spPr>
            <a:xfrm>
              <a:off x="6447234" y="11221641"/>
              <a:ext cx="3238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𝜃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(º)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D7E5885D-0DEE-41CE-8367-EDDF5ED06336}"/>
                </a:ext>
              </a:extLst>
            </xdr:cNvPr>
            <xdr:cNvSpPr txBox="1"/>
          </xdr:nvSpPr>
          <xdr:spPr>
            <a:xfrm>
              <a:off x="6447234" y="11221641"/>
              <a:ext cx="3238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(º)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6</xdr:col>
      <xdr:colOff>125015</xdr:colOff>
      <xdr:row>103</xdr:row>
      <xdr:rowOff>23813</xdr:rowOff>
    </xdr:from>
    <xdr:ext cx="49539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C40517C9-8F33-4ECD-BBAD-421BE5080316}"/>
                </a:ext>
              </a:extLst>
            </xdr:cNvPr>
            <xdr:cNvSpPr txBox="1"/>
          </xdr:nvSpPr>
          <xdr:spPr>
            <a:xfrm>
              <a:off x="4339828" y="20544235"/>
              <a:ext cx="4953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𝜃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(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𝑟𝑎𝑑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C40517C9-8F33-4ECD-BBAD-421BE5080316}"/>
                </a:ext>
              </a:extLst>
            </xdr:cNvPr>
            <xdr:cNvSpPr txBox="1"/>
          </xdr:nvSpPr>
          <xdr:spPr>
            <a:xfrm>
              <a:off x="4339828" y="20544235"/>
              <a:ext cx="4953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(𝑟𝑎𝑑)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</xdr:col>
      <xdr:colOff>236337</xdr:colOff>
      <xdr:row>109</xdr:row>
      <xdr:rowOff>200619</xdr:rowOff>
    </xdr:from>
    <xdr:ext cx="4301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E9E0CA26-C62A-425D-8A08-2F7A3810EB57}"/>
                </a:ext>
              </a:extLst>
            </xdr:cNvPr>
            <xdr:cNvSpPr txBox="1"/>
          </xdr:nvSpPr>
          <xdr:spPr>
            <a:xfrm>
              <a:off x="1641275" y="21935478"/>
              <a:ext cx="4301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10 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E9E0CA26-C62A-425D-8A08-2F7A3810EB57}"/>
                </a:ext>
              </a:extLst>
            </xdr:cNvPr>
            <xdr:cNvSpPr txBox="1"/>
          </xdr:nvSpPr>
          <xdr:spPr>
            <a:xfrm>
              <a:off x="1641275" y="21935478"/>
              <a:ext cx="4301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𝑇_(10 ) (𝑠)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3</xdr:col>
      <xdr:colOff>164901</xdr:colOff>
      <xdr:row>109</xdr:row>
      <xdr:rowOff>200619</xdr:rowOff>
    </xdr:from>
    <xdr:ext cx="430182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0E4F6D46-8310-4694-B870-AD13B1D71C1A}"/>
                </a:ext>
              </a:extLst>
            </xdr:cNvPr>
            <xdr:cNvSpPr txBox="1"/>
          </xdr:nvSpPr>
          <xdr:spPr>
            <a:xfrm>
              <a:off x="2272307" y="21935478"/>
              <a:ext cx="430182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pt-PT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  <m:sub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10 </m:t>
                            </m:r>
                          </m:sub>
                        </m:sSub>
                      </m:e>
                    </m:acc>
                    <m:r>
                      <a:rPr lang="pt-PT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0E4F6D46-8310-4694-B870-AD13B1D71C1A}"/>
                </a:ext>
              </a:extLst>
            </xdr:cNvPr>
            <xdr:cNvSpPr txBox="1"/>
          </xdr:nvSpPr>
          <xdr:spPr>
            <a:xfrm>
              <a:off x="2272307" y="21935478"/>
              <a:ext cx="430182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(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𝑇_(10 )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 ̅</a:t>
              </a:r>
              <a:r>
                <a:rPr lang="pt-PT" sz="1100" b="0" i="0">
                  <a:latin typeface="Cambria Math" panose="02040503050406030204" pitchFamily="18" charset="0"/>
                </a:rPr>
                <a:t>(𝑠)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4</xdr:col>
      <xdr:colOff>164901</xdr:colOff>
      <xdr:row>109</xdr:row>
      <xdr:rowOff>200619</xdr:rowOff>
    </xdr:from>
    <xdr:ext cx="28571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EE557983-7840-4BF2-B31C-F9C6D49202AC}"/>
                </a:ext>
              </a:extLst>
            </xdr:cNvPr>
            <xdr:cNvSpPr txBox="1"/>
          </xdr:nvSpPr>
          <xdr:spPr>
            <a:xfrm>
              <a:off x="2974776" y="21935478"/>
              <a:ext cx="28571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/>
                <a:t>T</a:t>
              </a:r>
              <a:r>
                <a:rPr lang="pt-PT" sz="1100" b="0" baseline="0"/>
                <a:t> </a:t>
              </a:r>
              <a14:m>
                <m:oMath xmlns:m="http://schemas.openxmlformats.org/officeDocument/2006/math">
                  <m:r>
                    <a:rPr lang="pt-PT" sz="1100" b="0" i="1">
                      <a:latin typeface="Cambria Math" panose="02040503050406030204" pitchFamily="18" charset="0"/>
                    </a:rPr>
                    <m:t>(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𝑠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)</m:t>
                  </m:r>
                </m:oMath>
              </a14:m>
              <a:endParaRPr lang="pt-PT" sz="1100"/>
            </a:p>
          </xdr:txBody>
        </xdr:sp>
      </mc:Choice>
      <mc:Fallback xmlns="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EE557983-7840-4BF2-B31C-F9C6D49202AC}"/>
                </a:ext>
              </a:extLst>
            </xdr:cNvPr>
            <xdr:cNvSpPr txBox="1"/>
          </xdr:nvSpPr>
          <xdr:spPr>
            <a:xfrm>
              <a:off x="2974776" y="21935478"/>
              <a:ext cx="28571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/>
                <a:t>T</a:t>
              </a:r>
              <a:r>
                <a:rPr lang="pt-PT" sz="1100" b="0" baseline="0"/>
                <a:t> </a:t>
              </a:r>
              <a:r>
                <a:rPr lang="pt-PT" sz="1100" b="0" i="0">
                  <a:latin typeface="Cambria Math" panose="02040503050406030204" pitchFamily="18" charset="0"/>
                </a:rPr>
                <a:t>(𝑠)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7</xdr:col>
      <xdr:colOff>684609</xdr:colOff>
      <xdr:row>110</xdr:row>
      <xdr:rowOff>5953</xdr:rowOff>
    </xdr:from>
    <xdr:ext cx="35632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CaixaDeTexto 49">
              <a:extLst>
                <a:ext uri="{FF2B5EF4-FFF2-40B4-BE49-F238E27FC236}">
                  <a16:creationId xmlns:a16="http://schemas.microsoft.com/office/drawing/2014/main" id="{494BC6FE-FB9F-4B76-83E6-3953D8CC6C35}"/>
                </a:ext>
              </a:extLst>
            </xdr:cNvPr>
            <xdr:cNvSpPr txBox="1"/>
          </xdr:nvSpPr>
          <xdr:spPr>
            <a:xfrm>
              <a:off x="684609" y="11811000"/>
              <a:ext cx="3563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sub>
                    </m:sSub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0" name="CaixaDeTexto 49">
              <a:extLst>
                <a:ext uri="{FF2B5EF4-FFF2-40B4-BE49-F238E27FC236}">
                  <a16:creationId xmlns:a16="http://schemas.microsoft.com/office/drawing/2014/main" id="{494BC6FE-FB9F-4B76-83E6-3953D8CC6C35}"/>
                </a:ext>
              </a:extLst>
            </xdr:cNvPr>
            <xdr:cNvSpPr txBox="1"/>
          </xdr:nvSpPr>
          <xdr:spPr>
            <a:xfrm>
              <a:off x="684609" y="11811000"/>
              <a:ext cx="3563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𝑅_𝐶𝑀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8</xdr:col>
      <xdr:colOff>182761</xdr:colOff>
      <xdr:row>111</xdr:row>
      <xdr:rowOff>200620</xdr:rowOff>
    </xdr:from>
    <xdr:ext cx="50642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557CF5E8-1A63-4042-8D9F-C58AF19D4576}"/>
                </a:ext>
              </a:extLst>
            </xdr:cNvPr>
            <xdr:cNvSpPr txBox="1"/>
          </xdr:nvSpPr>
          <xdr:spPr>
            <a:xfrm>
              <a:off x="5802511" y="22340292"/>
              <a:ext cx="50642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PT" sz="1100" b="0" i="1">
                      <a:latin typeface="Cambria Math" panose="02040503050406030204" pitchFamily="18" charset="0"/>
                    </a:rPr>
                    <m:t>(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𝑘𝑔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.</m:t>
                  </m:r>
                  <m:sSup>
                    <m:sSupPr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p>
                      <m:r>
                        <a:rPr lang="pt-PT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pt-PT" sz="1100"/>
                <a:t>)</a:t>
              </a:r>
            </a:p>
          </xdr:txBody>
        </xdr:sp>
      </mc:Choice>
      <mc:Fallback xmlns="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557CF5E8-1A63-4042-8D9F-C58AF19D4576}"/>
                </a:ext>
              </a:extLst>
            </xdr:cNvPr>
            <xdr:cNvSpPr txBox="1"/>
          </xdr:nvSpPr>
          <xdr:spPr>
            <a:xfrm>
              <a:off x="5802511" y="22340292"/>
              <a:ext cx="50642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(𝑘𝑔.𝑚^2</a:t>
              </a:r>
              <a:r>
                <a:rPr lang="pt-PT" sz="1100"/>
                <a:t>)</a:t>
              </a:r>
            </a:p>
          </xdr:txBody>
        </xdr:sp>
      </mc:Fallback>
    </mc:AlternateContent>
    <xdr:clientData/>
  </xdr:oneCellAnchor>
  <xdr:oneCellAnchor>
    <xdr:from>
      <xdr:col>7</xdr:col>
      <xdr:colOff>648891</xdr:colOff>
      <xdr:row>111</xdr:row>
      <xdr:rowOff>5953</xdr:rowOff>
    </xdr:from>
    <xdr:ext cx="35632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1B40F64C-5948-4FD3-AA37-8C483B6720B7}"/>
                </a:ext>
              </a:extLst>
            </xdr:cNvPr>
            <xdr:cNvSpPr txBox="1"/>
          </xdr:nvSpPr>
          <xdr:spPr>
            <a:xfrm>
              <a:off x="5566172" y="22145625"/>
              <a:ext cx="3563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sub>
                    </m:sSub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1B40F64C-5948-4FD3-AA37-8C483B6720B7}"/>
                </a:ext>
              </a:extLst>
            </xdr:cNvPr>
            <xdr:cNvSpPr txBox="1"/>
          </xdr:nvSpPr>
          <xdr:spPr>
            <a:xfrm>
              <a:off x="5566172" y="22145625"/>
              <a:ext cx="3563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𝑅_𝑏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8</xdr:col>
      <xdr:colOff>83344</xdr:colOff>
      <xdr:row>112</xdr:row>
      <xdr:rowOff>11906</xdr:rowOff>
    </xdr:from>
    <xdr:ext cx="178594" cy="172227"/>
    <xdr:sp macro="" textlink="">
      <xdr:nvSpPr>
        <xdr:cNvPr id="53" name="CaixaDeTexto 52">
          <a:extLst>
            <a:ext uri="{FF2B5EF4-FFF2-40B4-BE49-F238E27FC236}">
              <a16:creationId xmlns:a16="http://schemas.microsoft.com/office/drawing/2014/main" id="{763FB75F-76D7-4DC2-86E3-8DBAE18617E5}"/>
            </a:ext>
          </a:extLst>
        </xdr:cNvPr>
        <xdr:cNvSpPr txBox="1"/>
      </xdr:nvSpPr>
      <xdr:spPr>
        <a:xfrm>
          <a:off x="5703094" y="22353984"/>
          <a:ext cx="1785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pt-PT" sz="1100"/>
            <a:t>I</a:t>
          </a:r>
        </a:p>
      </xdr:txBody>
    </xdr:sp>
    <xdr:clientData/>
  </xdr:oneCellAnchor>
  <xdr:oneCellAnchor>
    <xdr:from>
      <xdr:col>8</xdr:col>
      <xdr:colOff>168473</xdr:colOff>
      <xdr:row>109</xdr:row>
      <xdr:rowOff>1786</xdr:rowOff>
    </xdr:from>
    <xdr:ext cx="48654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015A7D6E-DE2F-4321-802B-9C2FD7C25232}"/>
                </a:ext>
              </a:extLst>
            </xdr:cNvPr>
            <xdr:cNvSpPr txBox="1"/>
          </xdr:nvSpPr>
          <xdr:spPr>
            <a:xfrm>
              <a:off x="5788223" y="21736645"/>
              <a:ext cx="48654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PT" sz="1100" b="0" i="1">
                      <a:latin typeface="Cambria Math" panose="02040503050406030204" pitchFamily="18" charset="0"/>
                    </a:rPr>
                    <m:t>(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𝑚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.</m:t>
                  </m:r>
                  <m:sSup>
                    <m:sSupPr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p>
                      <m:r>
                        <a:rPr lang="pt-PT" sz="1100" b="0" i="1">
                          <a:latin typeface="Cambria Math" panose="02040503050406030204" pitchFamily="18" charset="0"/>
                        </a:rPr>
                        <m:t>−2</m:t>
                      </m:r>
                    </m:sup>
                  </m:sSup>
                </m:oMath>
              </a14:m>
              <a:r>
                <a:rPr lang="pt-PT" sz="1100"/>
                <a:t>)</a:t>
              </a:r>
            </a:p>
          </xdr:txBody>
        </xdr:sp>
      </mc:Choice>
      <mc:Fallback xmlns="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015A7D6E-DE2F-4321-802B-9C2FD7C25232}"/>
                </a:ext>
              </a:extLst>
            </xdr:cNvPr>
            <xdr:cNvSpPr txBox="1"/>
          </xdr:nvSpPr>
          <xdr:spPr>
            <a:xfrm>
              <a:off x="5788223" y="21736645"/>
              <a:ext cx="48654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(𝑚.𝑠^(−2)</a:t>
              </a:r>
              <a:r>
                <a:rPr lang="pt-PT" sz="1100"/>
                <a:t>)</a:t>
              </a:r>
            </a:p>
          </xdr:txBody>
        </xdr:sp>
      </mc:Fallback>
    </mc:AlternateContent>
    <xdr:clientData/>
  </xdr:oneCellAnchor>
  <xdr:oneCellAnchor>
    <xdr:from>
      <xdr:col>8</xdr:col>
      <xdr:colOff>236338</xdr:colOff>
      <xdr:row>112</xdr:row>
      <xdr:rowOff>200620</xdr:rowOff>
    </xdr:from>
    <xdr:ext cx="41165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0378F0D9-8AAE-4453-B1D6-2CD5CC8D8515}"/>
                </a:ext>
              </a:extLst>
            </xdr:cNvPr>
            <xdr:cNvSpPr txBox="1"/>
          </xdr:nvSpPr>
          <xdr:spPr>
            <a:xfrm>
              <a:off x="5856088" y="22542698"/>
              <a:ext cx="41165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PT" sz="1100" b="0" i="1">
                      <a:latin typeface="Cambria Math" panose="02040503050406030204" pitchFamily="18" charset="0"/>
                    </a:rPr>
                    <m:t>(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𝑚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.</m:t>
                  </m:r>
                  <m:sSup>
                    <m:sSupPr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p>
                      <m:r>
                        <a:rPr lang="pt-PT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pt-PT" sz="1100"/>
                <a:t>)</a:t>
              </a:r>
            </a:p>
          </xdr:txBody>
        </xdr:sp>
      </mc:Choice>
      <mc:Fallback xmlns="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0378F0D9-8AAE-4453-B1D6-2CD5CC8D8515}"/>
                </a:ext>
              </a:extLst>
            </xdr:cNvPr>
            <xdr:cNvSpPr txBox="1"/>
          </xdr:nvSpPr>
          <xdr:spPr>
            <a:xfrm>
              <a:off x="5856088" y="22542698"/>
              <a:ext cx="41165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(𝑚.𝑠^2</a:t>
              </a:r>
              <a:r>
                <a:rPr lang="pt-PT" sz="1100"/>
                <a:t>)</a:t>
              </a:r>
            </a:p>
          </xdr:txBody>
        </xdr:sp>
      </mc:Fallback>
    </mc:AlternateContent>
    <xdr:clientData/>
  </xdr:oneCellAnchor>
  <xdr:oneCellAnchor>
    <xdr:from>
      <xdr:col>8</xdr:col>
      <xdr:colOff>83344</xdr:colOff>
      <xdr:row>113</xdr:row>
      <xdr:rowOff>11906</xdr:rowOff>
    </xdr:from>
    <xdr:ext cx="178594" cy="172227"/>
    <xdr:sp macro="" textlink="">
      <xdr:nvSpPr>
        <xdr:cNvPr id="58" name="CaixaDeTexto 57">
          <a:extLst>
            <a:ext uri="{FF2B5EF4-FFF2-40B4-BE49-F238E27FC236}">
              <a16:creationId xmlns:a16="http://schemas.microsoft.com/office/drawing/2014/main" id="{6B8AF7B6-0CC5-4848-85F0-0B1C3E44D586}"/>
            </a:ext>
          </a:extLst>
        </xdr:cNvPr>
        <xdr:cNvSpPr txBox="1"/>
      </xdr:nvSpPr>
      <xdr:spPr>
        <a:xfrm>
          <a:off x="5703094" y="22353984"/>
          <a:ext cx="1785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pt-PT" sz="1100"/>
            <a:t>v</a:t>
          </a:r>
        </a:p>
      </xdr:txBody>
    </xdr:sp>
    <xdr:clientData/>
  </xdr:oneCellAnchor>
  <xdr:oneCellAnchor>
    <xdr:from>
      <xdr:col>2</xdr:col>
      <xdr:colOff>236337</xdr:colOff>
      <xdr:row>122</xdr:row>
      <xdr:rowOff>200619</xdr:rowOff>
    </xdr:from>
    <xdr:ext cx="37183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5E56A5EA-482B-4D89-AC6A-2C122C992CAD}"/>
                </a:ext>
              </a:extLst>
            </xdr:cNvPr>
            <xdr:cNvSpPr txBox="1"/>
          </xdr:nvSpPr>
          <xdr:spPr>
            <a:xfrm>
              <a:off x="1641275" y="20518635"/>
              <a:ext cx="3718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0 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</a:rPr>
                      <m:t>(º)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5E56A5EA-482B-4D89-AC6A-2C122C992CAD}"/>
                </a:ext>
              </a:extLst>
            </xdr:cNvPr>
            <xdr:cNvSpPr txBox="1"/>
          </xdr:nvSpPr>
          <xdr:spPr>
            <a:xfrm>
              <a:off x="1641275" y="20518635"/>
              <a:ext cx="3718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𝜃_(</a:t>
              </a:r>
              <a:r>
                <a:rPr lang="pt-PT" sz="1100" b="0" i="0">
                  <a:latin typeface="Cambria Math" panose="02040503050406030204" pitchFamily="18" charset="0"/>
                </a:rPr>
                <a:t>0 ) (º)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3</xdr:col>
      <xdr:colOff>228004</xdr:colOff>
      <xdr:row>123</xdr:row>
      <xdr:rowOff>7738</xdr:rowOff>
    </xdr:from>
    <xdr:ext cx="394403" cy="1827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115AC1BE-DAB7-4023-8D67-448949E31055}"/>
                </a:ext>
              </a:extLst>
            </xdr:cNvPr>
            <xdr:cNvSpPr txBox="1"/>
          </xdr:nvSpPr>
          <xdr:spPr>
            <a:xfrm>
              <a:off x="2335410" y="20528160"/>
              <a:ext cx="394403" cy="182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º</m:t>
                        </m:r>
                      </m:e>
                    </m:d>
                  </m:oMath>
                </m:oMathPara>
              </a14:m>
              <a:endParaRPr lang="pt-PT" sz="1100" b="0"/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115AC1BE-DAB7-4023-8D67-448949E31055}"/>
                </a:ext>
              </a:extLst>
            </xdr:cNvPr>
            <xdr:cNvSpPr txBox="1"/>
          </xdr:nvSpPr>
          <xdr:spPr>
            <a:xfrm>
              <a:off x="2335410" y="20528160"/>
              <a:ext cx="394403" cy="182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pt-PT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𝜃_</a:t>
              </a:r>
              <a:r>
                <a:rPr lang="pt-PT" sz="1100" b="0" i="0">
                  <a:latin typeface="Cambria Math" panose="02040503050406030204" pitchFamily="18" charset="0"/>
                </a:rPr>
                <a:t>𝑓  (º)</a:t>
              </a:r>
              <a:endParaRPr lang="pt-PT" sz="1100" b="0"/>
            </a:p>
            <a:p>
              <a:endParaRPr lang="pt-PT" sz="1100"/>
            </a:p>
          </xdr:txBody>
        </xdr:sp>
      </mc:Fallback>
    </mc:AlternateContent>
    <xdr:clientData/>
  </xdr:oneCellAnchor>
  <xdr:oneCellAnchor>
    <xdr:from>
      <xdr:col>4</xdr:col>
      <xdr:colOff>135136</xdr:colOff>
      <xdr:row>122</xdr:row>
      <xdr:rowOff>200621</xdr:rowOff>
    </xdr:from>
    <xdr:ext cx="4078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7780401E-755D-4D5E-BA4C-1AC729F4DD3E}"/>
                </a:ext>
              </a:extLst>
            </xdr:cNvPr>
            <xdr:cNvSpPr txBox="1"/>
          </xdr:nvSpPr>
          <xdr:spPr>
            <a:xfrm>
              <a:off x="2945011" y="20518637"/>
              <a:ext cx="4078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pt-PT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𝜃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(º)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7780401E-755D-4D5E-BA4C-1AC729F4DD3E}"/>
                </a:ext>
              </a:extLst>
            </xdr:cNvPr>
            <xdr:cNvSpPr txBox="1"/>
          </xdr:nvSpPr>
          <xdr:spPr>
            <a:xfrm>
              <a:off x="2945011" y="20518637"/>
              <a:ext cx="4078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∆𝜃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(º)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5</xdr:col>
      <xdr:colOff>125015</xdr:colOff>
      <xdr:row>123</xdr:row>
      <xdr:rowOff>23813</xdr:rowOff>
    </xdr:from>
    <xdr:ext cx="32380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47DF0CA6-4D07-4C9D-A867-2AABDA8522D0}"/>
                </a:ext>
              </a:extLst>
            </xdr:cNvPr>
            <xdr:cNvSpPr txBox="1"/>
          </xdr:nvSpPr>
          <xdr:spPr>
            <a:xfrm>
              <a:off x="3637359" y="20544235"/>
              <a:ext cx="3238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𝜃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(º)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47DF0CA6-4D07-4C9D-A867-2AABDA8522D0}"/>
                </a:ext>
              </a:extLst>
            </xdr:cNvPr>
            <xdr:cNvSpPr txBox="1"/>
          </xdr:nvSpPr>
          <xdr:spPr>
            <a:xfrm>
              <a:off x="3637359" y="20544235"/>
              <a:ext cx="3238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(º)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6</xdr:col>
      <xdr:colOff>125015</xdr:colOff>
      <xdr:row>123</xdr:row>
      <xdr:rowOff>23813</xdr:rowOff>
    </xdr:from>
    <xdr:ext cx="49539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983C369A-AF92-4977-83E0-22DF7AB6E983}"/>
                </a:ext>
              </a:extLst>
            </xdr:cNvPr>
            <xdr:cNvSpPr txBox="1"/>
          </xdr:nvSpPr>
          <xdr:spPr>
            <a:xfrm>
              <a:off x="4339828" y="20544235"/>
              <a:ext cx="4953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𝜃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(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𝑟𝑎𝑑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983C369A-AF92-4977-83E0-22DF7AB6E983}"/>
                </a:ext>
              </a:extLst>
            </xdr:cNvPr>
            <xdr:cNvSpPr txBox="1"/>
          </xdr:nvSpPr>
          <xdr:spPr>
            <a:xfrm>
              <a:off x="4339828" y="20544235"/>
              <a:ext cx="4953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(𝑟𝑎𝑑)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</xdr:col>
      <xdr:colOff>236337</xdr:colOff>
      <xdr:row>129</xdr:row>
      <xdr:rowOff>200619</xdr:rowOff>
    </xdr:from>
    <xdr:ext cx="4301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D134BC7F-AA5A-4138-B1E0-ED42C00EC818}"/>
                </a:ext>
              </a:extLst>
            </xdr:cNvPr>
            <xdr:cNvSpPr txBox="1"/>
          </xdr:nvSpPr>
          <xdr:spPr>
            <a:xfrm>
              <a:off x="1641275" y="21935478"/>
              <a:ext cx="4301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10 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D134BC7F-AA5A-4138-B1E0-ED42C00EC818}"/>
                </a:ext>
              </a:extLst>
            </xdr:cNvPr>
            <xdr:cNvSpPr txBox="1"/>
          </xdr:nvSpPr>
          <xdr:spPr>
            <a:xfrm>
              <a:off x="1641275" y="21935478"/>
              <a:ext cx="4301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𝑇_(10 ) (𝑠)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3</xdr:col>
      <xdr:colOff>164901</xdr:colOff>
      <xdr:row>129</xdr:row>
      <xdr:rowOff>200619</xdr:rowOff>
    </xdr:from>
    <xdr:ext cx="430182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B53E834C-F7D8-4B89-B010-BF83CF60458F}"/>
                </a:ext>
              </a:extLst>
            </xdr:cNvPr>
            <xdr:cNvSpPr txBox="1"/>
          </xdr:nvSpPr>
          <xdr:spPr>
            <a:xfrm>
              <a:off x="2272307" y="21935478"/>
              <a:ext cx="430182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pt-PT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  <m:sub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10 </m:t>
                            </m:r>
                          </m:sub>
                        </m:sSub>
                      </m:e>
                    </m:acc>
                    <m:r>
                      <a:rPr lang="pt-PT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B53E834C-F7D8-4B89-B010-BF83CF60458F}"/>
                </a:ext>
              </a:extLst>
            </xdr:cNvPr>
            <xdr:cNvSpPr txBox="1"/>
          </xdr:nvSpPr>
          <xdr:spPr>
            <a:xfrm>
              <a:off x="2272307" y="21935478"/>
              <a:ext cx="430182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(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𝑇_(10 )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 ̅</a:t>
              </a:r>
              <a:r>
                <a:rPr lang="pt-PT" sz="1100" b="0" i="0">
                  <a:latin typeface="Cambria Math" panose="02040503050406030204" pitchFamily="18" charset="0"/>
                </a:rPr>
                <a:t>(𝑠)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4</xdr:col>
      <xdr:colOff>164901</xdr:colOff>
      <xdr:row>129</xdr:row>
      <xdr:rowOff>200619</xdr:rowOff>
    </xdr:from>
    <xdr:ext cx="28571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5156093B-8C3A-4196-8F49-16A3D7D2BC73}"/>
                </a:ext>
              </a:extLst>
            </xdr:cNvPr>
            <xdr:cNvSpPr txBox="1"/>
          </xdr:nvSpPr>
          <xdr:spPr>
            <a:xfrm>
              <a:off x="2974776" y="21935478"/>
              <a:ext cx="28571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/>
                <a:t>T</a:t>
              </a:r>
              <a:r>
                <a:rPr lang="pt-PT" sz="1100" b="0" baseline="0"/>
                <a:t> </a:t>
              </a:r>
              <a14:m>
                <m:oMath xmlns:m="http://schemas.openxmlformats.org/officeDocument/2006/math">
                  <m:r>
                    <a:rPr lang="pt-PT" sz="1100" b="0" i="1">
                      <a:latin typeface="Cambria Math" panose="02040503050406030204" pitchFamily="18" charset="0"/>
                    </a:rPr>
                    <m:t>(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𝑠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)</m:t>
                  </m:r>
                </m:oMath>
              </a14:m>
              <a:endParaRPr lang="pt-PT" sz="1100"/>
            </a:p>
          </xdr:txBody>
        </xdr:sp>
      </mc:Choice>
      <mc:Fallback xmlns="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5156093B-8C3A-4196-8F49-16A3D7D2BC73}"/>
                </a:ext>
              </a:extLst>
            </xdr:cNvPr>
            <xdr:cNvSpPr txBox="1"/>
          </xdr:nvSpPr>
          <xdr:spPr>
            <a:xfrm>
              <a:off x="2974776" y="21935478"/>
              <a:ext cx="28571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/>
                <a:t>T</a:t>
              </a:r>
              <a:r>
                <a:rPr lang="pt-PT" sz="1100" b="0" baseline="0"/>
                <a:t> </a:t>
              </a:r>
              <a:r>
                <a:rPr lang="pt-PT" sz="1100" b="0" i="0">
                  <a:latin typeface="Cambria Math" panose="02040503050406030204" pitchFamily="18" charset="0"/>
                </a:rPr>
                <a:t>(𝑠)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7</xdr:col>
      <xdr:colOff>684609</xdr:colOff>
      <xdr:row>130</xdr:row>
      <xdr:rowOff>5953</xdr:rowOff>
    </xdr:from>
    <xdr:ext cx="35632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81099AE4-0476-4AED-A381-029965958966}"/>
                </a:ext>
              </a:extLst>
            </xdr:cNvPr>
            <xdr:cNvSpPr txBox="1"/>
          </xdr:nvSpPr>
          <xdr:spPr>
            <a:xfrm>
              <a:off x="5601890" y="21943219"/>
              <a:ext cx="3563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sub>
                    </m:sSub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81099AE4-0476-4AED-A381-029965958966}"/>
                </a:ext>
              </a:extLst>
            </xdr:cNvPr>
            <xdr:cNvSpPr txBox="1"/>
          </xdr:nvSpPr>
          <xdr:spPr>
            <a:xfrm>
              <a:off x="5601890" y="21943219"/>
              <a:ext cx="3563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𝑅_𝐶𝑀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8</xdr:col>
      <xdr:colOff>182761</xdr:colOff>
      <xdr:row>131</xdr:row>
      <xdr:rowOff>200620</xdr:rowOff>
    </xdr:from>
    <xdr:ext cx="50642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CaixaDeTexto 67">
              <a:extLst>
                <a:ext uri="{FF2B5EF4-FFF2-40B4-BE49-F238E27FC236}">
                  <a16:creationId xmlns:a16="http://schemas.microsoft.com/office/drawing/2014/main" id="{3DF4F452-59E7-4122-A949-E99876D66B78}"/>
                </a:ext>
              </a:extLst>
            </xdr:cNvPr>
            <xdr:cNvSpPr txBox="1"/>
          </xdr:nvSpPr>
          <xdr:spPr>
            <a:xfrm>
              <a:off x="5802511" y="22340292"/>
              <a:ext cx="50642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PT" sz="1100" b="0" i="1">
                      <a:latin typeface="Cambria Math" panose="02040503050406030204" pitchFamily="18" charset="0"/>
                    </a:rPr>
                    <m:t>(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𝑘𝑔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.</m:t>
                  </m:r>
                  <m:sSup>
                    <m:sSupPr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p>
                      <m:r>
                        <a:rPr lang="pt-PT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pt-PT" sz="1100"/>
                <a:t>)</a:t>
              </a:r>
            </a:p>
          </xdr:txBody>
        </xdr:sp>
      </mc:Choice>
      <mc:Fallback xmlns="">
        <xdr:sp macro="" textlink="">
          <xdr:nvSpPr>
            <xdr:cNvPr id="68" name="CaixaDeTexto 67">
              <a:extLst>
                <a:ext uri="{FF2B5EF4-FFF2-40B4-BE49-F238E27FC236}">
                  <a16:creationId xmlns:a16="http://schemas.microsoft.com/office/drawing/2014/main" id="{3DF4F452-59E7-4122-A949-E99876D66B78}"/>
                </a:ext>
              </a:extLst>
            </xdr:cNvPr>
            <xdr:cNvSpPr txBox="1"/>
          </xdr:nvSpPr>
          <xdr:spPr>
            <a:xfrm>
              <a:off x="5802511" y="22340292"/>
              <a:ext cx="50642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(𝑘𝑔.𝑚^2</a:t>
              </a:r>
              <a:r>
                <a:rPr lang="pt-PT" sz="1100"/>
                <a:t>)</a:t>
              </a:r>
            </a:p>
          </xdr:txBody>
        </xdr:sp>
      </mc:Fallback>
    </mc:AlternateContent>
    <xdr:clientData/>
  </xdr:oneCellAnchor>
  <xdr:oneCellAnchor>
    <xdr:from>
      <xdr:col>7</xdr:col>
      <xdr:colOff>648891</xdr:colOff>
      <xdr:row>131</xdr:row>
      <xdr:rowOff>5953</xdr:rowOff>
    </xdr:from>
    <xdr:ext cx="35632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CaixaDeTexto 68">
              <a:extLst>
                <a:ext uri="{FF2B5EF4-FFF2-40B4-BE49-F238E27FC236}">
                  <a16:creationId xmlns:a16="http://schemas.microsoft.com/office/drawing/2014/main" id="{696CDAB1-3E80-41D4-A20B-B249BBAC9F1F}"/>
                </a:ext>
              </a:extLst>
            </xdr:cNvPr>
            <xdr:cNvSpPr txBox="1"/>
          </xdr:nvSpPr>
          <xdr:spPr>
            <a:xfrm>
              <a:off x="5566172" y="22145625"/>
              <a:ext cx="3563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sub>
                    </m:sSub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69" name="CaixaDeTexto 68">
              <a:extLst>
                <a:ext uri="{FF2B5EF4-FFF2-40B4-BE49-F238E27FC236}">
                  <a16:creationId xmlns:a16="http://schemas.microsoft.com/office/drawing/2014/main" id="{696CDAB1-3E80-41D4-A20B-B249BBAC9F1F}"/>
                </a:ext>
              </a:extLst>
            </xdr:cNvPr>
            <xdr:cNvSpPr txBox="1"/>
          </xdr:nvSpPr>
          <xdr:spPr>
            <a:xfrm>
              <a:off x="5566172" y="22145625"/>
              <a:ext cx="3563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𝑅_𝑏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8</xdr:col>
      <xdr:colOff>83344</xdr:colOff>
      <xdr:row>132</xdr:row>
      <xdr:rowOff>11906</xdr:rowOff>
    </xdr:from>
    <xdr:ext cx="178594" cy="172227"/>
    <xdr:sp macro="" textlink="">
      <xdr:nvSpPr>
        <xdr:cNvPr id="70" name="CaixaDeTexto 69">
          <a:extLst>
            <a:ext uri="{FF2B5EF4-FFF2-40B4-BE49-F238E27FC236}">
              <a16:creationId xmlns:a16="http://schemas.microsoft.com/office/drawing/2014/main" id="{EB06641C-058F-4E46-9933-5F1D8719F20C}"/>
            </a:ext>
          </a:extLst>
        </xdr:cNvPr>
        <xdr:cNvSpPr txBox="1"/>
      </xdr:nvSpPr>
      <xdr:spPr>
        <a:xfrm>
          <a:off x="5703094" y="22353984"/>
          <a:ext cx="1785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pt-PT" sz="1100"/>
            <a:t>I</a:t>
          </a:r>
        </a:p>
      </xdr:txBody>
    </xdr:sp>
    <xdr:clientData/>
  </xdr:oneCellAnchor>
  <xdr:oneCellAnchor>
    <xdr:from>
      <xdr:col>8</xdr:col>
      <xdr:colOff>168473</xdr:colOff>
      <xdr:row>129</xdr:row>
      <xdr:rowOff>1786</xdr:rowOff>
    </xdr:from>
    <xdr:ext cx="48654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5FB5370F-32E0-4A54-B4E8-07516DFEF8C7}"/>
                </a:ext>
              </a:extLst>
            </xdr:cNvPr>
            <xdr:cNvSpPr txBox="1"/>
          </xdr:nvSpPr>
          <xdr:spPr>
            <a:xfrm>
              <a:off x="5788223" y="21736645"/>
              <a:ext cx="48654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PT" sz="1100" b="0" i="1">
                      <a:latin typeface="Cambria Math" panose="02040503050406030204" pitchFamily="18" charset="0"/>
                    </a:rPr>
                    <m:t>(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𝑚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.</m:t>
                  </m:r>
                  <m:sSup>
                    <m:sSupPr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p>
                      <m:r>
                        <a:rPr lang="pt-PT" sz="1100" b="0" i="1">
                          <a:latin typeface="Cambria Math" panose="02040503050406030204" pitchFamily="18" charset="0"/>
                        </a:rPr>
                        <m:t>−2</m:t>
                      </m:r>
                    </m:sup>
                  </m:sSup>
                </m:oMath>
              </a14:m>
              <a:r>
                <a:rPr lang="pt-PT" sz="1100"/>
                <a:t>)</a:t>
              </a:r>
            </a:p>
          </xdr:txBody>
        </xdr:sp>
      </mc:Choice>
      <mc:Fallback xmlns="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5FB5370F-32E0-4A54-B4E8-07516DFEF8C7}"/>
                </a:ext>
              </a:extLst>
            </xdr:cNvPr>
            <xdr:cNvSpPr txBox="1"/>
          </xdr:nvSpPr>
          <xdr:spPr>
            <a:xfrm>
              <a:off x="5788223" y="21736645"/>
              <a:ext cx="48654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(𝑚.𝑠^(−2)</a:t>
              </a:r>
              <a:r>
                <a:rPr lang="pt-PT" sz="1100"/>
                <a:t>)</a:t>
              </a:r>
            </a:p>
          </xdr:txBody>
        </xdr:sp>
      </mc:Fallback>
    </mc:AlternateContent>
    <xdr:clientData/>
  </xdr:oneCellAnchor>
  <xdr:oneCellAnchor>
    <xdr:from>
      <xdr:col>8</xdr:col>
      <xdr:colOff>236338</xdr:colOff>
      <xdr:row>132</xdr:row>
      <xdr:rowOff>200620</xdr:rowOff>
    </xdr:from>
    <xdr:ext cx="41165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AB324D1F-5B98-4220-9B40-61EFD425A70D}"/>
                </a:ext>
              </a:extLst>
            </xdr:cNvPr>
            <xdr:cNvSpPr txBox="1"/>
          </xdr:nvSpPr>
          <xdr:spPr>
            <a:xfrm>
              <a:off x="5856088" y="22542698"/>
              <a:ext cx="41165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PT" sz="1100" b="0" i="1">
                      <a:latin typeface="Cambria Math" panose="02040503050406030204" pitchFamily="18" charset="0"/>
                    </a:rPr>
                    <m:t>(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𝑚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.</m:t>
                  </m:r>
                  <m:sSup>
                    <m:sSupPr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p>
                      <m:r>
                        <a:rPr lang="pt-PT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pt-PT" sz="1100"/>
                <a:t>)</a:t>
              </a:r>
            </a:p>
          </xdr:txBody>
        </xdr:sp>
      </mc:Choice>
      <mc:Fallback xmlns="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AB324D1F-5B98-4220-9B40-61EFD425A70D}"/>
                </a:ext>
              </a:extLst>
            </xdr:cNvPr>
            <xdr:cNvSpPr txBox="1"/>
          </xdr:nvSpPr>
          <xdr:spPr>
            <a:xfrm>
              <a:off x="5856088" y="22542698"/>
              <a:ext cx="41165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(𝑚.𝑠^2</a:t>
              </a:r>
              <a:r>
                <a:rPr lang="pt-PT" sz="1100"/>
                <a:t>)</a:t>
              </a:r>
            </a:p>
          </xdr:txBody>
        </xdr:sp>
      </mc:Fallback>
    </mc:AlternateContent>
    <xdr:clientData/>
  </xdr:oneCellAnchor>
  <xdr:oneCellAnchor>
    <xdr:from>
      <xdr:col>8</xdr:col>
      <xdr:colOff>83344</xdr:colOff>
      <xdr:row>133</xdr:row>
      <xdr:rowOff>11906</xdr:rowOff>
    </xdr:from>
    <xdr:ext cx="178594" cy="172227"/>
    <xdr:sp macro="" textlink="">
      <xdr:nvSpPr>
        <xdr:cNvPr id="73" name="CaixaDeTexto 72">
          <a:extLst>
            <a:ext uri="{FF2B5EF4-FFF2-40B4-BE49-F238E27FC236}">
              <a16:creationId xmlns:a16="http://schemas.microsoft.com/office/drawing/2014/main" id="{6B967C84-F8DF-4490-B159-AE28DBB5A837}"/>
            </a:ext>
          </a:extLst>
        </xdr:cNvPr>
        <xdr:cNvSpPr txBox="1"/>
      </xdr:nvSpPr>
      <xdr:spPr>
        <a:xfrm>
          <a:off x="5703094" y="22556390"/>
          <a:ext cx="1785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pt-PT" sz="1100"/>
            <a:t>v</a:t>
          </a:r>
        </a:p>
      </xdr:txBody>
    </xdr:sp>
    <xdr:clientData/>
  </xdr:oneCellAnchor>
  <xdr:oneCellAnchor>
    <xdr:from>
      <xdr:col>2</xdr:col>
      <xdr:colOff>236337</xdr:colOff>
      <xdr:row>142</xdr:row>
      <xdr:rowOff>200619</xdr:rowOff>
    </xdr:from>
    <xdr:ext cx="37183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CaixaDeTexto 73">
              <a:extLst>
                <a:ext uri="{FF2B5EF4-FFF2-40B4-BE49-F238E27FC236}">
                  <a16:creationId xmlns:a16="http://schemas.microsoft.com/office/drawing/2014/main" id="{7E4EAB93-5A8A-44BF-9D0A-904006771814}"/>
                </a:ext>
              </a:extLst>
            </xdr:cNvPr>
            <xdr:cNvSpPr txBox="1"/>
          </xdr:nvSpPr>
          <xdr:spPr>
            <a:xfrm>
              <a:off x="1641275" y="20518635"/>
              <a:ext cx="3718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0 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</a:rPr>
                      <m:t>(º)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4" name="CaixaDeTexto 73">
              <a:extLst>
                <a:ext uri="{FF2B5EF4-FFF2-40B4-BE49-F238E27FC236}">
                  <a16:creationId xmlns:a16="http://schemas.microsoft.com/office/drawing/2014/main" id="{7E4EAB93-5A8A-44BF-9D0A-904006771814}"/>
                </a:ext>
              </a:extLst>
            </xdr:cNvPr>
            <xdr:cNvSpPr txBox="1"/>
          </xdr:nvSpPr>
          <xdr:spPr>
            <a:xfrm>
              <a:off x="1641275" y="20518635"/>
              <a:ext cx="3718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𝜃_(</a:t>
              </a:r>
              <a:r>
                <a:rPr lang="pt-PT" sz="1100" b="0" i="0">
                  <a:latin typeface="Cambria Math" panose="02040503050406030204" pitchFamily="18" charset="0"/>
                </a:rPr>
                <a:t>0 ) (º)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3</xdr:col>
      <xdr:colOff>228004</xdr:colOff>
      <xdr:row>143</xdr:row>
      <xdr:rowOff>7738</xdr:rowOff>
    </xdr:from>
    <xdr:ext cx="394403" cy="1827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75E2AB2B-AA1C-4308-A97D-FFC3D3C09244}"/>
                </a:ext>
              </a:extLst>
            </xdr:cNvPr>
            <xdr:cNvSpPr txBox="1"/>
          </xdr:nvSpPr>
          <xdr:spPr>
            <a:xfrm>
              <a:off x="2335410" y="20528160"/>
              <a:ext cx="394403" cy="182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º</m:t>
                        </m:r>
                      </m:e>
                    </m:d>
                  </m:oMath>
                </m:oMathPara>
              </a14:m>
              <a:endParaRPr lang="pt-PT" sz="1100" b="0"/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75E2AB2B-AA1C-4308-A97D-FFC3D3C09244}"/>
                </a:ext>
              </a:extLst>
            </xdr:cNvPr>
            <xdr:cNvSpPr txBox="1"/>
          </xdr:nvSpPr>
          <xdr:spPr>
            <a:xfrm>
              <a:off x="2335410" y="20528160"/>
              <a:ext cx="394403" cy="182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pt-PT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𝜃_</a:t>
              </a:r>
              <a:r>
                <a:rPr lang="pt-PT" sz="1100" b="0" i="0">
                  <a:latin typeface="Cambria Math" panose="02040503050406030204" pitchFamily="18" charset="0"/>
                </a:rPr>
                <a:t>𝑓  (º)</a:t>
              </a:r>
              <a:endParaRPr lang="pt-PT" sz="1100" b="0"/>
            </a:p>
            <a:p>
              <a:endParaRPr lang="pt-PT" sz="1100"/>
            </a:p>
          </xdr:txBody>
        </xdr:sp>
      </mc:Fallback>
    </mc:AlternateContent>
    <xdr:clientData/>
  </xdr:oneCellAnchor>
  <xdr:oneCellAnchor>
    <xdr:from>
      <xdr:col>4</xdr:col>
      <xdr:colOff>135136</xdr:colOff>
      <xdr:row>142</xdr:row>
      <xdr:rowOff>200621</xdr:rowOff>
    </xdr:from>
    <xdr:ext cx="4078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29930345-FAE6-4E2E-8AC3-7DD29A42A598}"/>
                </a:ext>
              </a:extLst>
            </xdr:cNvPr>
            <xdr:cNvSpPr txBox="1"/>
          </xdr:nvSpPr>
          <xdr:spPr>
            <a:xfrm>
              <a:off x="2945011" y="20518637"/>
              <a:ext cx="4078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pt-PT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𝜃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(º)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29930345-FAE6-4E2E-8AC3-7DD29A42A598}"/>
                </a:ext>
              </a:extLst>
            </xdr:cNvPr>
            <xdr:cNvSpPr txBox="1"/>
          </xdr:nvSpPr>
          <xdr:spPr>
            <a:xfrm>
              <a:off x="2945011" y="20518637"/>
              <a:ext cx="4078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∆𝜃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(º)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5</xdr:col>
      <xdr:colOff>125015</xdr:colOff>
      <xdr:row>143</xdr:row>
      <xdr:rowOff>23813</xdr:rowOff>
    </xdr:from>
    <xdr:ext cx="32380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E9446CF8-FE5D-491D-B5D8-786905BB9FBE}"/>
                </a:ext>
              </a:extLst>
            </xdr:cNvPr>
            <xdr:cNvSpPr txBox="1"/>
          </xdr:nvSpPr>
          <xdr:spPr>
            <a:xfrm>
              <a:off x="3637359" y="20544235"/>
              <a:ext cx="3238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𝜃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(º)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E9446CF8-FE5D-491D-B5D8-786905BB9FBE}"/>
                </a:ext>
              </a:extLst>
            </xdr:cNvPr>
            <xdr:cNvSpPr txBox="1"/>
          </xdr:nvSpPr>
          <xdr:spPr>
            <a:xfrm>
              <a:off x="3637359" y="20544235"/>
              <a:ext cx="3238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(º)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6</xdr:col>
      <xdr:colOff>125015</xdr:colOff>
      <xdr:row>143</xdr:row>
      <xdr:rowOff>23813</xdr:rowOff>
    </xdr:from>
    <xdr:ext cx="49539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CaixaDeTexto 77">
              <a:extLst>
                <a:ext uri="{FF2B5EF4-FFF2-40B4-BE49-F238E27FC236}">
                  <a16:creationId xmlns:a16="http://schemas.microsoft.com/office/drawing/2014/main" id="{12D48FA8-A8DD-447D-8BFE-BFCBE0C342C6}"/>
                </a:ext>
              </a:extLst>
            </xdr:cNvPr>
            <xdr:cNvSpPr txBox="1"/>
          </xdr:nvSpPr>
          <xdr:spPr>
            <a:xfrm>
              <a:off x="4339828" y="20544235"/>
              <a:ext cx="4953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𝜃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(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𝑟𝑎𝑑</m:t>
                    </m:r>
                    <m:r>
                      <a:rPr lang="pt-P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8" name="CaixaDeTexto 77">
              <a:extLst>
                <a:ext uri="{FF2B5EF4-FFF2-40B4-BE49-F238E27FC236}">
                  <a16:creationId xmlns:a16="http://schemas.microsoft.com/office/drawing/2014/main" id="{12D48FA8-A8DD-447D-8BFE-BFCBE0C342C6}"/>
                </a:ext>
              </a:extLst>
            </xdr:cNvPr>
            <xdr:cNvSpPr txBox="1"/>
          </xdr:nvSpPr>
          <xdr:spPr>
            <a:xfrm>
              <a:off x="4339828" y="20544235"/>
              <a:ext cx="4953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pt-P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(𝑟𝑎𝑑)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</xdr:col>
      <xdr:colOff>236337</xdr:colOff>
      <xdr:row>149</xdr:row>
      <xdr:rowOff>200619</xdr:rowOff>
    </xdr:from>
    <xdr:ext cx="4301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CaixaDeTexto 78">
              <a:extLst>
                <a:ext uri="{FF2B5EF4-FFF2-40B4-BE49-F238E27FC236}">
                  <a16:creationId xmlns:a16="http://schemas.microsoft.com/office/drawing/2014/main" id="{7B0B2673-571F-427C-BFA5-673E836EF92B}"/>
                </a:ext>
              </a:extLst>
            </xdr:cNvPr>
            <xdr:cNvSpPr txBox="1"/>
          </xdr:nvSpPr>
          <xdr:spPr>
            <a:xfrm>
              <a:off x="1641275" y="21935478"/>
              <a:ext cx="4301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10 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9" name="CaixaDeTexto 78">
              <a:extLst>
                <a:ext uri="{FF2B5EF4-FFF2-40B4-BE49-F238E27FC236}">
                  <a16:creationId xmlns:a16="http://schemas.microsoft.com/office/drawing/2014/main" id="{7B0B2673-571F-427C-BFA5-673E836EF92B}"/>
                </a:ext>
              </a:extLst>
            </xdr:cNvPr>
            <xdr:cNvSpPr txBox="1"/>
          </xdr:nvSpPr>
          <xdr:spPr>
            <a:xfrm>
              <a:off x="1641275" y="21935478"/>
              <a:ext cx="4301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𝑇_(10 ) (𝑠)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3</xdr:col>
      <xdr:colOff>164901</xdr:colOff>
      <xdr:row>149</xdr:row>
      <xdr:rowOff>200619</xdr:rowOff>
    </xdr:from>
    <xdr:ext cx="430182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CaixaDeTexto 79">
              <a:extLst>
                <a:ext uri="{FF2B5EF4-FFF2-40B4-BE49-F238E27FC236}">
                  <a16:creationId xmlns:a16="http://schemas.microsoft.com/office/drawing/2014/main" id="{8FDDD44B-5C21-4FDF-B984-0A95BF9C6FBB}"/>
                </a:ext>
              </a:extLst>
            </xdr:cNvPr>
            <xdr:cNvSpPr txBox="1"/>
          </xdr:nvSpPr>
          <xdr:spPr>
            <a:xfrm>
              <a:off x="2272307" y="21935478"/>
              <a:ext cx="430182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pt-PT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  <m:sub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10 </m:t>
                            </m:r>
                          </m:sub>
                        </m:sSub>
                      </m:e>
                    </m:acc>
                    <m:r>
                      <a:rPr lang="pt-PT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80" name="CaixaDeTexto 79">
              <a:extLst>
                <a:ext uri="{FF2B5EF4-FFF2-40B4-BE49-F238E27FC236}">
                  <a16:creationId xmlns:a16="http://schemas.microsoft.com/office/drawing/2014/main" id="{8FDDD44B-5C21-4FDF-B984-0A95BF9C6FBB}"/>
                </a:ext>
              </a:extLst>
            </xdr:cNvPr>
            <xdr:cNvSpPr txBox="1"/>
          </xdr:nvSpPr>
          <xdr:spPr>
            <a:xfrm>
              <a:off x="2272307" y="21935478"/>
              <a:ext cx="430182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(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𝑇_(10 )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 ̅</a:t>
              </a:r>
              <a:r>
                <a:rPr lang="pt-PT" sz="1100" b="0" i="0">
                  <a:latin typeface="Cambria Math" panose="02040503050406030204" pitchFamily="18" charset="0"/>
                </a:rPr>
                <a:t>(𝑠)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4</xdr:col>
      <xdr:colOff>164901</xdr:colOff>
      <xdr:row>149</xdr:row>
      <xdr:rowOff>200619</xdr:rowOff>
    </xdr:from>
    <xdr:ext cx="28571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CaixaDeTexto 80">
              <a:extLst>
                <a:ext uri="{FF2B5EF4-FFF2-40B4-BE49-F238E27FC236}">
                  <a16:creationId xmlns:a16="http://schemas.microsoft.com/office/drawing/2014/main" id="{211A7CEF-565E-419D-ADB4-99C57A9C9095}"/>
                </a:ext>
              </a:extLst>
            </xdr:cNvPr>
            <xdr:cNvSpPr txBox="1"/>
          </xdr:nvSpPr>
          <xdr:spPr>
            <a:xfrm>
              <a:off x="2974776" y="21935478"/>
              <a:ext cx="28571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/>
                <a:t>T</a:t>
              </a:r>
              <a:r>
                <a:rPr lang="pt-PT" sz="1100" b="0" baseline="0"/>
                <a:t> </a:t>
              </a:r>
              <a14:m>
                <m:oMath xmlns:m="http://schemas.openxmlformats.org/officeDocument/2006/math">
                  <m:r>
                    <a:rPr lang="pt-PT" sz="1100" b="0" i="1">
                      <a:latin typeface="Cambria Math" panose="02040503050406030204" pitchFamily="18" charset="0"/>
                    </a:rPr>
                    <m:t>(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𝑠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)</m:t>
                  </m:r>
                </m:oMath>
              </a14:m>
              <a:endParaRPr lang="pt-PT" sz="1100"/>
            </a:p>
          </xdr:txBody>
        </xdr:sp>
      </mc:Choice>
      <mc:Fallback xmlns="">
        <xdr:sp macro="" textlink="">
          <xdr:nvSpPr>
            <xdr:cNvPr id="81" name="CaixaDeTexto 80">
              <a:extLst>
                <a:ext uri="{FF2B5EF4-FFF2-40B4-BE49-F238E27FC236}">
                  <a16:creationId xmlns:a16="http://schemas.microsoft.com/office/drawing/2014/main" id="{211A7CEF-565E-419D-ADB4-99C57A9C9095}"/>
                </a:ext>
              </a:extLst>
            </xdr:cNvPr>
            <xdr:cNvSpPr txBox="1"/>
          </xdr:nvSpPr>
          <xdr:spPr>
            <a:xfrm>
              <a:off x="2974776" y="21935478"/>
              <a:ext cx="28571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/>
                <a:t>T</a:t>
              </a:r>
              <a:r>
                <a:rPr lang="pt-PT" sz="1100" b="0" baseline="0"/>
                <a:t> </a:t>
              </a:r>
              <a:r>
                <a:rPr lang="pt-PT" sz="1100" b="0" i="0">
                  <a:latin typeface="Cambria Math" panose="02040503050406030204" pitchFamily="18" charset="0"/>
                </a:rPr>
                <a:t>(𝑠)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7</xdr:col>
      <xdr:colOff>684609</xdr:colOff>
      <xdr:row>150</xdr:row>
      <xdr:rowOff>5953</xdr:rowOff>
    </xdr:from>
    <xdr:ext cx="35632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CaixaDeTexto 81">
              <a:extLst>
                <a:ext uri="{FF2B5EF4-FFF2-40B4-BE49-F238E27FC236}">
                  <a16:creationId xmlns:a16="http://schemas.microsoft.com/office/drawing/2014/main" id="{29240311-CE3C-4F1E-8D9B-D69D96CFC4C0}"/>
                </a:ext>
              </a:extLst>
            </xdr:cNvPr>
            <xdr:cNvSpPr txBox="1"/>
          </xdr:nvSpPr>
          <xdr:spPr>
            <a:xfrm>
              <a:off x="5601890" y="21943219"/>
              <a:ext cx="3563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sub>
                    </m:sSub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82" name="CaixaDeTexto 81">
              <a:extLst>
                <a:ext uri="{FF2B5EF4-FFF2-40B4-BE49-F238E27FC236}">
                  <a16:creationId xmlns:a16="http://schemas.microsoft.com/office/drawing/2014/main" id="{29240311-CE3C-4F1E-8D9B-D69D96CFC4C0}"/>
                </a:ext>
              </a:extLst>
            </xdr:cNvPr>
            <xdr:cNvSpPr txBox="1"/>
          </xdr:nvSpPr>
          <xdr:spPr>
            <a:xfrm>
              <a:off x="5601890" y="21943219"/>
              <a:ext cx="3563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𝑅_𝐶𝑀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8</xdr:col>
      <xdr:colOff>182761</xdr:colOff>
      <xdr:row>151</xdr:row>
      <xdr:rowOff>200620</xdr:rowOff>
    </xdr:from>
    <xdr:ext cx="50642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CaixaDeTexto 82">
              <a:extLst>
                <a:ext uri="{FF2B5EF4-FFF2-40B4-BE49-F238E27FC236}">
                  <a16:creationId xmlns:a16="http://schemas.microsoft.com/office/drawing/2014/main" id="{6FFBFBA6-B3D4-4296-B065-7042390F8451}"/>
                </a:ext>
              </a:extLst>
            </xdr:cNvPr>
            <xdr:cNvSpPr txBox="1"/>
          </xdr:nvSpPr>
          <xdr:spPr>
            <a:xfrm>
              <a:off x="5802511" y="22340292"/>
              <a:ext cx="50642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PT" sz="1100" b="0" i="1">
                      <a:latin typeface="Cambria Math" panose="02040503050406030204" pitchFamily="18" charset="0"/>
                    </a:rPr>
                    <m:t>(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𝑘𝑔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.</m:t>
                  </m:r>
                  <m:sSup>
                    <m:sSupPr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p>
                      <m:r>
                        <a:rPr lang="pt-PT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pt-PT" sz="1100"/>
                <a:t>)</a:t>
              </a:r>
            </a:p>
          </xdr:txBody>
        </xdr:sp>
      </mc:Choice>
      <mc:Fallback xmlns="">
        <xdr:sp macro="" textlink="">
          <xdr:nvSpPr>
            <xdr:cNvPr id="83" name="CaixaDeTexto 82">
              <a:extLst>
                <a:ext uri="{FF2B5EF4-FFF2-40B4-BE49-F238E27FC236}">
                  <a16:creationId xmlns:a16="http://schemas.microsoft.com/office/drawing/2014/main" id="{6FFBFBA6-B3D4-4296-B065-7042390F8451}"/>
                </a:ext>
              </a:extLst>
            </xdr:cNvPr>
            <xdr:cNvSpPr txBox="1"/>
          </xdr:nvSpPr>
          <xdr:spPr>
            <a:xfrm>
              <a:off x="5802511" y="22340292"/>
              <a:ext cx="50642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(𝑘𝑔.𝑚^2</a:t>
              </a:r>
              <a:r>
                <a:rPr lang="pt-PT" sz="1100"/>
                <a:t>)</a:t>
              </a:r>
            </a:p>
          </xdr:txBody>
        </xdr:sp>
      </mc:Fallback>
    </mc:AlternateContent>
    <xdr:clientData/>
  </xdr:oneCellAnchor>
  <xdr:oneCellAnchor>
    <xdr:from>
      <xdr:col>7</xdr:col>
      <xdr:colOff>648891</xdr:colOff>
      <xdr:row>151</xdr:row>
      <xdr:rowOff>5953</xdr:rowOff>
    </xdr:from>
    <xdr:ext cx="35632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CaixaDeTexto 83">
              <a:extLst>
                <a:ext uri="{FF2B5EF4-FFF2-40B4-BE49-F238E27FC236}">
                  <a16:creationId xmlns:a16="http://schemas.microsoft.com/office/drawing/2014/main" id="{525232A1-E243-461F-B085-E448BA5EBE57}"/>
                </a:ext>
              </a:extLst>
            </xdr:cNvPr>
            <xdr:cNvSpPr txBox="1"/>
          </xdr:nvSpPr>
          <xdr:spPr>
            <a:xfrm>
              <a:off x="5566172" y="22145625"/>
              <a:ext cx="3563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sub>
                    </m:sSub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84" name="CaixaDeTexto 83">
              <a:extLst>
                <a:ext uri="{FF2B5EF4-FFF2-40B4-BE49-F238E27FC236}">
                  <a16:creationId xmlns:a16="http://schemas.microsoft.com/office/drawing/2014/main" id="{525232A1-E243-461F-B085-E448BA5EBE57}"/>
                </a:ext>
              </a:extLst>
            </xdr:cNvPr>
            <xdr:cNvSpPr txBox="1"/>
          </xdr:nvSpPr>
          <xdr:spPr>
            <a:xfrm>
              <a:off x="5566172" y="22145625"/>
              <a:ext cx="3563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𝑅_𝑏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8</xdr:col>
      <xdr:colOff>83344</xdr:colOff>
      <xdr:row>152</xdr:row>
      <xdr:rowOff>11906</xdr:rowOff>
    </xdr:from>
    <xdr:ext cx="178594" cy="172227"/>
    <xdr:sp macro="" textlink="">
      <xdr:nvSpPr>
        <xdr:cNvPr id="85" name="CaixaDeTexto 84">
          <a:extLst>
            <a:ext uri="{FF2B5EF4-FFF2-40B4-BE49-F238E27FC236}">
              <a16:creationId xmlns:a16="http://schemas.microsoft.com/office/drawing/2014/main" id="{3AA0F48F-EB44-46F4-95B2-A5C39A837100}"/>
            </a:ext>
          </a:extLst>
        </xdr:cNvPr>
        <xdr:cNvSpPr txBox="1"/>
      </xdr:nvSpPr>
      <xdr:spPr>
        <a:xfrm>
          <a:off x="5703094" y="22353984"/>
          <a:ext cx="1785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pt-PT" sz="1100"/>
            <a:t>I</a:t>
          </a:r>
        </a:p>
      </xdr:txBody>
    </xdr:sp>
    <xdr:clientData/>
  </xdr:oneCellAnchor>
  <xdr:oneCellAnchor>
    <xdr:from>
      <xdr:col>8</xdr:col>
      <xdr:colOff>168473</xdr:colOff>
      <xdr:row>149</xdr:row>
      <xdr:rowOff>1786</xdr:rowOff>
    </xdr:from>
    <xdr:ext cx="48654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CaixaDeTexto 85">
              <a:extLst>
                <a:ext uri="{FF2B5EF4-FFF2-40B4-BE49-F238E27FC236}">
                  <a16:creationId xmlns:a16="http://schemas.microsoft.com/office/drawing/2014/main" id="{BD5A7E9A-FAF5-454A-9001-A807BCF9B756}"/>
                </a:ext>
              </a:extLst>
            </xdr:cNvPr>
            <xdr:cNvSpPr txBox="1"/>
          </xdr:nvSpPr>
          <xdr:spPr>
            <a:xfrm>
              <a:off x="5788223" y="21736645"/>
              <a:ext cx="48654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PT" sz="1100" b="0" i="1">
                      <a:latin typeface="Cambria Math" panose="02040503050406030204" pitchFamily="18" charset="0"/>
                    </a:rPr>
                    <m:t>(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𝑚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.</m:t>
                  </m:r>
                  <m:sSup>
                    <m:sSupPr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p>
                      <m:r>
                        <a:rPr lang="pt-PT" sz="1100" b="0" i="1">
                          <a:latin typeface="Cambria Math" panose="02040503050406030204" pitchFamily="18" charset="0"/>
                        </a:rPr>
                        <m:t>−2</m:t>
                      </m:r>
                    </m:sup>
                  </m:sSup>
                </m:oMath>
              </a14:m>
              <a:r>
                <a:rPr lang="pt-PT" sz="1100"/>
                <a:t>)</a:t>
              </a:r>
            </a:p>
          </xdr:txBody>
        </xdr:sp>
      </mc:Choice>
      <mc:Fallback xmlns="">
        <xdr:sp macro="" textlink="">
          <xdr:nvSpPr>
            <xdr:cNvPr id="86" name="CaixaDeTexto 85">
              <a:extLst>
                <a:ext uri="{FF2B5EF4-FFF2-40B4-BE49-F238E27FC236}">
                  <a16:creationId xmlns:a16="http://schemas.microsoft.com/office/drawing/2014/main" id="{BD5A7E9A-FAF5-454A-9001-A807BCF9B756}"/>
                </a:ext>
              </a:extLst>
            </xdr:cNvPr>
            <xdr:cNvSpPr txBox="1"/>
          </xdr:nvSpPr>
          <xdr:spPr>
            <a:xfrm>
              <a:off x="5788223" y="21736645"/>
              <a:ext cx="48654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(𝑚.𝑠^(−2)</a:t>
              </a:r>
              <a:r>
                <a:rPr lang="pt-PT" sz="1100"/>
                <a:t>)</a:t>
              </a:r>
            </a:p>
          </xdr:txBody>
        </xdr:sp>
      </mc:Fallback>
    </mc:AlternateContent>
    <xdr:clientData/>
  </xdr:oneCellAnchor>
  <xdr:oneCellAnchor>
    <xdr:from>
      <xdr:col>8</xdr:col>
      <xdr:colOff>236338</xdr:colOff>
      <xdr:row>152</xdr:row>
      <xdr:rowOff>200620</xdr:rowOff>
    </xdr:from>
    <xdr:ext cx="41165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CaixaDeTexto 86">
              <a:extLst>
                <a:ext uri="{FF2B5EF4-FFF2-40B4-BE49-F238E27FC236}">
                  <a16:creationId xmlns:a16="http://schemas.microsoft.com/office/drawing/2014/main" id="{18BA4D53-0D63-400B-BA0D-1AFA952DFF19}"/>
                </a:ext>
              </a:extLst>
            </xdr:cNvPr>
            <xdr:cNvSpPr txBox="1"/>
          </xdr:nvSpPr>
          <xdr:spPr>
            <a:xfrm>
              <a:off x="5856088" y="22542698"/>
              <a:ext cx="41165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PT" sz="1100" b="0" i="1">
                      <a:latin typeface="Cambria Math" panose="02040503050406030204" pitchFamily="18" charset="0"/>
                    </a:rPr>
                    <m:t>(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𝑚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.</m:t>
                  </m:r>
                  <m:sSup>
                    <m:sSupPr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p>
                      <m:r>
                        <a:rPr lang="pt-PT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pt-PT" sz="1100"/>
                <a:t>)</a:t>
              </a:r>
            </a:p>
          </xdr:txBody>
        </xdr:sp>
      </mc:Choice>
      <mc:Fallback xmlns="">
        <xdr:sp macro="" textlink="">
          <xdr:nvSpPr>
            <xdr:cNvPr id="87" name="CaixaDeTexto 86">
              <a:extLst>
                <a:ext uri="{FF2B5EF4-FFF2-40B4-BE49-F238E27FC236}">
                  <a16:creationId xmlns:a16="http://schemas.microsoft.com/office/drawing/2014/main" id="{18BA4D53-0D63-400B-BA0D-1AFA952DFF19}"/>
                </a:ext>
              </a:extLst>
            </xdr:cNvPr>
            <xdr:cNvSpPr txBox="1"/>
          </xdr:nvSpPr>
          <xdr:spPr>
            <a:xfrm>
              <a:off x="5856088" y="22542698"/>
              <a:ext cx="41165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(𝑚.𝑠^2</a:t>
              </a:r>
              <a:r>
                <a:rPr lang="pt-PT" sz="1100"/>
                <a:t>)</a:t>
              </a:r>
            </a:p>
          </xdr:txBody>
        </xdr:sp>
      </mc:Fallback>
    </mc:AlternateContent>
    <xdr:clientData/>
  </xdr:oneCellAnchor>
  <xdr:oneCellAnchor>
    <xdr:from>
      <xdr:col>8</xdr:col>
      <xdr:colOff>83344</xdr:colOff>
      <xdr:row>153</xdr:row>
      <xdr:rowOff>11906</xdr:rowOff>
    </xdr:from>
    <xdr:ext cx="178594" cy="172227"/>
    <xdr:sp macro="" textlink="">
      <xdr:nvSpPr>
        <xdr:cNvPr id="88" name="CaixaDeTexto 87">
          <a:extLst>
            <a:ext uri="{FF2B5EF4-FFF2-40B4-BE49-F238E27FC236}">
              <a16:creationId xmlns:a16="http://schemas.microsoft.com/office/drawing/2014/main" id="{8F3FD273-0727-47CE-B6A2-81EFC0278442}"/>
            </a:ext>
          </a:extLst>
        </xdr:cNvPr>
        <xdr:cNvSpPr txBox="1"/>
      </xdr:nvSpPr>
      <xdr:spPr>
        <a:xfrm>
          <a:off x="5703094" y="22556390"/>
          <a:ext cx="1785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pt-PT" sz="1100"/>
            <a:t>v</a:t>
          </a:r>
        </a:p>
      </xdr:txBody>
    </xdr:sp>
    <xdr:clientData/>
  </xdr:oneCellAnchor>
  <xdr:oneCellAnchor>
    <xdr:from>
      <xdr:col>1</xdr:col>
      <xdr:colOff>51792</xdr:colOff>
      <xdr:row>41</xdr:row>
      <xdr:rowOff>4167</xdr:rowOff>
    </xdr:from>
    <xdr:ext cx="26340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9" name="CaixaDeTexto 88">
              <a:extLst>
                <a:ext uri="{FF2B5EF4-FFF2-40B4-BE49-F238E27FC236}">
                  <a16:creationId xmlns:a16="http://schemas.microsoft.com/office/drawing/2014/main" id="{9457C0D1-099A-4DF7-9ED5-3B61C77D507C}"/>
                </a:ext>
              </a:extLst>
            </xdr:cNvPr>
            <xdr:cNvSpPr txBox="1"/>
          </xdr:nvSpPr>
          <xdr:spPr>
            <a:xfrm>
              <a:off x="754261" y="8249245"/>
              <a:ext cx="2634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/>
                <a:t>t</a:t>
              </a:r>
              <a14:m>
                <m:oMath xmlns:m="http://schemas.openxmlformats.org/officeDocument/2006/math">
                  <m:r>
                    <a:rPr lang="pt-PT" sz="1100" b="0" i="1">
                      <a:latin typeface="Cambria Math" panose="02040503050406030204" pitchFamily="18" charset="0"/>
                    </a:rPr>
                    <m:t> (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𝑠</m:t>
                  </m:r>
                  <m:r>
                    <a:rPr lang="pt-PT" sz="1100" b="0" i="1">
                      <a:latin typeface="Cambria Math" panose="02040503050406030204" pitchFamily="18" charset="0"/>
                    </a:rPr>
                    <m:t>)</m:t>
                  </m:r>
                </m:oMath>
              </a14:m>
              <a:endParaRPr lang="pt-PT" sz="1100"/>
            </a:p>
          </xdr:txBody>
        </xdr:sp>
      </mc:Choice>
      <mc:Fallback xmlns="">
        <xdr:sp macro="" textlink="">
          <xdr:nvSpPr>
            <xdr:cNvPr id="89" name="CaixaDeTexto 88">
              <a:extLst>
                <a:ext uri="{FF2B5EF4-FFF2-40B4-BE49-F238E27FC236}">
                  <a16:creationId xmlns:a16="http://schemas.microsoft.com/office/drawing/2014/main" id="{9457C0D1-099A-4DF7-9ED5-3B61C77D507C}"/>
                </a:ext>
              </a:extLst>
            </xdr:cNvPr>
            <xdr:cNvSpPr txBox="1"/>
          </xdr:nvSpPr>
          <xdr:spPr>
            <a:xfrm>
              <a:off x="754261" y="8249245"/>
              <a:ext cx="2634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/>
                <a:t>t</a:t>
              </a:r>
              <a:r>
                <a:rPr lang="pt-PT" sz="1100" b="0" i="0">
                  <a:latin typeface="Cambria Math" panose="02040503050406030204" pitchFamily="18" charset="0"/>
                </a:rPr>
                <a:t> (𝑠)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</xdr:col>
      <xdr:colOff>22026</xdr:colOff>
      <xdr:row>41</xdr:row>
      <xdr:rowOff>4168</xdr:rowOff>
    </xdr:from>
    <xdr:ext cx="689355" cy="1831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CaixaDeTexto 89">
              <a:extLst>
                <a:ext uri="{FF2B5EF4-FFF2-40B4-BE49-F238E27FC236}">
                  <a16:creationId xmlns:a16="http://schemas.microsoft.com/office/drawing/2014/main" id="{F3141DAE-C00F-4D73-B662-76656FA50AC9}"/>
                </a:ext>
              </a:extLst>
            </xdr:cNvPr>
            <xdr:cNvSpPr txBox="1"/>
          </xdr:nvSpPr>
          <xdr:spPr>
            <a:xfrm>
              <a:off x="1426964" y="8213527"/>
              <a:ext cx="689355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𝑒𝑠𝑓</m:t>
                        </m:r>
                      </m:sub>
                    </m:sSub>
                    <m:r>
                      <a:rPr lang="pt-PT" sz="1100" b="0" i="1">
                        <a:latin typeface="Cambria Math" panose="02040503050406030204" pitchFamily="18" charset="0"/>
                      </a:rPr>
                      <m:t> (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90" name="CaixaDeTexto 89">
              <a:extLst>
                <a:ext uri="{FF2B5EF4-FFF2-40B4-BE49-F238E27FC236}">
                  <a16:creationId xmlns:a16="http://schemas.microsoft.com/office/drawing/2014/main" id="{F3141DAE-C00F-4D73-B662-76656FA50AC9}"/>
                </a:ext>
              </a:extLst>
            </xdr:cNvPr>
            <xdr:cNvSpPr txBox="1"/>
          </xdr:nvSpPr>
          <xdr:spPr>
            <a:xfrm>
              <a:off x="1426964" y="8213527"/>
              <a:ext cx="689355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𝑣_𝑒𝑠𝑓  (𝑚/𝑠)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3</xdr:col>
      <xdr:colOff>19050</xdr:colOff>
      <xdr:row>41</xdr:row>
      <xdr:rowOff>0</xdr:rowOff>
    </xdr:from>
    <xdr:ext cx="65" cy="172227"/>
    <xdr:sp macro="" textlink="">
      <xdr:nvSpPr>
        <xdr:cNvPr id="91" name="CaixaDeTexto 90">
          <a:extLst>
            <a:ext uri="{FF2B5EF4-FFF2-40B4-BE49-F238E27FC236}">
              <a16:creationId xmlns:a16="http://schemas.microsoft.com/office/drawing/2014/main" id="{783549B1-177E-4331-BD0A-41D27200207D}"/>
            </a:ext>
          </a:extLst>
        </xdr:cNvPr>
        <xdr:cNvSpPr txBox="1"/>
      </xdr:nvSpPr>
      <xdr:spPr>
        <a:xfrm>
          <a:off x="721519" y="820935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oneCellAnchor>
    <xdr:from>
      <xdr:col>3</xdr:col>
      <xdr:colOff>25599</xdr:colOff>
      <xdr:row>41</xdr:row>
      <xdr:rowOff>1787</xdr:rowOff>
    </xdr:from>
    <xdr:ext cx="689356" cy="1831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CaixaDeTexto 92">
              <a:extLst>
                <a:ext uri="{FF2B5EF4-FFF2-40B4-BE49-F238E27FC236}">
                  <a16:creationId xmlns:a16="http://schemas.microsoft.com/office/drawing/2014/main" id="{A01E038D-D968-40F3-BDD6-EB1873ED4F67}"/>
                </a:ext>
              </a:extLst>
            </xdr:cNvPr>
            <xdr:cNvSpPr txBox="1"/>
          </xdr:nvSpPr>
          <xdr:spPr>
            <a:xfrm>
              <a:off x="2133005" y="8211146"/>
              <a:ext cx="689356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pt-PT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𝑒𝑠𝑓</m:t>
                            </m:r>
                          </m:sub>
                        </m:sSub>
                      </m:e>
                    </m:acc>
                    <m:r>
                      <a:rPr lang="pt-PT" sz="1100" b="0" i="1">
                        <a:latin typeface="Cambria Math" panose="02040503050406030204" pitchFamily="18" charset="0"/>
                      </a:rPr>
                      <m:t> (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93" name="CaixaDeTexto 92">
              <a:extLst>
                <a:ext uri="{FF2B5EF4-FFF2-40B4-BE49-F238E27FC236}">
                  <a16:creationId xmlns:a16="http://schemas.microsoft.com/office/drawing/2014/main" id="{A01E038D-D968-40F3-BDD6-EB1873ED4F67}"/>
                </a:ext>
              </a:extLst>
            </xdr:cNvPr>
            <xdr:cNvSpPr txBox="1"/>
          </xdr:nvSpPr>
          <xdr:spPr>
            <a:xfrm>
              <a:off x="2133005" y="8211146"/>
              <a:ext cx="689356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(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𝑣_𝑒𝑠𝑓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 ̅ </a:t>
              </a:r>
              <a:r>
                <a:rPr lang="pt-PT" sz="1100" b="0" i="0">
                  <a:latin typeface="Cambria Math" panose="02040503050406030204" pitchFamily="18" charset="0"/>
                </a:rPr>
                <a:t> (𝑚/𝑠)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0</xdr:col>
      <xdr:colOff>702468</xdr:colOff>
      <xdr:row>158</xdr:row>
      <xdr:rowOff>190499</xdr:rowOff>
    </xdr:from>
    <xdr:to>
      <xdr:col>7</xdr:col>
      <xdr:colOff>160734</xdr:colOff>
      <xdr:row>167</xdr:row>
      <xdr:rowOff>184546</xdr:rowOff>
    </xdr:to>
    <xdr:sp macro="" textlink="">
      <xdr:nvSpPr>
        <xdr:cNvPr id="94" name="CaixaDeTexto 93">
          <a:extLst>
            <a:ext uri="{FF2B5EF4-FFF2-40B4-BE49-F238E27FC236}">
              <a16:creationId xmlns:a16="http://schemas.microsoft.com/office/drawing/2014/main" id="{70BDEF8F-78FC-4B1E-BD24-CAD38EC7D6A7}"/>
            </a:ext>
          </a:extLst>
        </xdr:cNvPr>
        <xdr:cNvSpPr txBox="1"/>
      </xdr:nvSpPr>
      <xdr:spPr>
        <a:xfrm>
          <a:off x="702468" y="31712296"/>
          <a:ext cx="4375547" cy="1708547"/>
        </a:xfrm>
        <a:prstGeom prst="rect">
          <a:avLst/>
        </a:prstGeom>
        <a:solidFill>
          <a:schemeClr val="lt1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 b="1" u="sng">
              <a:solidFill>
                <a:schemeClr val="accent2"/>
              </a:solidFill>
            </a:rPr>
            <a:t>Observação:</a:t>
          </a:r>
        </a:p>
        <a:p>
          <a:endParaRPr lang="pt-PT" sz="1100" b="1" u="sng">
            <a:solidFill>
              <a:schemeClr val="accent2"/>
            </a:solidFill>
          </a:endParaRPr>
        </a:p>
        <a:p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Nós, na realização da experiência, optamos por oscilações de pequena amplitude, pois apesar de I não depender de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θ, </a:t>
          </a:r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 isto diminuímos a distância percorrida pelo pêndulo, diminuindo assim o efeito da resistência do ar, que tendo um efeito muito elevado poderia atrasar o movimento. Portanto, com isto, o movimento aproxima-se de um movimento harmónico simples, sem uma força de atrito que diminua a energia mecânica do sistema.</a:t>
          </a:r>
          <a:endParaRPr lang="pt-PT" sz="1100" b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170</xdr:row>
      <xdr:rowOff>0</xdr:rowOff>
    </xdr:from>
    <xdr:to>
      <xdr:col>10</xdr:col>
      <xdr:colOff>590550</xdr:colOff>
      <xdr:row>182</xdr:row>
      <xdr:rowOff>104775</xdr:rowOff>
    </xdr:to>
    <xdr:sp macro="" textlink="">
      <xdr:nvSpPr>
        <xdr:cNvPr id="96" name="CaixaDeTexto 95">
          <a:extLst>
            <a:ext uri="{FF2B5EF4-FFF2-40B4-BE49-F238E27FC236}">
              <a16:creationId xmlns:a16="http://schemas.microsoft.com/office/drawing/2014/main" id="{085BC395-B9E1-4516-B012-F017371507A7}"/>
            </a:ext>
          </a:extLst>
        </xdr:cNvPr>
        <xdr:cNvSpPr txBox="1"/>
      </xdr:nvSpPr>
      <xdr:spPr>
        <a:xfrm>
          <a:off x="704850" y="33575625"/>
          <a:ext cx="6934200" cy="2390775"/>
        </a:xfrm>
        <a:prstGeom prst="rect">
          <a:avLst/>
        </a:prstGeom>
        <a:solidFill>
          <a:schemeClr val="lt1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 b="1" u="sng">
              <a:solidFill>
                <a:schemeClr val="accent2"/>
              </a:solidFill>
            </a:rPr>
            <a:t>Comentário:</a:t>
          </a:r>
        </a:p>
        <a:p>
          <a:endParaRPr lang="pt-PT" sz="1100" b="1" u="sng">
            <a:solidFill>
              <a:schemeClr val="accent2"/>
            </a:solidFill>
          </a:endParaRPr>
        </a:p>
        <a:p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Verificamos, então, que os resultados do método "exato" se aproximam mais da medida "direta" da velocidade da esfera do que os do método aproximado.</a:t>
          </a:r>
        </a:p>
        <a:p>
          <a:endParaRPr lang="pt-P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Portanto, com isto mostramos que depois da colisão, o movimento do centro de massa do sistema vai-se assemelhar a uma rotação em torno de um eixo fixo e não a uma translação entre o ponto inicial e final, que fazem variar a energia potencial (como vimos no método "aproximado").</a:t>
          </a:r>
        </a:p>
        <a:p>
          <a:endParaRPr lang="pt-P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pt-PT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Tendo em atenção o momento de inércia, sabemos que este manifesta o grau de dificuldade da alteração da rotação de um corpo. Logo, temos que ter em atenção este efeito no movimento do pêndulo para podermos calcular de forma mais exata a velocidade da esfera, visto que se trata de um pêndulo real, que tem uma distribuição não uniforme de massa e que sofre o efeito de torque.</a:t>
          </a:r>
        </a:p>
        <a:p>
          <a: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Escreve uma mensagem...</a:t>
          </a:r>
        </a:p>
        <a:p>
          <a:br>
            <a:rPr lang="pt-P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pt-PT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PT" sz="1100" b="0" i="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PT" sz="1100" b="1" u="sng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5"/>
  <sheetViews>
    <sheetView showGridLines="0" showRowColHeaders="0" tabSelected="1" topLeftCell="A67" zoomScale="76" zoomScaleNormal="100" workbookViewId="0">
      <selection activeCell="M71" sqref="M71"/>
    </sheetView>
  </sheetViews>
  <sheetFormatPr defaultRowHeight="14.45"/>
  <cols>
    <col min="1" max="25" width="10.5703125" customWidth="1"/>
  </cols>
  <sheetData>
    <row r="1" spans="2:11" ht="15" thickBot="1">
      <c r="E1" s="1"/>
    </row>
    <row r="2" spans="2:11">
      <c r="E2" s="1"/>
      <c r="F2" s="28" t="s">
        <v>0</v>
      </c>
      <c r="G2" s="29"/>
      <c r="H2" s="30"/>
    </row>
    <row r="3" spans="2:11">
      <c r="E3" s="1"/>
      <c r="F3" s="31"/>
      <c r="G3" s="32"/>
      <c r="H3" s="33"/>
    </row>
    <row r="4" spans="2:11">
      <c r="E4" s="1"/>
      <c r="F4" s="31"/>
      <c r="G4" s="32"/>
      <c r="H4" s="33"/>
    </row>
    <row r="5" spans="2:11">
      <c r="E5" s="1"/>
      <c r="F5" s="31"/>
      <c r="G5" s="32"/>
      <c r="H5" s="33"/>
    </row>
    <row r="6" spans="2:11" ht="15" thickBot="1">
      <c r="E6" s="1"/>
      <c r="F6" s="34"/>
      <c r="G6" s="35"/>
      <c r="H6" s="36"/>
    </row>
    <row r="7" spans="2:11">
      <c r="E7" s="1"/>
    </row>
    <row r="8" spans="2:11" ht="15" thickBot="1">
      <c r="E8" s="1"/>
    </row>
    <row r="9" spans="2:11" ht="24" thickBot="1">
      <c r="B9" s="37" t="s">
        <v>1</v>
      </c>
      <c r="C9" s="38"/>
      <c r="D9" s="38"/>
      <c r="E9" s="38"/>
      <c r="F9" s="38"/>
      <c r="G9" s="38"/>
      <c r="H9" s="38"/>
      <c r="I9" s="38"/>
      <c r="J9" s="38"/>
      <c r="K9" s="39"/>
    </row>
    <row r="10" spans="2:11">
      <c r="E10" s="1"/>
    </row>
    <row r="11" spans="2:11">
      <c r="E11" s="1"/>
    </row>
    <row r="12" spans="2:11">
      <c r="B12" s="2" t="s">
        <v>2</v>
      </c>
      <c r="C12" s="2"/>
      <c r="D12" s="2"/>
      <c r="E12" s="2"/>
    </row>
    <row r="13" spans="2:11" ht="15" thickBot="1"/>
    <row r="14" spans="2:11" ht="15" thickBot="1">
      <c r="B14" s="6" t="s">
        <v>3</v>
      </c>
      <c r="C14" s="9" t="s">
        <v>4</v>
      </c>
      <c r="D14" s="9" t="s">
        <v>4</v>
      </c>
    </row>
    <row r="15" spans="2:11" ht="15" thickBot="1">
      <c r="B15" s="18">
        <v>1</v>
      </c>
      <c r="C15" s="17">
        <v>25.4</v>
      </c>
      <c r="D15" s="26">
        <f>AVERAGE(C15:C17)</f>
        <v>25.383333333333336</v>
      </c>
    </row>
    <row r="16" spans="2:11" ht="15" thickBot="1">
      <c r="B16" s="18">
        <v>2</v>
      </c>
      <c r="C16" s="17">
        <v>25.35</v>
      </c>
      <c r="D16" s="27"/>
    </row>
    <row r="17" spans="2:4" ht="15" thickBot="1">
      <c r="B17" s="18">
        <v>3</v>
      </c>
      <c r="C17" s="17">
        <v>25.4</v>
      </c>
      <c r="D17" s="27"/>
    </row>
    <row r="20" spans="2:4">
      <c r="B20" t="s">
        <v>5</v>
      </c>
    </row>
    <row r="21" spans="2:4" ht="15" thickBot="1"/>
    <row r="22" spans="2:4" ht="15" thickBot="1">
      <c r="B22" s="6" t="s">
        <v>6</v>
      </c>
      <c r="C22" s="19" t="s">
        <v>7</v>
      </c>
      <c r="D22" s="9"/>
    </row>
    <row r="23" spans="2:4" ht="15" thickBot="1">
      <c r="B23" s="40" t="s">
        <v>8</v>
      </c>
      <c r="C23" s="17">
        <v>65.87</v>
      </c>
      <c r="D23" s="26">
        <f>AVERAGE(C23:C25)</f>
        <v>65.863333333333344</v>
      </c>
    </row>
    <row r="24" spans="2:4" ht="15" thickBot="1">
      <c r="B24" s="40"/>
      <c r="C24" s="17">
        <v>65.86</v>
      </c>
      <c r="D24" s="26"/>
    </row>
    <row r="25" spans="2:4" ht="15" thickBot="1">
      <c r="B25" s="40"/>
      <c r="C25" s="17">
        <v>65.86</v>
      </c>
      <c r="D25" s="26"/>
    </row>
    <row r="26" spans="2:4" ht="15" thickBot="1">
      <c r="B26" s="40" t="s">
        <v>9</v>
      </c>
      <c r="C26" s="17">
        <v>49.41</v>
      </c>
      <c r="D26" s="26">
        <f>AVERAGE(C26:C28)</f>
        <v>49.41</v>
      </c>
    </row>
    <row r="27" spans="2:4" ht="15" thickBot="1">
      <c r="B27" s="40"/>
      <c r="C27" s="17">
        <v>49.42</v>
      </c>
      <c r="D27" s="26"/>
    </row>
    <row r="28" spans="2:4" ht="15" thickBot="1">
      <c r="B28" s="40"/>
      <c r="C28" s="17">
        <v>49.4</v>
      </c>
      <c r="D28" s="26"/>
    </row>
    <row r="29" spans="2:4" ht="15" thickBot="1">
      <c r="B29" s="40" t="s">
        <v>10</v>
      </c>
      <c r="C29" s="17">
        <v>49.72</v>
      </c>
      <c r="D29" s="26">
        <f t="shared" ref="D29" si="0">AVERAGE(C29:C31)</f>
        <v>49.71</v>
      </c>
    </row>
    <row r="30" spans="2:4" ht="15" thickBot="1">
      <c r="B30" s="40"/>
      <c r="C30" s="17">
        <v>49.71</v>
      </c>
      <c r="D30" s="26"/>
    </row>
    <row r="31" spans="2:4" ht="15" thickBot="1">
      <c r="B31" s="40"/>
      <c r="C31" s="17">
        <v>49.7</v>
      </c>
      <c r="D31" s="26"/>
    </row>
    <row r="32" spans="2:4" ht="15" thickBot="1">
      <c r="B32" s="40" t="s">
        <v>11</v>
      </c>
      <c r="C32" s="17">
        <v>142.97</v>
      </c>
      <c r="D32" s="26">
        <f t="shared" ref="D32" si="1">AVERAGE(C32:C34)</f>
        <v>142.97</v>
      </c>
    </row>
    <row r="33" spans="1:4" ht="15" thickBot="1">
      <c r="B33" s="40"/>
      <c r="C33" s="17">
        <v>142.97</v>
      </c>
      <c r="D33" s="26"/>
    </row>
    <row r="34" spans="1:4" ht="15" thickBot="1">
      <c r="B34" s="40"/>
      <c r="C34" s="17">
        <v>142.97</v>
      </c>
      <c r="D34" s="26"/>
    </row>
    <row r="37" spans="1:4" ht="18.600000000000001">
      <c r="A37" s="3" t="s">
        <v>12</v>
      </c>
    </row>
    <row r="39" spans="1:4">
      <c r="B39" t="s">
        <v>13</v>
      </c>
    </row>
    <row r="41" spans="1:4" ht="15" thickBot="1"/>
    <row r="42" spans="1:4" ht="15" thickBot="1">
      <c r="B42" s="9"/>
      <c r="C42" s="9"/>
      <c r="D42" s="9"/>
    </row>
    <row r="43" spans="1:4" ht="15" thickBot="1">
      <c r="B43" s="16">
        <v>1.0999999999999999E-2</v>
      </c>
      <c r="C43" s="17">
        <f xml:space="preserve"> ($D$15 * (10^-3)) / (B43)</f>
        <v>2.3075757575757581</v>
      </c>
      <c r="D43" s="26">
        <f>AVERAGE(C43:C47)</f>
        <v>2.5485892255892262</v>
      </c>
    </row>
    <row r="44" spans="1:4" ht="15" thickBot="1">
      <c r="B44" s="16">
        <v>0.01</v>
      </c>
      <c r="C44" s="17">
        <f xml:space="preserve"> ($D$15 * (10^-3)) / (B44)</f>
        <v>2.5383333333333336</v>
      </c>
      <c r="D44" s="27"/>
    </row>
    <row r="45" spans="1:4" ht="15" thickBot="1">
      <c r="B45" s="16">
        <v>0.01</v>
      </c>
      <c r="C45" s="17">
        <f t="shared" ref="C45:C47" si="2" xml:space="preserve"> ($D$15 * (10^-3)) / (B45)</f>
        <v>2.5383333333333336</v>
      </c>
      <c r="D45" s="27"/>
    </row>
    <row r="46" spans="1:4" ht="15" thickBot="1">
      <c r="B46" s="16">
        <v>0.01</v>
      </c>
      <c r="C46" s="17">
        <f t="shared" si="2"/>
        <v>2.5383333333333336</v>
      </c>
      <c r="D46" s="27"/>
    </row>
    <row r="47" spans="1:4" ht="15" thickBot="1">
      <c r="B47" s="16">
        <v>8.9999999999999993E-3</v>
      </c>
      <c r="C47" s="17">
        <f t="shared" si="2"/>
        <v>2.8203703703703709</v>
      </c>
      <c r="D47" s="27"/>
    </row>
    <row r="52" spans="1:10" ht="18.600000000000001">
      <c r="A52" s="3" t="s">
        <v>14</v>
      </c>
    </row>
    <row r="55" spans="1:10">
      <c r="B55" t="s">
        <v>15</v>
      </c>
    </row>
    <row r="56" spans="1:10" ht="15" thickBot="1"/>
    <row r="57" spans="1:10" ht="15" thickBot="1">
      <c r="B57" s="6" t="s">
        <v>16</v>
      </c>
      <c r="C57" s="12">
        <f>D23*(10^-3) + D32*(10^-3)</f>
        <v>0.20883333333333337</v>
      </c>
      <c r="F57" s="6" t="s">
        <v>17</v>
      </c>
      <c r="G57" s="6"/>
      <c r="H57" s="6"/>
      <c r="I57" s="6"/>
      <c r="J57" s="6"/>
    </row>
    <row r="58" spans="1:10" ht="15" thickBot="1">
      <c r="B58" s="6" t="s">
        <v>18</v>
      </c>
      <c r="C58" s="12">
        <f xml:space="preserve"> D23*(10^-3)</f>
        <v>6.5863333333333343E-2</v>
      </c>
      <c r="F58" s="10">
        <v>1</v>
      </c>
      <c r="G58" s="7">
        <v>3</v>
      </c>
      <c r="H58" s="7">
        <v>33</v>
      </c>
      <c r="I58" s="7">
        <f>H58-G58</f>
        <v>30</v>
      </c>
      <c r="J58" s="23">
        <f>AVERAGE(I58:I62)</f>
        <v>29.8</v>
      </c>
    </row>
    <row r="59" spans="1:10" ht="15" thickBot="1">
      <c r="B59" s="6" t="s">
        <v>19</v>
      </c>
      <c r="C59" s="5">
        <v>9.81</v>
      </c>
      <c r="F59" s="11">
        <v>2</v>
      </c>
      <c r="G59" s="8">
        <v>3</v>
      </c>
      <c r="H59" s="8">
        <v>32.5</v>
      </c>
      <c r="I59" s="8">
        <f t="shared" ref="I59:I62" si="3">H59-G59</f>
        <v>29.5</v>
      </c>
      <c r="J59" s="24"/>
    </row>
    <row r="60" spans="1:10" ht="15" thickBot="1">
      <c r="B60" s="19" t="s">
        <v>20</v>
      </c>
      <c r="C60" s="5">
        <v>0.25</v>
      </c>
      <c r="F60" s="11">
        <v>3</v>
      </c>
      <c r="G60" s="8">
        <v>3</v>
      </c>
      <c r="H60" s="8">
        <v>33</v>
      </c>
      <c r="I60" s="8">
        <f t="shared" si="3"/>
        <v>30</v>
      </c>
      <c r="J60" s="24"/>
    </row>
    <row r="61" spans="1:10" ht="15" thickBot="1">
      <c r="C61" s="4"/>
      <c r="F61" s="11">
        <v>4</v>
      </c>
      <c r="G61" s="8">
        <v>3</v>
      </c>
      <c r="H61" s="8">
        <v>33</v>
      </c>
      <c r="I61" s="8">
        <f t="shared" si="3"/>
        <v>30</v>
      </c>
      <c r="J61" s="24"/>
    </row>
    <row r="62" spans="1:10" ht="15" thickBot="1">
      <c r="C62" s="4"/>
      <c r="F62" s="11">
        <v>5</v>
      </c>
      <c r="G62" s="8">
        <v>3</v>
      </c>
      <c r="H62" s="8">
        <v>32.5</v>
      </c>
      <c r="I62" s="8">
        <f t="shared" si="3"/>
        <v>29.5</v>
      </c>
      <c r="J62" s="25"/>
    </row>
    <row r="63" spans="1:10" ht="15" thickBot="1">
      <c r="B63" s="6" t="s">
        <v>21</v>
      </c>
      <c r="C63" s="13">
        <f xml:space="preserve"> RADIANS(J58)</f>
        <v>0.52010811709431026</v>
      </c>
    </row>
    <row r="64" spans="1:10" ht="15" thickBot="1">
      <c r="B64" s="6" t="s">
        <v>22</v>
      </c>
      <c r="C64" s="13">
        <f xml:space="preserve"> ( C57/C58 ) * SQRT(2*C59*C60*(1-COS(C63)))</f>
        <v>2.5535718683052573</v>
      </c>
    </row>
    <row r="70" spans="2:10">
      <c r="B70" t="s">
        <v>23</v>
      </c>
    </row>
    <row r="71" spans="2:10" ht="15" thickBot="1"/>
    <row r="72" spans="2:10" ht="15" thickBot="1">
      <c r="B72" s="6" t="s">
        <v>16</v>
      </c>
      <c r="C72" s="12">
        <f>D23*(10^-3) + D32*(10^-3) + D26*(10^-3)</f>
        <v>0.25824333333333338</v>
      </c>
      <c r="F72" s="6" t="s">
        <v>17</v>
      </c>
      <c r="G72" s="6"/>
      <c r="H72" s="6"/>
      <c r="I72" s="6"/>
      <c r="J72" s="6"/>
    </row>
    <row r="73" spans="2:10" ht="15" thickBot="1">
      <c r="B73" s="6" t="s">
        <v>18</v>
      </c>
      <c r="C73" s="12">
        <f xml:space="preserve"> D23*10^-3</f>
        <v>6.5863333333333343E-2</v>
      </c>
      <c r="F73" s="10">
        <v>1</v>
      </c>
      <c r="G73" s="7">
        <v>3</v>
      </c>
      <c r="H73" s="7">
        <v>25.5</v>
      </c>
      <c r="I73" s="7">
        <f>H73-G73</f>
        <v>22.5</v>
      </c>
      <c r="J73" s="23">
        <f>AVERAGE(I73:I77)</f>
        <v>22.4</v>
      </c>
    </row>
    <row r="74" spans="2:10" ht="15" thickBot="1">
      <c r="B74" s="6" t="s">
        <v>19</v>
      </c>
      <c r="C74" s="5">
        <v>9.81</v>
      </c>
      <c r="F74" s="11">
        <v>2</v>
      </c>
      <c r="G74" s="8">
        <v>3</v>
      </c>
      <c r="H74" s="8">
        <v>25.5</v>
      </c>
      <c r="I74" s="8">
        <f t="shared" ref="I74:I77" si="4">H74-G74</f>
        <v>22.5</v>
      </c>
      <c r="J74" s="24"/>
    </row>
    <row r="75" spans="2:10" ht="15" thickBot="1">
      <c r="B75" s="19" t="s">
        <v>20</v>
      </c>
      <c r="C75" s="5">
        <v>0.26</v>
      </c>
      <c r="F75" s="11">
        <v>3</v>
      </c>
      <c r="G75" s="8">
        <v>3</v>
      </c>
      <c r="H75" s="8">
        <v>25</v>
      </c>
      <c r="I75" s="8">
        <f t="shared" si="4"/>
        <v>22</v>
      </c>
      <c r="J75" s="24"/>
    </row>
    <row r="76" spans="2:10" ht="15" thickBot="1">
      <c r="C76" s="4"/>
      <c r="F76" s="11">
        <v>4</v>
      </c>
      <c r="G76" s="8">
        <v>3</v>
      </c>
      <c r="H76" s="8">
        <v>25.5</v>
      </c>
      <c r="I76" s="8">
        <f t="shared" si="4"/>
        <v>22.5</v>
      </c>
      <c r="J76" s="24"/>
    </row>
    <row r="77" spans="2:10" ht="15" thickBot="1">
      <c r="C77" s="4"/>
      <c r="F77" s="11">
        <v>5</v>
      </c>
      <c r="G77" s="8">
        <v>3</v>
      </c>
      <c r="H77" s="8">
        <v>25.5</v>
      </c>
      <c r="I77" s="8">
        <f t="shared" si="4"/>
        <v>22.5</v>
      </c>
      <c r="J77" s="25"/>
    </row>
    <row r="78" spans="2:10" ht="15" thickBot="1">
      <c r="B78" s="6" t="s">
        <v>21</v>
      </c>
      <c r="C78" s="13">
        <f xml:space="preserve"> RADIANS(J73)</f>
        <v>0.39095375244672981</v>
      </c>
    </row>
    <row r="79" spans="2:10" ht="15" thickBot="1">
      <c r="B79" s="6" t="s">
        <v>22</v>
      </c>
      <c r="C79" s="13">
        <f xml:space="preserve"> ( C72/C73 ) * SQRT(2*C74*C75*(1-COS(C78)))</f>
        <v>2.4325547564772534</v>
      </c>
    </row>
    <row r="85" spans="2:10">
      <c r="B85" t="s">
        <v>24</v>
      </c>
    </row>
    <row r="86" spans="2:10" ht="15" thickBot="1"/>
    <row r="87" spans="2:10" ht="15" thickBot="1">
      <c r="B87" s="6" t="s">
        <v>16</v>
      </c>
      <c r="C87" s="12">
        <f>D23*(10^-3) + D32*(10^-3) + D26*(10^-3) + D29*(10^-3)</f>
        <v>0.30795333333333341</v>
      </c>
      <c r="F87" s="6" t="s">
        <v>17</v>
      </c>
      <c r="G87" s="6"/>
      <c r="H87" s="6"/>
      <c r="I87" s="6"/>
      <c r="J87" s="6"/>
    </row>
    <row r="88" spans="2:10" ht="15" thickBot="1">
      <c r="B88" s="6" t="s">
        <v>18</v>
      </c>
      <c r="C88" s="12">
        <f xml:space="preserve"> D23*(10^-3)</f>
        <v>6.5863333333333343E-2</v>
      </c>
      <c r="F88" s="10">
        <v>1</v>
      </c>
      <c r="G88" s="7">
        <v>3</v>
      </c>
      <c r="H88" s="7">
        <v>20</v>
      </c>
      <c r="I88" s="7">
        <f>H88-G88</f>
        <v>17</v>
      </c>
      <c r="J88" s="23">
        <f>AVERAGE(I88:I92)</f>
        <v>17.5</v>
      </c>
    </row>
    <row r="89" spans="2:10" ht="15" thickBot="1">
      <c r="B89" s="6" t="s">
        <v>19</v>
      </c>
      <c r="C89" s="5">
        <v>9.81</v>
      </c>
      <c r="F89" s="11">
        <v>2</v>
      </c>
      <c r="G89" s="8">
        <v>3</v>
      </c>
      <c r="H89" s="8">
        <v>21</v>
      </c>
      <c r="I89" s="8">
        <f t="shared" ref="I89:I92" si="5">H89-G89</f>
        <v>18</v>
      </c>
      <c r="J89" s="24"/>
    </row>
    <row r="90" spans="2:10" ht="15" thickBot="1">
      <c r="B90" s="19" t="s">
        <v>20</v>
      </c>
      <c r="C90" s="5">
        <v>0.28000000000000003</v>
      </c>
      <c r="F90" s="11">
        <v>3</v>
      </c>
      <c r="G90" s="8">
        <v>3</v>
      </c>
      <c r="H90" s="8">
        <v>20.5</v>
      </c>
      <c r="I90" s="8">
        <f t="shared" si="5"/>
        <v>17.5</v>
      </c>
      <c r="J90" s="24"/>
    </row>
    <row r="91" spans="2:10" ht="15" thickBot="1">
      <c r="C91" s="4"/>
      <c r="F91" s="11">
        <v>4</v>
      </c>
      <c r="G91" s="8">
        <v>3</v>
      </c>
      <c r="H91" s="8">
        <v>20.5</v>
      </c>
      <c r="I91" s="8">
        <f t="shared" si="5"/>
        <v>17.5</v>
      </c>
      <c r="J91" s="24"/>
    </row>
    <row r="92" spans="2:10" ht="15" thickBot="1">
      <c r="C92" s="4"/>
      <c r="F92" s="11">
        <v>5</v>
      </c>
      <c r="G92" s="8">
        <v>3</v>
      </c>
      <c r="H92" s="8">
        <v>20.5</v>
      </c>
      <c r="I92" s="8">
        <f t="shared" si="5"/>
        <v>17.5</v>
      </c>
      <c r="J92" s="25"/>
    </row>
    <row r="93" spans="2:10" ht="15" thickBot="1">
      <c r="B93" s="6" t="s">
        <v>21</v>
      </c>
      <c r="C93" s="13">
        <f xml:space="preserve"> RADIANS(J88)</f>
        <v>0.30543261909900765</v>
      </c>
    </row>
    <row r="94" spans="2:10" ht="15" thickBot="1">
      <c r="B94" s="6" t="s">
        <v>22</v>
      </c>
      <c r="C94" s="13">
        <f xml:space="preserve"> ( C87/C88 ) * SQRT(2*C89*C90*(1-COS(C93)))</f>
        <v>2.3576574296838908</v>
      </c>
    </row>
    <row r="99" spans="1:10" ht="18.600000000000001">
      <c r="A99" s="3" t="s">
        <v>25</v>
      </c>
    </row>
    <row r="102" spans="1:10">
      <c r="B102" t="s">
        <v>15</v>
      </c>
    </row>
    <row r="103" spans="1:10" ht="15" thickBot="1"/>
    <row r="104" spans="1:10" ht="15" thickBot="1">
      <c r="B104" s="6" t="s">
        <v>17</v>
      </c>
      <c r="C104" s="6"/>
      <c r="D104" s="6"/>
      <c r="E104" s="6"/>
      <c r="F104" s="6"/>
      <c r="G104" s="6"/>
    </row>
    <row r="105" spans="1:10" ht="15" thickBot="1">
      <c r="B105" s="10">
        <v>1</v>
      </c>
      <c r="C105" s="7">
        <v>3</v>
      </c>
      <c r="D105" s="7">
        <v>33</v>
      </c>
      <c r="E105" s="7">
        <f>D105-C105</f>
        <v>30</v>
      </c>
      <c r="F105" s="23">
        <f>AVERAGE(E105:E109)</f>
        <v>29.8</v>
      </c>
      <c r="G105" s="23">
        <f>RADIANS(F105)</f>
        <v>0.52010811709431026</v>
      </c>
    </row>
    <row r="106" spans="1:10" ht="15" thickBot="1">
      <c r="B106" s="11">
        <v>2</v>
      </c>
      <c r="C106" s="8">
        <v>3</v>
      </c>
      <c r="D106" s="8">
        <v>32.5</v>
      </c>
      <c r="E106" s="8">
        <f t="shared" ref="E106:E109" si="6">D106-C106</f>
        <v>29.5</v>
      </c>
      <c r="F106" s="24"/>
      <c r="G106" s="24"/>
    </row>
    <row r="107" spans="1:10" ht="15" thickBot="1">
      <c r="B107" s="11">
        <v>3</v>
      </c>
      <c r="C107" s="8">
        <v>3</v>
      </c>
      <c r="D107" s="8">
        <v>33</v>
      </c>
      <c r="E107" s="8">
        <f t="shared" si="6"/>
        <v>30</v>
      </c>
      <c r="F107" s="24"/>
      <c r="G107" s="24"/>
    </row>
    <row r="108" spans="1:10" ht="15" thickBot="1">
      <c r="B108" s="11">
        <v>4</v>
      </c>
      <c r="C108" s="8">
        <v>3</v>
      </c>
      <c r="D108" s="8">
        <v>33</v>
      </c>
      <c r="E108" s="8">
        <f t="shared" si="6"/>
        <v>30</v>
      </c>
      <c r="F108" s="24"/>
      <c r="G108" s="24"/>
      <c r="I108" s="6" t="s">
        <v>16</v>
      </c>
      <c r="J108" s="12">
        <f>D23*(10^-3) + D32*(10^-3)</f>
        <v>0.20883333333333337</v>
      </c>
    </row>
    <row r="109" spans="1:10" ht="15" thickBot="1">
      <c r="B109" s="11">
        <v>5</v>
      </c>
      <c r="C109" s="8">
        <v>3</v>
      </c>
      <c r="D109" s="8">
        <v>32.5</v>
      </c>
      <c r="E109" s="8">
        <f t="shared" si="6"/>
        <v>29.5</v>
      </c>
      <c r="F109" s="25"/>
      <c r="G109" s="25"/>
      <c r="I109" s="6" t="s">
        <v>18</v>
      </c>
      <c r="J109" s="12">
        <f xml:space="preserve"> D23*(10^-3)</f>
        <v>6.5863333333333343E-2</v>
      </c>
    </row>
    <row r="110" spans="1:10" ht="15" thickBot="1">
      <c r="I110" s="6" t="s">
        <v>19</v>
      </c>
      <c r="J110" s="5">
        <v>9.81</v>
      </c>
    </row>
    <row r="111" spans="1:10" ht="15" thickBot="1">
      <c r="B111" s="6" t="s">
        <v>17</v>
      </c>
      <c r="C111" s="6"/>
      <c r="D111" s="6"/>
      <c r="E111" s="6"/>
      <c r="I111" s="9" t="s">
        <v>26</v>
      </c>
      <c r="J111" s="5">
        <v>0.25</v>
      </c>
    </row>
    <row r="112" spans="1:10" ht="15" thickBot="1">
      <c r="B112" s="10">
        <v>1</v>
      </c>
      <c r="C112" s="14">
        <v>10.38</v>
      </c>
      <c r="D112" s="20">
        <f>AVERAGE(C112:C116)</f>
        <v>10.434000000000001</v>
      </c>
      <c r="E112" s="20">
        <f>D112/10</f>
        <v>1.0434000000000001</v>
      </c>
      <c r="I112" s="9" t="s">
        <v>26</v>
      </c>
      <c r="J112" s="5">
        <v>0.26</v>
      </c>
    </row>
    <row r="113" spans="2:10" ht="15" thickBot="1">
      <c r="B113" s="11">
        <v>2</v>
      </c>
      <c r="C113" s="13">
        <v>10.43</v>
      </c>
      <c r="D113" s="21"/>
      <c r="E113" s="21"/>
      <c r="I113" s="9"/>
      <c r="J113" s="15">
        <f xml:space="preserve"> (J108*J110*J111*(E112^2)) / (4 *(PI())^2)</f>
        <v>1.4123774165441902E-2</v>
      </c>
    </row>
    <row r="114" spans="2:10" ht="15" thickBot="1">
      <c r="B114" s="11">
        <v>3</v>
      </c>
      <c r="C114" s="13">
        <v>10.43</v>
      </c>
      <c r="D114" s="21"/>
      <c r="E114" s="21"/>
      <c r="I114" s="9"/>
      <c r="J114" s="13">
        <f>(1/(J109*J112)) * SQRT(2*J113*J108*J110*J111*(1-COS(G105)))</f>
        <v>2.5541724097835123</v>
      </c>
    </row>
    <row r="115" spans="2:10" ht="15" thickBot="1">
      <c r="B115" s="11">
        <v>4</v>
      </c>
      <c r="C115" s="13">
        <v>10.45</v>
      </c>
      <c r="D115" s="21"/>
      <c r="E115" s="21"/>
    </row>
    <row r="116" spans="2:10" ht="15" thickBot="1">
      <c r="B116" s="11">
        <v>5</v>
      </c>
      <c r="C116" s="13">
        <v>10.48</v>
      </c>
      <c r="D116" s="22"/>
      <c r="E116" s="22"/>
    </row>
    <row r="122" spans="2:10">
      <c r="B122" t="s">
        <v>23</v>
      </c>
    </row>
    <row r="123" spans="2:10" ht="15" thickBot="1"/>
    <row r="124" spans="2:10" ht="15" thickBot="1">
      <c r="B124" s="6" t="s">
        <v>17</v>
      </c>
      <c r="C124" s="6"/>
      <c r="D124" s="6"/>
      <c r="E124" s="6"/>
      <c r="F124" s="6"/>
      <c r="G124" s="6"/>
    </row>
    <row r="125" spans="2:10" ht="15" thickBot="1">
      <c r="B125" s="10">
        <v>1</v>
      </c>
      <c r="C125" s="7">
        <v>3</v>
      </c>
      <c r="D125" s="7">
        <v>25.5</v>
      </c>
      <c r="E125" s="7">
        <f>D125-C125</f>
        <v>22.5</v>
      </c>
      <c r="F125" s="23">
        <f>AVERAGE(E125:E129)</f>
        <v>22.4</v>
      </c>
      <c r="G125" s="23">
        <f>RADIANS(F125)</f>
        <v>0.39095375244672981</v>
      </c>
    </row>
    <row r="126" spans="2:10" ht="15" thickBot="1">
      <c r="B126" s="11">
        <v>2</v>
      </c>
      <c r="C126" s="8">
        <v>3</v>
      </c>
      <c r="D126" s="8">
        <v>25.5</v>
      </c>
      <c r="E126" s="8">
        <f t="shared" ref="E126:E129" si="7">D126-C126</f>
        <v>22.5</v>
      </c>
      <c r="F126" s="24"/>
      <c r="G126" s="24"/>
    </row>
    <row r="127" spans="2:10" ht="15" thickBot="1">
      <c r="B127" s="11">
        <v>3</v>
      </c>
      <c r="C127" s="8">
        <v>3</v>
      </c>
      <c r="D127" s="8">
        <v>25</v>
      </c>
      <c r="E127" s="8">
        <f t="shared" si="7"/>
        <v>22</v>
      </c>
      <c r="F127" s="24"/>
      <c r="G127" s="24"/>
    </row>
    <row r="128" spans="2:10" ht="15" thickBot="1">
      <c r="B128" s="11">
        <v>4</v>
      </c>
      <c r="C128" s="8">
        <v>3</v>
      </c>
      <c r="D128" s="8">
        <v>25.5</v>
      </c>
      <c r="E128" s="8">
        <f t="shared" si="7"/>
        <v>22.5</v>
      </c>
      <c r="F128" s="24"/>
      <c r="G128" s="24"/>
      <c r="I128" s="6" t="s">
        <v>16</v>
      </c>
      <c r="J128" s="12">
        <f>D23*(10^-3) + D26*(10^-3) + D32*(10^-3)</f>
        <v>0.25824333333333338</v>
      </c>
    </row>
    <row r="129" spans="2:10" ht="15" thickBot="1">
      <c r="B129" s="11">
        <v>5</v>
      </c>
      <c r="C129" s="8">
        <v>3</v>
      </c>
      <c r="D129" s="8">
        <v>25.5</v>
      </c>
      <c r="E129" s="8">
        <f t="shared" si="7"/>
        <v>22.5</v>
      </c>
      <c r="F129" s="25"/>
      <c r="G129" s="25"/>
      <c r="I129" s="6" t="s">
        <v>18</v>
      </c>
      <c r="J129" s="12">
        <f xml:space="preserve"> D23*(10^-3)</f>
        <v>6.5863333333333343E-2</v>
      </c>
    </row>
    <row r="130" spans="2:10" ht="15" thickBot="1">
      <c r="I130" s="6" t="s">
        <v>19</v>
      </c>
      <c r="J130" s="5">
        <v>9.81</v>
      </c>
    </row>
    <row r="131" spans="2:10" ht="15" thickBot="1">
      <c r="B131" s="6" t="s">
        <v>17</v>
      </c>
      <c r="C131" s="6"/>
      <c r="D131" s="6"/>
      <c r="E131" s="6"/>
      <c r="I131" s="9" t="s">
        <v>26</v>
      </c>
      <c r="J131" s="5">
        <v>0.26</v>
      </c>
    </row>
    <row r="132" spans="2:10" ht="15" thickBot="1">
      <c r="B132" s="10">
        <v>1</v>
      </c>
      <c r="C132" s="14">
        <v>10.64</v>
      </c>
      <c r="D132" s="20">
        <f>AVERAGE(C132:C136)</f>
        <v>10.646000000000001</v>
      </c>
      <c r="E132" s="20">
        <f>D132/10</f>
        <v>1.0646</v>
      </c>
      <c r="I132" s="9" t="s">
        <v>26</v>
      </c>
      <c r="J132" s="5">
        <v>0.26</v>
      </c>
    </row>
    <row r="133" spans="2:10" ht="15" thickBot="1">
      <c r="B133" s="11">
        <v>2</v>
      </c>
      <c r="C133" s="13">
        <v>10.62</v>
      </c>
      <c r="D133" s="21"/>
      <c r="E133" s="21"/>
      <c r="I133" s="9"/>
      <c r="J133" s="15">
        <f xml:space="preserve"> (J128*J130*J131*(E132^2)) / (4 *(PI())^2)</f>
        <v>1.8909700969499642E-2</v>
      </c>
    </row>
    <row r="134" spans="2:10" ht="15" thickBot="1">
      <c r="B134" s="11">
        <v>3</v>
      </c>
      <c r="C134" s="13">
        <v>10.64</v>
      </c>
      <c r="D134" s="21"/>
      <c r="E134" s="21"/>
      <c r="I134" s="9"/>
      <c r="J134" s="13">
        <f>(1/(J129*J132)) * SQRT(2*J133*J128*J130*J131*(1-COS(G125)))</f>
        <v>2.5317280196557017</v>
      </c>
    </row>
    <row r="135" spans="2:10" ht="15" thickBot="1">
      <c r="B135" s="11">
        <v>4</v>
      </c>
      <c r="C135" s="13">
        <v>10.67</v>
      </c>
      <c r="D135" s="21"/>
      <c r="E135" s="21"/>
    </row>
    <row r="136" spans="2:10" ht="15" thickBot="1">
      <c r="B136" s="11">
        <v>5</v>
      </c>
      <c r="C136" s="13">
        <v>10.66</v>
      </c>
      <c r="D136" s="22"/>
      <c r="E136" s="22"/>
    </row>
    <row r="142" spans="2:10">
      <c r="B142" t="s">
        <v>24</v>
      </c>
    </row>
    <row r="143" spans="2:10" ht="15" thickBot="1"/>
    <row r="144" spans="2:10" ht="15" thickBot="1">
      <c r="B144" s="6" t="s">
        <v>17</v>
      </c>
      <c r="C144" s="6"/>
      <c r="D144" s="6"/>
      <c r="E144" s="6"/>
      <c r="F144" s="6"/>
      <c r="G144" s="6"/>
    </row>
    <row r="145" spans="2:10" ht="15" thickBot="1">
      <c r="B145" s="10">
        <v>1</v>
      </c>
      <c r="C145" s="7">
        <v>3</v>
      </c>
      <c r="D145" s="7">
        <v>20</v>
      </c>
      <c r="E145" s="7">
        <f>D145-C145</f>
        <v>17</v>
      </c>
      <c r="F145" s="23">
        <f>AVERAGE(E145:E149)</f>
        <v>17.5</v>
      </c>
      <c r="G145" s="23">
        <f>RADIANS(F145)</f>
        <v>0.30543261909900765</v>
      </c>
    </row>
    <row r="146" spans="2:10" ht="15" thickBot="1">
      <c r="B146" s="11">
        <v>2</v>
      </c>
      <c r="C146" s="8">
        <v>3</v>
      </c>
      <c r="D146" s="8">
        <v>21</v>
      </c>
      <c r="E146" s="8">
        <f t="shared" ref="E146:E149" si="8">D146-C146</f>
        <v>18</v>
      </c>
      <c r="F146" s="24"/>
      <c r="G146" s="24"/>
    </row>
    <row r="147" spans="2:10" ht="15" thickBot="1">
      <c r="B147" s="11">
        <v>3</v>
      </c>
      <c r="C147" s="8">
        <v>3</v>
      </c>
      <c r="D147" s="8">
        <v>20.5</v>
      </c>
      <c r="E147" s="8">
        <f t="shared" si="8"/>
        <v>17.5</v>
      </c>
      <c r="F147" s="24"/>
      <c r="G147" s="24"/>
    </row>
    <row r="148" spans="2:10" ht="15" thickBot="1">
      <c r="B148" s="11">
        <v>4</v>
      </c>
      <c r="C148" s="8">
        <v>3</v>
      </c>
      <c r="D148" s="8">
        <v>20.5</v>
      </c>
      <c r="E148" s="8">
        <f t="shared" si="8"/>
        <v>17.5</v>
      </c>
      <c r="F148" s="24"/>
      <c r="G148" s="24"/>
      <c r="I148" s="6" t="s">
        <v>16</v>
      </c>
      <c r="J148" s="12">
        <f>D23*(10^-3) + D32*(10^-3) + D26*(10^-3) + D29*(10^-3)</f>
        <v>0.30795333333333341</v>
      </c>
    </row>
    <row r="149" spans="2:10" ht="15" thickBot="1">
      <c r="B149" s="11">
        <v>5</v>
      </c>
      <c r="C149" s="8">
        <v>3</v>
      </c>
      <c r="D149" s="8">
        <v>20.5</v>
      </c>
      <c r="E149" s="8">
        <f t="shared" si="8"/>
        <v>17.5</v>
      </c>
      <c r="F149" s="25"/>
      <c r="G149" s="25"/>
      <c r="I149" s="6" t="s">
        <v>18</v>
      </c>
      <c r="J149" s="12">
        <f xml:space="preserve"> D23*(10^-3)</f>
        <v>6.5863333333333343E-2</v>
      </c>
    </row>
    <row r="150" spans="2:10" ht="15" thickBot="1">
      <c r="I150" s="6" t="s">
        <v>19</v>
      </c>
      <c r="J150" s="5">
        <v>9.81</v>
      </c>
    </row>
    <row r="151" spans="2:10" ht="15" thickBot="1">
      <c r="B151" s="6" t="s">
        <v>17</v>
      </c>
      <c r="C151" s="6"/>
      <c r="D151" s="6"/>
      <c r="E151" s="6"/>
      <c r="I151" s="9" t="s">
        <v>26</v>
      </c>
      <c r="J151" s="5">
        <v>0.28000000000000003</v>
      </c>
    </row>
    <row r="152" spans="2:10" ht="15" thickBot="1">
      <c r="B152" s="10">
        <v>1</v>
      </c>
      <c r="C152" s="14">
        <v>10.75</v>
      </c>
      <c r="D152" s="20">
        <f>AVERAGE(C152:C156)</f>
        <v>10.756</v>
      </c>
      <c r="E152" s="20">
        <f>D152/10</f>
        <v>1.0756000000000001</v>
      </c>
      <c r="I152" s="9" t="s">
        <v>26</v>
      </c>
      <c r="J152" s="5">
        <v>0.26</v>
      </c>
    </row>
    <row r="153" spans="2:10" ht="15" thickBot="1">
      <c r="B153" s="11">
        <v>2</v>
      </c>
      <c r="C153" s="13">
        <v>10.81</v>
      </c>
      <c r="D153" s="21"/>
      <c r="E153" s="21"/>
      <c r="I153" s="9"/>
      <c r="J153" s="15">
        <f xml:space="preserve"> (J148*J150*J151*(E152^2)) / (4 *(PI())^2)</f>
        <v>2.478870267572891E-2</v>
      </c>
    </row>
    <row r="154" spans="2:10" ht="15" thickBot="1">
      <c r="B154" s="11">
        <v>3</v>
      </c>
      <c r="C154" s="13">
        <v>10.77</v>
      </c>
      <c r="D154" s="21"/>
      <c r="E154" s="21"/>
      <c r="I154" s="9"/>
      <c r="J154" s="13">
        <f>(1/(J149*J152)) * SQRT(2*J153*J148*J150*J151*(1-COS(G145)))</f>
        <v>2.5727157097075661</v>
      </c>
    </row>
    <row r="155" spans="2:10" ht="15" thickBot="1">
      <c r="B155" s="11">
        <v>4</v>
      </c>
      <c r="C155" s="13">
        <v>10.72</v>
      </c>
      <c r="D155" s="21"/>
      <c r="E155" s="21"/>
    </row>
    <row r="156" spans="2:10" ht="15" thickBot="1">
      <c r="B156" s="11">
        <v>5</v>
      </c>
      <c r="C156" s="13">
        <v>10.73</v>
      </c>
      <c r="D156" s="22"/>
      <c r="E156" s="22"/>
    </row>
    <row r="165" spans="9:9">
      <c r="I165" t="s">
        <v>27</v>
      </c>
    </row>
  </sheetData>
  <mergeCells count="27">
    <mergeCell ref="D43:D47"/>
    <mergeCell ref="J58:J62"/>
    <mergeCell ref="J73:J77"/>
    <mergeCell ref="J88:J92"/>
    <mergeCell ref="F2:H6"/>
    <mergeCell ref="B9:K9"/>
    <mergeCell ref="B23:B25"/>
    <mergeCell ref="B26:B28"/>
    <mergeCell ref="B29:B31"/>
    <mergeCell ref="D15:D17"/>
    <mergeCell ref="B32:B34"/>
    <mergeCell ref="D23:D25"/>
    <mergeCell ref="D26:D28"/>
    <mergeCell ref="D29:D31"/>
    <mergeCell ref="D32:D34"/>
    <mergeCell ref="F105:F109"/>
    <mergeCell ref="G105:G109"/>
    <mergeCell ref="D112:D116"/>
    <mergeCell ref="E112:E116"/>
    <mergeCell ref="F125:F129"/>
    <mergeCell ref="G125:G129"/>
    <mergeCell ref="D132:D136"/>
    <mergeCell ref="E132:E136"/>
    <mergeCell ref="F145:F149"/>
    <mergeCell ref="G145:G149"/>
    <mergeCell ref="D152:D156"/>
    <mergeCell ref="E152:E156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Ferreira</dc:creator>
  <cp:keywords/>
  <dc:description/>
  <cp:lastModifiedBy>Beatriz Sousa Demétrio</cp:lastModifiedBy>
  <cp:revision/>
  <dcterms:created xsi:type="dcterms:W3CDTF">2015-06-05T18:19:34Z</dcterms:created>
  <dcterms:modified xsi:type="dcterms:W3CDTF">2022-06-27T13:48:34Z</dcterms:modified>
  <cp:category/>
  <cp:contentStatus/>
</cp:coreProperties>
</file>