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46_uminho_pt/Documents/MIEFIS - UM/2º Ano/4. Laboratório de Mecânica Newtoniana/PL's/TP6/"/>
    </mc:Choice>
  </mc:AlternateContent>
  <xr:revisionPtr revIDLastSave="0" documentId="8_{8EB08FC9-162E-4E6C-B2A3-159FE10D045D}" xr6:coauthVersionLast="47" xr6:coauthVersionMax="47" xr10:uidLastSave="{00000000-0000-0000-0000-000000000000}"/>
  <bookViews>
    <workbookView xWindow="-110" yWindow="10690" windowWidth="19420" windowHeight="10420" xr2:uid="{6962FA4C-CCE9-4AB2-928F-2976DD58F793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M88" i="1"/>
  <c r="N88" i="1"/>
  <c r="D23" i="1" l="1"/>
  <c r="M90" i="1" l="1"/>
  <c r="I110" i="1"/>
  <c r="C13" i="1" l="1"/>
  <c r="K52" i="1"/>
  <c r="J52" i="1"/>
  <c r="F52" i="1"/>
  <c r="H68" i="1"/>
  <c r="I68" i="1" l="1"/>
  <c r="D68" i="1"/>
  <c r="E68" i="1" s="1"/>
  <c r="J68" i="1" s="1"/>
  <c r="H124" i="1" l="1"/>
  <c r="I124" i="1" s="1"/>
  <c r="N93" i="1" s="1"/>
  <c r="F124" i="1"/>
  <c r="D124" i="1"/>
  <c r="E124" i="1" s="1"/>
  <c r="J124" i="1" s="1"/>
  <c r="M93" i="1" s="1"/>
  <c r="H117" i="1"/>
  <c r="I117" i="1" s="1"/>
  <c r="N92" i="1" s="1"/>
  <c r="F117" i="1"/>
  <c r="D117" i="1"/>
  <c r="E117" i="1" s="1"/>
  <c r="J117" i="1" s="1"/>
  <c r="M92" i="1" s="1"/>
  <c r="H110" i="1"/>
  <c r="N91" i="1" s="1"/>
  <c r="F110" i="1"/>
  <c r="D110" i="1"/>
  <c r="E110" i="1" s="1"/>
  <c r="J110" i="1" s="1"/>
  <c r="M91" i="1" s="1"/>
  <c r="H103" i="1"/>
  <c r="I103" i="1" s="1"/>
  <c r="N90" i="1" s="1"/>
  <c r="F103" i="1"/>
  <c r="D103" i="1"/>
  <c r="E103" i="1" s="1"/>
  <c r="J103" i="1" s="1"/>
  <c r="H96" i="1"/>
  <c r="I96" i="1" s="1"/>
  <c r="N89" i="1" s="1"/>
  <c r="F96" i="1"/>
  <c r="D96" i="1"/>
  <c r="E96" i="1" s="1"/>
  <c r="J96" i="1" s="1"/>
  <c r="M89" i="1" s="1"/>
  <c r="H89" i="1"/>
  <c r="I89" i="1" s="1"/>
  <c r="F89" i="1"/>
  <c r="D89" i="1"/>
  <c r="E89" i="1" s="1"/>
  <c r="J89" i="1" s="1"/>
  <c r="H82" i="1"/>
  <c r="F82" i="1"/>
  <c r="D82" i="1"/>
  <c r="E82" i="1" s="1"/>
  <c r="J82" i="1" s="1"/>
  <c r="M87" i="1" s="1"/>
  <c r="H75" i="1"/>
  <c r="F75" i="1"/>
  <c r="D75" i="1"/>
  <c r="E75" i="1" s="1"/>
  <c r="J75" i="1" s="1"/>
  <c r="M86" i="1" s="1"/>
  <c r="N85" i="1"/>
  <c r="M85" i="1"/>
  <c r="H52" i="1"/>
  <c r="I52" i="1" s="1"/>
  <c r="C52" i="1"/>
  <c r="F37" i="1"/>
  <c r="C37" i="1"/>
  <c r="D37" i="1" s="1"/>
  <c r="E37" i="1" s="1"/>
  <c r="G23" i="1"/>
  <c r="F23" i="1"/>
  <c r="C23" i="1"/>
  <c r="I82" i="1" l="1"/>
  <c r="N87" i="1" s="1"/>
  <c r="I75" i="1"/>
  <c r="N86" i="1" s="1"/>
  <c r="D52" i="1"/>
  <c r="E52" i="1" s="1"/>
</calcChain>
</file>

<file path=xl/sharedStrings.xml><?xml version="1.0" encoding="utf-8"?>
<sst xmlns="http://schemas.openxmlformats.org/spreadsheetml/2006/main" count="45" uniqueCount="21">
  <si>
    <t>Carlos Ferreira – A92846
Beatriz Demétrio – A92839             Ana Barros - A90497
Ano 2 - Turno 1 – Grupo 1
Engenharia Física</t>
  </si>
  <si>
    <t>T6 - Estudo das oscilações forçadas de um pêndulo mecânico</t>
  </si>
  <si>
    <t xml:space="preserve">   </t>
  </si>
  <si>
    <t>• Medição da Incerteza da medição do cronómetro</t>
  </si>
  <si>
    <t>∆t            (s)</t>
  </si>
  <si>
    <t xml:space="preserve">(s)    </t>
  </si>
  <si>
    <t>• Medição do comprimento do pêndulo experimental</t>
  </si>
  <si>
    <t>L             (m)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</si>
  <si>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 xml:space="preserve">Medição das massas de </t>
    </r>
    <r>
      <rPr>
        <i/>
        <u/>
        <sz val="11"/>
        <color theme="5"/>
        <rFont val="Calibri"/>
        <family val="2"/>
        <scheme val="minor"/>
      </rPr>
      <t>M</t>
    </r>
    <r>
      <rPr>
        <b/>
        <u/>
        <sz val="11"/>
        <color theme="1"/>
        <rFont val="Calibri"/>
        <family val="2"/>
        <scheme val="minor"/>
      </rPr>
      <t xml:space="preserve"> e de </t>
    </r>
    <r>
      <rPr>
        <i/>
        <u/>
        <sz val="11"/>
        <color theme="5"/>
        <rFont val="Calibri"/>
        <family val="2"/>
        <scheme val="minor"/>
      </rPr>
      <t>ac</t>
    </r>
  </si>
  <si>
    <t>(g)</t>
  </si>
  <si>
    <r>
      <t xml:space="preserve">• </t>
    </r>
    <r>
      <rPr>
        <b/>
        <u/>
        <sz val="11"/>
        <color theme="5" tint="-0.249977111117893"/>
        <rFont val="Calibri"/>
        <family val="2"/>
        <scheme val="minor"/>
      </rPr>
      <t>4.1. Análise do comportamento de cada pêndulo  (ausência do acoplamento)</t>
    </r>
  </si>
  <si>
    <t>(10 osc) -&gt;</t>
  </si>
  <si>
    <t>(s)</t>
  </si>
  <si>
    <t>(Hz)</t>
  </si>
  <si>
    <t>É de salientar que          corresponde ao tempo de 10 oscilações !</t>
  </si>
  <si>
    <r>
      <t>•</t>
    </r>
    <r>
      <rPr>
        <b/>
        <u/>
        <sz val="11"/>
        <color theme="5" tint="-0.249977111117893"/>
        <rFont val="Calibri"/>
        <family val="2"/>
        <scheme val="minor"/>
      </rPr>
      <t xml:space="preserve"> 4.2. Observação do efeito de ressonância numa oscilação forçada ( acoplamento entre os pêndulos)</t>
    </r>
  </si>
  <si>
    <t>(m)</t>
  </si>
  <si>
    <r>
      <t>(</t>
    </r>
    <r>
      <rPr>
        <sz val="11"/>
        <color theme="1"/>
        <rFont val="Calibri"/>
        <family val="2"/>
      </rPr>
      <t>°)</t>
    </r>
  </si>
  <si>
    <t>• Gráfico da amplitude em função da frequência de excitação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</si>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</sst>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i/>
      <u/>
      <sz val="11"/>
      <color theme="5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/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4" xfId="0" applyFill="1" applyBorder="1"/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0" xfId="0" applyFont="1"/>
    <xf numFmtId="0" fontId="0" fillId="2" borderId="1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9" fillId="0" borderId="0" xfId="0" applyFont="1"/>
    <xf numFmtId="164" fontId="0" fillId="0" borderId="23" xfId="0" applyNumberFormat="1" applyBorder="1"/>
    <xf numFmtId="164" fontId="0" fillId="0" borderId="15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0" xfId="0" applyNumberFormat="1"/>
    <xf numFmtId="2" fontId="0" fillId="0" borderId="18" xfId="0" applyNumberFormat="1" applyBorder="1" applyAlignment="1">
      <alignment horizontal="left" vertical="center"/>
    </xf>
    <xf numFmtId="2" fontId="0" fillId="0" borderId="13" xfId="0" applyNumberFormat="1" applyBorder="1" applyAlignment="1">
      <alignment horizontal="left" vertical="center"/>
    </xf>
    <xf numFmtId="2" fontId="0" fillId="0" borderId="24" xfId="0" applyNumberFormat="1" applyBorder="1" applyAlignment="1">
      <alignment horizontal="left" vertical="center"/>
    </xf>
    <xf numFmtId="2" fontId="0" fillId="5" borderId="14" xfId="0" applyNumberFormat="1" applyFill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2" fontId="0" fillId="0" borderId="0" xfId="0" applyNumberFormat="1"/>
    <xf numFmtId="2" fontId="0" fillId="2" borderId="1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  <xf numFmtId="2" fontId="0" fillId="3" borderId="9" xfId="0" applyNumberFormat="1" applyFill="1" applyBorder="1"/>
    <xf numFmtId="2" fontId="0" fillId="3" borderId="11" xfId="0" applyNumberFormat="1" applyFill="1" applyBorder="1"/>
    <xf numFmtId="2" fontId="0" fillId="3" borderId="19" xfId="0" applyNumberFormat="1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left" vertical="top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2"/>
                </a:solidFill>
              </a:rPr>
              <a:t>Amplitude em função da frequência de excitação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Folha1!$M$85:$M$94</c:f>
              <c:numCache>
                <c:formatCode>0.00</c:formatCode>
                <c:ptCount val="10"/>
                <c:pt idx="0">
                  <c:v>0.51429746965644929</c:v>
                </c:pt>
                <c:pt idx="1">
                  <c:v>0.53579082726103733</c:v>
                </c:pt>
                <c:pt idx="2">
                  <c:v>0.56135623666778933</c:v>
                </c:pt>
                <c:pt idx="3">
                  <c:v>0.58554865909357068</c:v>
                </c:pt>
                <c:pt idx="4">
                  <c:v>0.60613407685780107</c:v>
                </c:pt>
                <c:pt idx="5">
                  <c:v>0.61858220957565258</c:v>
                </c:pt>
                <c:pt idx="6">
                  <c:v>0.68965517241379315</c:v>
                </c:pt>
                <c:pt idx="7">
                  <c:v>0.74794315632011954</c:v>
                </c:pt>
                <c:pt idx="8">
                  <c:v>0.78394481028535601</c:v>
                </c:pt>
              </c:numCache>
            </c:numRef>
          </c:xVal>
          <c:yVal>
            <c:numRef>
              <c:f>Folha1!$N$85:$N$94</c:f>
              <c:numCache>
                <c:formatCode>0.00</c:formatCode>
                <c:ptCount val="10"/>
                <c:pt idx="0">
                  <c:v>2.2119426943424902</c:v>
                </c:pt>
                <c:pt idx="1">
                  <c:v>2.0962403426038425</c:v>
                </c:pt>
                <c:pt idx="2">
                  <c:v>2.2929236588278457</c:v>
                </c:pt>
                <c:pt idx="3">
                  <c:v>1.1932481410052649</c:v>
                </c:pt>
                <c:pt idx="4">
                  <c:v>1.6911535696382058</c:v>
                </c:pt>
                <c:pt idx="5">
                  <c:v>2.5936273111663368</c:v>
                </c:pt>
                <c:pt idx="6">
                  <c:v>0.52138299496273</c:v>
                </c:pt>
                <c:pt idx="7">
                  <c:v>0.19697157017993236</c:v>
                </c:pt>
                <c:pt idx="8">
                  <c:v>1.1469210352873878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6C9-9FE2-BD49541B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94736"/>
        <c:axId val="584597032"/>
      </c:scatterChart>
      <c:valAx>
        <c:axId val="5845947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Frequência</a:t>
                </a:r>
                <a:r>
                  <a:rPr lang="pt-PT" b="1" baseline="0"/>
                  <a:t> de Excitaçao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7032"/>
        <c:crosses val="autoZero"/>
        <c:crossBetween val="midCat"/>
      </c:valAx>
      <c:valAx>
        <c:axId val="5845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Amplitude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600365</xdr:colOff>
      <xdr:row>0</xdr:row>
      <xdr:rowOff>156441</xdr:rowOff>
    </xdr:from>
    <xdr:to>
      <xdr:col>3</xdr:col>
      <xdr:colOff>212293</xdr:colOff>
      <xdr:row>5</xdr:row>
      <xdr:rowOff>15005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9F2B5A-A368-4FF9-8845-9D4EE7E107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0365" y="156441"/>
          <a:ext cx="1724746" cy="785912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47625</xdr:colOff>
      <xdr:row>11</xdr:row>
      <xdr:rowOff>23812</xdr:rowOff>
    </xdr:from>
    <xdr:ext cx="17504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9BA97E0-A0F0-46A0-926C-B3D8146A8E0B}"/>
                </a:ext>
              </a:extLst>
            </xdr:cNvPr>
            <xdr:cNvSpPr txBox="1"/>
          </xdr:nvSpPr>
          <xdr:spPr>
            <a:xfrm>
              <a:off x="1266825" y="2262187"/>
              <a:ext cx="17504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9BA97E0-A0F0-46A0-926C-B3D8146A8E0B}"/>
                </a:ext>
              </a:extLst>
            </xdr:cNvPr>
            <xdr:cNvSpPr txBox="1"/>
          </xdr:nvSpPr>
          <xdr:spPr>
            <a:xfrm>
              <a:off x="1266825" y="2262187"/>
              <a:ext cx="17504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29125</xdr:colOff>
      <xdr:row>20</xdr:row>
      <xdr:rowOff>202223</xdr:rowOff>
    </xdr:from>
    <xdr:ext cx="2505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324B5B2-B66C-4CF0-AB5D-407E8980D25E}"/>
                </a:ext>
              </a:extLst>
            </xdr:cNvPr>
            <xdr:cNvSpPr txBox="1"/>
          </xdr:nvSpPr>
          <xdr:spPr>
            <a:xfrm>
              <a:off x="636344" y="4184864"/>
              <a:ext cx="250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324B5B2-B66C-4CF0-AB5D-407E8980D25E}"/>
                </a:ext>
              </a:extLst>
            </xdr:cNvPr>
            <xdr:cNvSpPr txBox="1"/>
          </xdr:nvSpPr>
          <xdr:spPr>
            <a:xfrm>
              <a:off x="636344" y="4184864"/>
              <a:ext cx="250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𝑚_𝑀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35719</xdr:colOff>
      <xdr:row>21</xdr:row>
      <xdr:rowOff>0</xdr:rowOff>
    </xdr:from>
    <xdr:ext cx="2490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36EDA7A-10ED-4CFF-BD43-FDC1DC951E8E}"/>
                </a:ext>
              </a:extLst>
            </xdr:cNvPr>
            <xdr:cNvSpPr txBox="1"/>
          </xdr:nvSpPr>
          <xdr:spPr>
            <a:xfrm>
              <a:off x="1250157" y="4185047"/>
              <a:ext cx="2490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36EDA7A-10ED-4CFF-BD43-FDC1DC951E8E}"/>
                </a:ext>
              </a:extLst>
            </xdr:cNvPr>
            <xdr:cNvSpPr txBox="1"/>
          </xdr:nvSpPr>
          <xdr:spPr>
            <a:xfrm>
              <a:off x="1250157" y="4185047"/>
              <a:ext cx="2490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𝑚_𝑀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42863</xdr:colOff>
      <xdr:row>20</xdr:row>
      <xdr:rowOff>197643</xdr:rowOff>
    </xdr:from>
    <xdr:ext cx="275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6AAE530B-EA6A-4422-BF0B-24929F6DC17B}"/>
                </a:ext>
              </a:extLst>
            </xdr:cNvPr>
            <xdr:cNvSpPr txBox="1"/>
          </xdr:nvSpPr>
          <xdr:spPr>
            <a:xfrm>
              <a:off x="2471738" y="4180284"/>
              <a:ext cx="275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6AAE530B-EA6A-4422-BF0B-24929F6DC17B}"/>
                </a:ext>
              </a:extLst>
            </xdr:cNvPr>
            <xdr:cNvSpPr txBox="1"/>
          </xdr:nvSpPr>
          <xdr:spPr>
            <a:xfrm>
              <a:off x="2471738" y="4180284"/>
              <a:ext cx="275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𝑚_𝑎𝑐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33338</xdr:colOff>
      <xdr:row>20</xdr:row>
      <xdr:rowOff>200025</xdr:rowOff>
    </xdr:from>
    <xdr:ext cx="275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42A0C3B-C926-4C41-AF10-FF2545545603}"/>
                </a:ext>
              </a:extLst>
            </xdr:cNvPr>
            <xdr:cNvSpPr txBox="1"/>
          </xdr:nvSpPr>
          <xdr:spPr>
            <a:xfrm>
              <a:off x="3069432" y="4182666"/>
              <a:ext cx="275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42A0C3B-C926-4C41-AF10-FF2545545603}"/>
                </a:ext>
              </a:extLst>
            </xdr:cNvPr>
            <xdr:cNvSpPr txBox="1"/>
          </xdr:nvSpPr>
          <xdr:spPr>
            <a:xfrm>
              <a:off x="3069432" y="4182666"/>
              <a:ext cx="275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45840</xdr:colOff>
      <xdr:row>20</xdr:row>
      <xdr:rowOff>194666</xdr:rowOff>
    </xdr:from>
    <xdr:ext cx="2037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511CBA-C36E-4F48-B034-0B1EA013C620}"/>
                </a:ext>
              </a:extLst>
            </xdr:cNvPr>
            <xdr:cNvSpPr txBox="1"/>
          </xdr:nvSpPr>
          <xdr:spPr>
            <a:xfrm>
              <a:off x="1867496" y="4177307"/>
              <a:ext cx="203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511CBA-C36E-4F48-B034-0B1EA013C620}"/>
                </a:ext>
              </a:extLst>
            </xdr:cNvPr>
            <xdr:cNvSpPr txBox="1"/>
          </xdr:nvSpPr>
          <xdr:spPr>
            <a:xfrm>
              <a:off x="1867496" y="4177307"/>
              <a:ext cx="203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PT" sz="1100" b="0" i="0">
                  <a:latin typeface="Cambria Math" panose="02040503050406030204" pitchFamily="18" charset="0"/>
                </a:rPr>
                <a:t>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43457</xdr:colOff>
      <xdr:row>20</xdr:row>
      <xdr:rowOff>198237</xdr:rowOff>
    </xdr:from>
    <xdr:ext cx="2301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C65ACB6-260D-4C1C-AD0A-812CC734256E}"/>
                </a:ext>
              </a:extLst>
            </xdr:cNvPr>
            <xdr:cNvSpPr txBox="1"/>
          </xdr:nvSpPr>
          <xdr:spPr>
            <a:xfrm>
              <a:off x="3686770" y="4180878"/>
              <a:ext cx="2301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C65ACB6-260D-4C1C-AD0A-812CC734256E}"/>
                </a:ext>
              </a:extLst>
            </xdr:cNvPr>
            <xdr:cNvSpPr txBox="1"/>
          </xdr:nvSpPr>
          <xdr:spPr>
            <a:xfrm>
              <a:off x="3686770" y="4180878"/>
              <a:ext cx="2301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PT" sz="1100" b="0" i="0">
                  <a:latin typeface="Cambria Math" panose="02040503050406030204" pitchFamily="18" charset="0"/>
                </a:rPr>
                <a:t>𝑎𝑐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218479</xdr:colOff>
      <xdr:row>33</xdr:row>
      <xdr:rowOff>10119</xdr:rowOff>
    </xdr:from>
    <xdr:ext cx="2466766" cy="192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06307D9-3203-4120-93E8-08C67A61A0CE}"/>
                </a:ext>
              </a:extLst>
            </xdr:cNvPr>
            <xdr:cNvSpPr txBox="1"/>
          </xdr:nvSpPr>
          <xdr:spPr>
            <a:xfrm>
              <a:off x="825698" y="6123978"/>
              <a:ext cx="2466766" cy="19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𝑴𝒆𝒅𝒊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𝒐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1" i="1" u="none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1" i="1" u="none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pt-PT" sz="1100" b="1" i="1" u="none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(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𝑷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ê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𝒏𝒅𝒖𝒍𝒐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𝒅𝒂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𝒅𝒊𝒓𝒆𝒊𝒕𝒂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pt-PT" sz="1100" b="1" u="none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06307D9-3203-4120-93E8-08C67A61A0CE}"/>
                </a:ext>
              </a:extLst>
            </xdr:cNvPr>
            <xdr:cNvSpPr txBox="1"/>
          </xdr:nvSpPr>
          <xdr:spPr>
            <a:xfrm>
              <a:off x="825698" y="6123978"/>
              <a:ext cx="2466766" cy="19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100" b="1" i="0" u="none">
                  <a:latin typeface="Cambria Math" panose="02040503050406030204" pitchFamily="18" charset="0"/>
                </a:rPr>
                <a:t>𝑴𝒆𝒅𝒊çã𝒐 𝒅𝒆 𝑻_𝟎  (𝑷ê𝒏𝒅𝒖𝒍𝒐 𝒅𝒂 𝒅𝒊𝒓𝒆𝒊𝒕𝒂) </a:t>
              </a:r>
              <a:endParaRPr lang="pt-PT" sz="1100" b="1" u="none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33932</xdr:colOff>
      <xdr:row>35</xdr:row>
      <xdr:rowOff>4166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31179F7-162E-45FC-A26B-CDDDAD4F83AD}"/>
                </a:ext>
              </a:extLst>
            </xdr:cNvPr>
            <xdr:cNvSpPr txBox="1"/>
          </xdr:nvSpPr>
          <xdr:spPr>
            <a:xfrm>
              <a:off x="641151" y="6749057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31179F7-162E-45FC-A26B-CDDDAD4F83AD}"/>
                </a:ext>
              </a:extLst>
            </xdr:cNvPr>
            <xdr:cNvSpPr txBox="1"/>
          </xdr:nvSpPr>
          <xdr:spPr>
            <a:xfrm>
              <a:off x="641151" y="6749057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𝑇′〗_0  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45839</xdr:colOff>
      <xdr:row>35</xdr:row>
      <xdr:rowOff>4166</xdr:rowOff>
    </xdr:from>
    <xdr:ext cx="217624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E0750B7-1A2B-4851-909A-D62E2DF1ED88}"/>
                </a:ext>
              </a:extLst>
            </xdr:cNvPr>
            <xdr:cNvSpPr txBox="1"/>
          </xdr:nvSpPr>
          <xdr:spPr>
            <a:xfrm>
              <a:off x="1367433" y="6749057"/>
              <a:ext cx="21762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E0750B7-1A2B-4851-909A-D62E2DF1ED88}"/>
                </a:ext>
              </a:extLst>
            </xdr:cNvPr>
            <xdr:cNvSpPr txBox="1"/>
          </xdr:nvSpPr>
          <xdr:spPr>
            <a:xfrm>
              <a:off x="1367433" y="6749057"/>
              <a:ext cx="21762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(〖</a:t>
              </a:r>
              <a:r>
                <a:rPr lang="pt-PT" sz="1100" b="0" i="0">
                  <a:latin typeface="Cambria Math" panose="02040503050406030204" pitchFamily="18" charset="0"/>
                </a:rPr>
                <a:t>𝑇′〗_0 )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218478</xdr:colOff>
      <xdr:row>48</xdr:row>
      <xdr:rowOff>10119</xdr:rowOff>
    </xdr:from>
    <xdr:ext cx="2948583" cy="192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A795D9A-87EB-448B-BE36-A04B96D6EAD1}"/>
                </a:ext>
              </a:extLst>
            </xdr:cNvPr>
            <xdr:cNvSpPr txBox="1"/>
          </xdr:nvSpPr>
          <xdr:spPr>
            <a:xfrm>
              <a:off x="825697" y="9243416"/>
              <a:ext cx="2948583" cy="19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𝑴𝒆𝒅𝒊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𝒐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1" i="1" u="none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1" i="1" u="none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pt-PT" sz="1100" b="1" i="1" u="none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𝒆</m:t>
                    </m:r>
                    <m:sSub>
                      <m:sSubPr>
                        <m:ctrlPr>
                          <a:rPr lang="pt-P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P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e>
                      <m:sub>
                        <m:r>
                          <a:rPr lang="pt-P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pt-PT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𝑷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ê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𝒏𝒅𝒖𝒍𝒐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𝒅𝒂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𝒆𝒔𝒒𝒖𝒆𝒓𝒅𝒂</m:t>
                    </m:r>
                    <m:r>
                      <a:rPr lang="pt-PT" sz="1100" b="1" i="1" u="none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pt-PT" sz="1100" b="1" u="none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A795D9A-87EB-448B-BE36-A04B96D6EAD1}"/>
                </a:ext>
              </a:extLst>
            </xdr:cNvPr>
            <xdr:cNvSpPr txBox="1"/>
          </xdr:nvSpPr>
          <xdr:spPr>
            <a:xfrm>
              <a:off x="825697" y="9243416"/>
              <a:ext cx="2948583" cy="19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100" b="1" i="0" u="none">
                  <a:latin typeface="Cambria Math" panose="02040503050406030204" pitchFamily="18" charset="0"/>
                </a:rPr>
                <a:t>𝑴𝒆𝒅𝒊çã𝒐 𝒅𝒆 𝑻_𝟏  𝒆</a:t>
              </a:r>
              <a:r>
                <a:rPr lang="pt-P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P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𝑻〗_</a:t>
              </a:r>
              <a:r>
                <a:rPr lang="pt-P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  </a:t>
              </a:r>
              <a:r>
                <a:rPr lang="pt-PT" sz="1100" b="1" i="0" u="none">
                  <a:latin typeface="Cambria Math" panose="02040503050406030204" pitchFamily="18" charset="0"/>
                </a:rPr>
                <a:t>(𝑷ê𝒏𝒅𝒖𝒍𝒐 𝒅𝒂 𝒆𝒔𝒒𝒖𝒆𝒓𝒅𝒂) </a:t>
              </a:r>
              <a:endParaRPr lang="pt-PT" sz="1100" b="1" u="none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51792</xdr:colOff>
      <xdr:row>50</xdr:row>
      <xdr:rowOff>10119</xdr:rowOff>
    </xdr:from>
    <xdr:ext cx="162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653E1505-AD18-444B-809F-A942AFB55057}"/>
                </a:ext>
              </a:extLst>
            </xdr:cNvPr>
            <xdr:cNvSpPr txBox="1"/>
          </xdr:nvSpPr>
          <xdr:spPr>
            <a:xfrm>
              <a:off x="659011" y="9648228"/>
              <a:ext cx="162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653E1505-AD18-444B-809F-A942AFB55057}"/>
                </a:ext>
              </a:extLst>
            </xdr:cNvPr>
            <xdr:cNvSpPr txBox="1"/>
          </xdr:nvSpPr>
          <xdr:spPr>
            <a:xfrm>
              <a:off x="659011" y="9648228"/>
              <a:ext cx="162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𝑇_1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45839</xdr:colOff>
      <xdr:row>50</xdr:row>
      <xdr:rowOff>4166</xdr:rowOff>
    </xdr:from>
    <xdr:ext cx="214354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F80DCC4-28BE-4387-A628-CC9DE740690A}"/>
                </a:ext>
              </a:extLst>
            </xdr:cNvPr>
            <xdr:cNvSpPr txBox="1"/>
          </xdr:nvSpPr>
          <xdr:spPr>
            <a:xfrm>
              <a:off x="1367433" y="9666088"/>
              <a:ext cx="21435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F80DCC4-28BE-4387-A628-CC9DE740690A}"/>
                </a:ext>
              </a:extLst>
            </xdr:cNvPr>
            <xdr:cNvSpPr txBox="1"/>
          </xdr:nvSpPr>
          <xdr:spPr>
            <a:xfrm>
              <a:off x="1367433" y="9666088"/>
              <a:ext cx="21435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(〖</a:t>
              </a:r>
              <a:r>
                <a:rPr lang="pt-PT" sz="1100" b="0" i="0">
                  <a:latin typeface="Cambria Math" panose="02040503050406030204" pitchFamily="18" charset="0"/>
                </a:rPr>
                <a:t>𝑇′〗_1 )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45839</xdr:colOff>
      <xdr:row>50</xdr:row>
      <xdr:rowOff>4166</xdr:rowOff>
    </xdr:from>
    <xdr:ext cx="217624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69F805D2-E342-4578-B291-A2466E9DD3D6}"/>
                </a:ext>
              </a:extLst>
            </xdr:cNvPr>
            <xdr:cNvSpPr txBox="1"/>
          </xdr:nvSpPr>
          <xdr:spPr>
            <a:xfrm>
              <a:off x="4224933" y="9666088"/>
              <a:ext cx="21762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69F805D2-E342-4578-B291-A2466E9DD3D6}"/>
                </a:ext>
              </a:extLst>
            </xdr:cNvPr>
            <xdr:cNvSpPr txBox="1"/>
          </xdr:nvSpPr>
          <xdr:spPr>
            <a:xfrm>
              <a:off x="4224933" y="9666088"/>
              <a:ext cx="217624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(〖</a:t>
              </a:r>
              <a:r>
                <a:rPr lang="pt-PT" sz="1100" b="0" i="0">
                  <a:latin typeface="Cambria Math" panose="02040503050406030204" pitchFamily="18" charset="0"/>
                </a:rPr>
                <a:t>𝑇′〗_2 )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65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2E03823-38AC-471C-AE63-0B3DC408AC26}"/>
                </a:ext>
              </a:extLst>
            </xdr:cNvPr>
            <xdr:cNvSpPr txBox="1"/>
          </xdr:nvSpPr>
          <xdr:spPr>
            <a:xfrm>
              <a:off x="623292" y="12743853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2E03823-38AC-471C-AE63-0B3DC408AC26}"/>
                </a:ext>
              </a:extLst>
            </xdr:cNvPr>
            <xdr:cNvSpPr txBox="1"/>
          </xdr:nvSpPr>
          <xdr:spPr>
            <a:xfrm>
              <a:off x="623292" y="12743853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65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698C9111-C609-4C23-ACC2-4BF0AFD3A705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698C9111-C609-4C23-ACC2-4BF0AFD3A705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66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F98A8E7E-809F-4C09-8295-E072B8890F3D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F98A8E7E-809F-4C09-8295-E072B8890F3D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C2F99686-A330-4EE0-8CAF-519C174A189D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1B5E6F4B-77EA-4B04-8377-A3CE04EF3C11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F58AC761-0216-491F-9922-08677B7A2245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106" name="CaixaDeTexto 105">
          <a:extLst>
            <a:ext uri="{FF2B5EF4-FFF2-40B4-BE49-F238E27FC236}">
              <a16:creationId xmlns:a16="http://schemas.microsoft.com/office/drawing/2014/main" id="{FE1B6F4E-9478-4F4E-8832-4BB97D8E78BB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C401FC85-4609-4E69-A14F-874603AC2235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117" name="CaixaDeTexto 116">
          <a:extLst>
            <a:ext uri="{FF2B5EF4-FFF2-40B4-BE49-F238E27FC236}">
              <a16:creationId xmlns:a16="http://schemas.microsoft.com/office/drawing/2014/main" id="{69FBB5D4-1C63-497B-9C72-F62131EE3AD5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72</xdr:row>
      <xdr:rowOff>0</xdr:rowOff>
    </xdr:from>
    <xdr:ext cx="65" cy="172227"/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C6FF3FB0-D5C2-4515-9851-F1E02D51E76F}"/>
            </a:ext>
          </a:extLst>
        </xdr:cNvPr>
        <xdr:cNvSpPr txBox="1"/>
      </xdr:nvSpPr>
      <xdr:spPr>
        <a:xfrm>
          <a:off x="0" y="139481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51" name="CaixaDeTexto 150">
          <a:extLst>
            <a:ext uri="{FF2B5EF4-FFF2-40B4-BE49-F238E27FC236}">
              <a16:creationId xmlns:a16="http://schemas.microsoft.com/office/drawing/2014/main" id="{980E11F8-672D-435D-9863-55F94023DC01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54" name="CaixaDeTexto 153">
          <a:extLst>
            <a:ext uri="{FF2B5EF4-FFF2-40B4-BE49-F238E27FC236}">
              <a16:creationId xmlns:a16="http://schemas.microsoft.com/office/drawing/2014/main" id="{04FFB1E3-C69E-4C4F-ACD4-957B437BFFE6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</xdr:col>
      <xdr:colOff>16073</xdr:colOff>
      <xdr:row>71</xdr:row>
      <xdr:rowOff>202406</xdr:rowOff>
    </xdr:from>
    <xdr:ext cx="65" cy="172227"/>
    <xdr:sp macro="" textlink="">
      <xdr:nvSpPr>
        <xdr:cNvPr id="166" name="CaixaDeTexto 165">
          <a:extLst>
            <a:ext uri="{FF2B5EF4-FFF2-40B4-BE49-F238E27FC236}">
              <a16:creationId xmlns:a16="http://schemas.microsoft.com/office/drawing/2014/main" id="{D1C7C618-73CD-4645-B6B8-EB474A999372}"/>
            </a:ext>
          </a:extLst>
        </xdr:cNvPr>
        <xdr:cNvSpPr txBox="1"/>
      </xdr:nvSpPr>
      <xdr:spPr>
        <a:xfrm>
          <a:off x="623292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67" name="CaixaDeTexto 166">
          <a:extLst>
            <a:ext uri="{FF2B5EF4-FFF2-40B4-BE49-F238E27FC236}">
              <a16:creationId xmlns:a16="http://schemas.microsoft.com/office/drawing/2014/main" id="{FC8314F2-F96C-4C82-AA1B-C8DA397E7DDE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70" name="CaixaDeTexto 169">
          <a:extLst>
            <a:ext uri="{FF2B5EF4-FFF2-40B4-BE49-F238E27FC236}">
              <a16:creationId xmlns:a16="http://schemas.microsoft.com/office/drawing/2014/main" id="{640D07F3-ACE9-4E96-804A-609C9E26203D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72" name="CaixaDeTexto 171">
          <a:extLst>
            <a:ext uri="{FF2B5EF4-FFF2-40B4-BE49-F238E27FC236}">
              <a16:creationId xmlns:a16="http://schemas.microsoft.com/office/drawing/2014/main" id="{F750D534-52F9-4F0A-A2F6-1DB663EE6C78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75" name="CaixaDeTexto 174">
          <a:extLst>
            <a:ext uri="{FF2B5EF4-FFF2-40B4-BE49-F238E27FC236}">
              <a16:creationId xmlns:a16="http://schemas.microsoft.com/office/drawing/2014/main" id="{402A2FFB-1DC2-4162-B98A-227ABAE855EA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79" name="CaixaDeTexto 178">
          <a:extLst>
            <a:ext uri="{FF2B5EF4-FFF2-40B4-BE49-F238E27FC236}">
              <a16:creationId xmlns:a16="http://schemas.microsoft.com/office/drawing/2014/main" id="{95C9F64D-9F38-430B-87D1-641FA7BCA359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80" name="CaixaDeTexto 179">
          <a:extLst>
            <a:ext uri="{FF2B5EF4-FFF2-40B4-BE49-F238E27FC236}">
              <a16:creationId xmlns:a16="http://schemas.microsoft.com/office/drawing/2014/main" id="{F7410C05-D5AA-4C44-B430-EBB01EC0CF64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83" name="CaixaDeTexto 182">
          <a:extLst>
            <a:ext uri="{FF2B5EF4-FFF2-40B4-BE49-F238E27FC236}">
              <a16:creationId xmlns:a16="http://schemas.microsoft.com/office/drawing/2014/main" id="{8232CCD1-F006-4706-AFDD-3BCC6275934D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0</xdr:col>
      <xdr:colOff>0</xdr:colOff>
      <xdr:row>71</xdr:row>
      <xdr:rowOff>202406</xdr:rowOff>
    </xdr:from>
    <xdr:ext cx="65" cy="172227"/>
    <xdr:sp macro="" textlink="">
      <xdr:nvSpPr>
        <xdr:cNvPr id="192" name="CaixaDeTexto 191">
          <a:extLst>
            <a:ext uri="{FF2B5EF4-FFF2-40B4-BE49-F238E27FC236}">
              <a16:creationId xmlns:a16="http://schemas.microsoft.com/office/drawing/2014/main" id="{69E30245-36E9-48CB-958F-2080EAD0AEC8}"/>
            </a:ext>
          </a:extLst>
        </xdr:cNvPr>
        <xdr:cNvSpPr txBox="1"/>
      </xdr:nvSpPr>
      <xdr:spPr>
        <a:xfrm>
          <a:off x="0" y="139243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45838</xdr:colOff>
      <xdr:row>34</xdr:row>
      <xdr:rowOff>188713</xdr:rowOff>
    </xdr:from>
    <xdr:ext cx="218842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247FF265-1F54-459D-A01E-AA4B70920A75}"/>
                </a:ext>
              </a:extLst>
            </xdr:cNvPr>
            <xdr:cNvSpPr txBox="1"/>
          </xdr:nvSpPr>
          <xdr:spPr>
            <a:xfrm>
              <a:off x="2796182" y="6731197"/>
              <a:ext cx="218842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247FF265-1F54-459D-A01E-AA4B70920A75}"/>
                </a:ext>
              </a:extLst>
            </xdr:cNvPr>
            <xdr:cNvSpPr txBox="1"/>
          </xdr:nvSpPr>
          <xdr:spPr>
            <a:xfrm>
              <a:off x="2796182" y="6731197"/>
              <a:ext cx="218842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𝑇_0 )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39886</xdr:colOff>
      <xdr:row>34</xdr:row>
      <xdr:rowOff>194666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CaixaDeTexto 207">
              <a:extLst>
                <a:ext uri="{FF2B5EF4-FFF2-40B4-BE49-F238E27FC236}">
                  <a16:creationId xmlns:a16="http://schemas.microsoft.com/office/drawing/2014/main" id="{BA08CA1A-F903-49B7-8260-38AD57654844}"/>
                </a:ext>
              </a:extLst>
            </xdr:cNvPr>
            <xdr:cNvSpPr txBox="1"/>
          </xdr:nvSpPr>
          <xdr:spPr>
            <a:xfrm>
              <a:off x="2075855" y="6737150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08" name="CaixaDeTexto 207">
              <a:extLst>
                <a:ext uri="{FF2B5EF4-FFF2-40B4-BE49-F238E27FC236}">
                  <a16:creationId xmlns:a16="http://schemas.microsoft.com/office/drawing/2014/main" id="{BA08CA1A-F903-49B7-8260-38AD57654844}"/>
                </a:ext>
              </a:extLst>
            </xdr:cNvPr>
            <xdr:cNvSpPr txBox="1"/>
          </xdr:nvSpPr>
          <xdr:spPr>
            <a:xfrm>
              <a:off x="2075855" y="6737150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𝑓_0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45839</xdr:colOff>
      <xdr:row>35</xdr:row>
      <xdr:rowOff>4166</xdr:rowOff>
    </xdr:from>
    <xdr:ext cx="16607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CaixaDeTexto 208">
              <a:extLst>
                <a:ext uri="{FF2B5EF4-FFF2-40B4-BE49-F238E27FC236}">
                  <a16:creationId xmlns:a16="http://schemas.microsoft.com/office/drawing/2014/main" id="{A22FF531-008B-4549-B96C-A1315593787E}"/>
                </a:ext>
              </a:extLst>
            </xdr:cNvPr>
            <xdr:cNvSpPr txBox="1"/>
          </xdr:nvSpPr>
          <xdr:spPr>
            <a:xfrm>
              <a:off x="1367433" y="6749057"/>
              <a:ext cx="16607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09" name="CaixaDeTexto 208">
              <a:extLst>
                <a:ext uri="{FF2B5EF4-FFF2-40B4-BE49-F238E27FC236}">
                  <a16:creationId xmlns:a16="http://schemas.microsoft.com/office/drawing/2014/main" id="{A22FF531-008B-4549-B96C-A1315593787E}"/>
                </a:ext>
              </a:extLst>
            </xdr:cNvPr>
            <xdr:cNvSpPr txBox="1"/>
          </xdr:nvSpPr>
          <xdr:spPr>
            <a:xfrm>
              <a:off x="1367433" y="6749057"/>
              <a:ext cx="16607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𝑇_0 )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45838</xdr:colOff>
      <xdr:row>49</xdr:row>
      <xdr:rowOff>188713</xdr:rowOff>
    </xdr:from>
    <xdr:ext cx="218842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CaixaDeTexto 209">
              <a:extLst>
                <a:ext uri="{FF2B5EF4-FFF2-40B4-BE49-F238E27FC236}">
                  <a16:creationId xmlns:a16="http://schemas.microsoft.com/office/drawing/2014/main" id="{ED7903A2-1A78-4C3B-9559-B0E7A283A5F1}"/>
                </a:ext>
              </a:extLst>
            </xdr:cNvPr>
            <xdr:cNvSpPr txBox="1"/>
          </xdr:nvSpPr>
          <xdr:spPr>
            <a:xfrm>
              <a:off x="5653682" y="9648229"/>
              <a:ext cx="21884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0" name="CaixaDeTexto 209">
              <a:extLst>
                <a:ext uri="{FF2B5EF4-FFF2-40B4-BE49-F238E27FC236}">
                  <a16:creationId xmlns:a16="http://schemas.microsoft.com/office/drawing/2014/main" id="{ED7903A2-1A78-4C3B-9559-B0E7A283A5F1}"/>
                </a:ext>
              </a:extLst>
            </xdr:cNvPr>
            <xdr:cNvSpPr txBox="1"/>
          </xdr:nvSpPr>
          <xdr:spPr>
            <a:xfrm>
              <a:off x="5653682" y="9648229"/>
              <a:ext cx="21884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𝑇_2 )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39886</xdr:colOff>
      <xdr:row>49</xdr:row>
      <xdr:rowOff>194666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CaixaDeTexto 210">
              <a:extLst>
                <a:ext uri="{FF2B5EF4-FFF2-40B4-BE49-F238E27FC236}">
                  <a16:creationId xmlns:a16="http://schemas.microsoft.com/office/drawing/2014/main" id="{A300254F-3433-44B9-8455-46BB983FF91D}"/>
                </a:ext>
              </a:extLst>
            </xdr:cNvPr>
            <xdr:cNvSpPr txBox="1"/>
          </xdr:nvSpPr>
          <xdr:spPr>
            <a:xfrm>
              <a:off x="4933355" y="9654182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1" name="CaixaDeTexto 210">
              <a:extLst>
                <a:ext uri="{FF2B5EF4-FFF2-40B4-BE49-F238E27FC236}">
                  <a16:creationId xmlns:a16="http://schemas.microsoft.com/office/drawing/2014/main" id="{A300254F-3433-44B9-8455-46BB983FF91D}"/>
                </a:ext>
              </a:extLst>
            </xdr:cNvPr>
            <xdr:cNvSpPr txBox="1"/>
          </xdr:nvSpPr>
          <xdr:spPr>
            <a:xfrm>
              <a:off x="4933355" y="9654182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45839</xdr:colOff>
      <xdr:row>50</xdr:row>
      <xdr:rowOff>4166</xdr:rowOff>
    </xdr:from>
    <xdr:ext cx="16607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CaixaDeTexto 212">
              <a:extLst>
                <a:ext uri="{FF2B5EF4-FFF2-40B4-BE49-F238E27FC236}">
                  <a16:creationId xmlns:a16="http://schemas.microsoft.com/office/drawing/2014/main" id="{93D6BFC4-E7DC-4638-BCCB-A67263DBEA48}"/>
                </a:ext>
              </a:extLst>
            </xdr:cNvPr>
            <xdr:cNvSpPr txBox="1"/>
          </xdr:nvSpPr>
          <xdr:spPr>
            <a:xfrm>
              <a:off x="4224933" y="9666088"/>
              <a:ext cx="16607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3" name="CaixaDeTexto 212">
              <a:extLst>
                <a:ext uri="{FF2B5EF4-FFF2-40B4-BE49-F238E27FC236}">
                  <a16:creationId xmlns:a16="http://schemas.microsoft.com/office/drawing/2014/main" id="{93D6BFC4-E7DC-4638-BCCB-A67263DBEA48}"/>
                </a:ext>
              </a:extLst>
            </xdr:cNvPr>
            <xdr:cNvSpPr txBox="1"/>
          </xdr:nvSpPr>
          <xdr:spPr>
            <a:xfrm>
              <a:off x="4224933" y="9666088"/>
              <a:ext cx="16607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𝑇_2 )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51792</xdr:colOff>
      <xdr:row>50</xdr:row>
      <xdr:rowOff>10119</xdr:rowOff>
    </xdr:from>
    <xdr:ext cx="2176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CaixaDeTexto 213">
              <a:extLst>
                <a:ext uri="{FF2B5EF4-FFF2-40B4-BE49-F238E27FC236}">
                  <a16:creationId xmlns:a16="http://schemas.microsoft.com/office/drawing/2014/main" id="{48DA4455-06A3-4404-A2A7-DCA107B4E122}"/>
                </a:ext>
              </a:extLst>
            </xdr:cNvPr>
            <xdr:cNvSpPr txBox="1"/>
          </xdr:nvSpPr>
          <xdr:spPr>
            <a:xfrm>
              <a:off x="3516511" y="9672041"/>
              <a:ext cx="217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4" name="CaixaDeTexto 213">
              <a:extLst>
                <a:ext uri="{FF2B5EF4-FFF2-40B4-BE49-F238E27FC236}">
                  <a16:creationId xmlns:a16="http://schemas.microsoft.com/office/drawing/2014/main" id="{48DA4455-06A3-4404-A2A7-DCA107B4E122}"/>
                </a:ext>
              </a:extLst>
            </xdr:cNvPr>
            <xdr:cNvSpPr txBox="1"/>
          </xdr:nvSpPr>
          <xdr:spPr>
            <a:xfrm>
              <a:off x="3516511" y="9672041"/>
              <a:ext cx="217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45838</xdr:colOff>
      <xdr:row>49</xdr:row>
      <xdr:rowOff>188713</xdr:rowOff>
    </xdr:from>
    <xdr:ext cx="218842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CaixaDeTexto 214">
              <a:extLst>
                <a:ext uri="{FF2B5EF4-FFF2-40B4-BE49-F238E27FC236}">
                  <a16:creationId xmlns:a16="http://schemas.microsoft.com/office/drawing/2014/main" id="{72479C3B-6ACB-44F7-B2A0-2A42DA473B48}"/>
                </a:ext>
              </a:extLst>
            </xdr:cNvPr>
            <xdr:cNvSpPr txBox="1"/>
          </xdr:nvSpPr>
          <xdr:spPr>
            <a:xfrm>
              <a:off x="2796182" y="9648229"/>
              <a:ext cx="21884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5" name="CaixaDeTexto 214">
              <a:extLst>
                <a:ext uri="{FF2B5EF4-FFF2-40B4-BE49-F238E27FC236}">
                  <a16:creationId xmlns:a16="http://schemas.microsoft.com/office/drawing/2014/main" id="{72479C3B-6ACB-44F7-B2A0-2A42DA473B48}"/>
                </a:ext>
              </a:extLst>
            </xdr:cNvPr>
            <xdr:cNvSpPr txBox="1"/>
          </xdr:nvSpPr>
          <xdr:spPr>
            <a:xfrm>
              <a:off x="2796182" y="9648229"/>
              <a:ext cx="21884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𝑇_1 )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39886</xdr:colOff>
      <xdr:row>49</xdr:row>
      <xdr:rowOff>194666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CaixaDeTexto 215">
              <a:extLst>
                <a:ext uri="{FF2B5EF4-FFF2-40B4-BE49-F238E27FC236}">
                  <a16:creationId xmlns:a16="http://schemas.microsoft.com/office/drawing/2014/main" id="{E0BE6144-EB6A-4509-88C6-339E305156FB}"/>
                </a:ext>
              </a:extLst>
            </xdr:cNvPr>
            <xdr:cNvSpPr txBox="1"/>
          </xdr:nvSpPr>
          <xdr:spPr>
            <a:xfrm>
              <a:off x="2075855" y="9654182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6" name="CaixaDeTexto 215">
              <a:extLst>
                <a:ext uri="{FF2B5EF4-FFF2-40B4-BE49-F238E27FC236}">
                  <a16:creationId xmlns:a16="http://schemas.microsoft.com/office/drawing/2014/main" id="{E0BE6144-EB6A-4509-88C6-339E305156FB}"/>
                </a:ext>
              </a:extLst>
            </xdr:cNvPr>
            <xdr:cNvSpPr txBox="1"/>
          </xdr:nvSpPr>
          <xdr:spPr>
            <a:xfrm>
              <a:off x="2075855" y="9654182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𝑓_1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23813</xdr:colOff>
      <xdr:row>50</xdr:row>
      <xdr:rowOff>5953</xdr:rowOff>
    </xdr:from>
    <xdr:ext cx="16280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CaixaDeTexto 216">
              <a:extLst>
                <a:ext uri="{FF2B5EF4-FFF2-40B4-BE49-F238E27FC236}">
                  <a16:creationId xmlns:a16="http://schemas.microsoft.com/office/drawing/2014/main" id="{6DFC9260-BC13-42D4-AD06-FF3B6005B781}"/>
                </a:ext>
              </a:extLst>
            </xdr:cNvPr>
            <xdr:cNvSpPr txBox="1"/>
          </xdr:nvSpPr>
          <xdr:spPr>
            <a:xfrm>
              <a:off x="2059782" y="9667875"/>
              <a:ext cx="1628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7" name="CaixaDeTexto 216">
              <a:extLst>
                <a:ext uri="{FF2B5EF4-FFF2-40B4-BE49-F238E27FC236}">
                  <a16:creationId xmlns:a16="http://schemas.microsoft.com/office/drawing/2014/main" id="{6DFC9260-BC13-42D4-AD06-FF3B6005B781}"/>
                </a:ext>
              </a:extLst>
            </xdr:cNvPr>
            <xdr:cNvSpPr txBox="1"/>
          </xdr:nvSpPr>
          <xdr:spPr>
            <a:xfrm>
              <a:off x="2059782" y="9667875"/>
              <a:ext cx="1628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𝑇_1 )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66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7BC14564-7C7F-4A26-8A6F-3982065A07DB}"/>
                </a:ext>
              </a:extLst>
            </xdr:cNvPr>
            <xdr:cNvSpPr txBox="1"/>
          </xdr:nvSpPr>
          <xdr:spPr>
            <a:xfrm>
              <a:off x="5641777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7BC14564-7C7F-4A26-8A6F-3982065A07DB}"/>
                </a:ext>
              </a:extLst>
            </xdr:cNvPr>
            <xdr:cNvSpPr txBox="1"/>
          </xdr:nvSpPr>
          <xdr:spPr>
            <a:xfrm>
              <a:off x="5641777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66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CaixaDeTexto 227">
              <a:extLst>
                <a:ext uri="{FF2B5EF4-FFF2-40B4-BE49-F238E27FC236}">
                  <a16:creationId xmlns:a16="http://schemas.microsoft.com/office/drawing/2014/main" id="{2C6782C8-4F40-4CC8-AAF9-D8C3F528F1EC}"/>
                </a:ext>
              </a:extLst>
            </xdr:cNvPr>
            <xdr:cNvSpPr txBox="1"/>
          </xdr:nvSpPr>
          <xdr:spPr>
            <a:xfrm>
              <a:off x="4939307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28" name="CaixaDeTexto 227">
              <a:extLst>
                <a:ext uri="{FF2B5EF4-FFF2-40B4-BE49-F238E27FC236}">
                  <a16:creationId xmlns:a16="http://schemas.microsoft.com/office/drawing/2014/main" id="{2C6782C8-4F40-4CC8-AAF9-D8C3F528F1EC}"/>
                </a:ext>
              </a:extLst>
            </xdr:cNvPr>
            <xdr:cNvSpPr txBox="1"/>
          </xdr:nvSpPr>
          <xdr:spPr>
            <a:xfrm>
              <a:off x="4939307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66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CaixaDeTexto 228">
              <a:extLst>
                <a:ext uri="{FF2B5EF4-FFF2-40B4-BE49-F238E27FC236}">
                  <a16:creationId xmlns:a16="http://schemas.microsoft.com/office/drawing/2014/main" id="{B2AE3E50-B420-4328-9B3A-3E13D2921308}"/>
                </a:ext>
              </a:extLst>
            </xdr:cNvPr>
            <xdr:cNvSpPr txBox="1"/>
          </xdr:nvSpPr>
          <xdr:spPr>
            <a:xfrm>
              <a:off x="4218979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29" name="CaixaDeTexto 228">
              <a:extLst>
                <a:ext uri="{FF2B5EF4-FFF2-40B4-BE49-F238E27FC236}">
                  <a16:creationId xmlns:a16="http://schemas.microsoft.com/office/drawing/2014/main" id="{B2AE3E50-B420-4328-9B3A-3E13D2921308}"/>
                </a:ext>
              </a:extLst>
            </xdr:cNvPr>
            <xdr:cNvSpPr txBox="1"/>
          </xdr:nvSpPr>
          <xdr:spPr>
            <a:xfrm>
              <a:off x="4218979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66</xdr:row>
      <xdr:rowOff>22025</xdr:rowOff>
    </xdr:from>
    <xdr:ext cx="330219" cy="172227"/>
    <xdr:sp macro="" textlink="">
      <xdr:nvSpPr>
        <xdr:cNvPr id="230" name="CaixaDeTexto 229">
          <a:extLst>
            <a:ext uri="{FF2B5EF4-FFF2-40B4-BE49-F238E27FC236}">
              <a16:creationId xmlns:a16="http://schemas.microsoft.com/office/drawing/2014/main" id="{8E7C0E95-00E8-4585-B8FA-D64FB3305C12}"/>
            </a:ext>
          </a:extLst>
        </xdr:cNvPr>
        <xdr:cNvSpPr txBox="1"/>
      </xdr:nvSpPr>
      <xdr:spPr>
        <a:xfrm>
          <a:off x="3516510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65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CaixaDeTexto 232">
              <a:extLst>
                <a:ext uri="{FF2B5EF4-FFF2-40B4-BE49-F238E27FC236}">
                  <a16:creationId xmlns:a16="http://schemas.microsoft.com/office/drawing/2014/main" id="{800A25C5-FE4B-45D1-8E05-A5F809EDDF84}"/>
                </a:ext>
              </a:extLst>
            </xdr:cNvPr>
            <xdr:cNvSpPr txBox="1"/>
          </xdr:nvSpPr>
          <xdr:spPr>
            <a:xfrm>
              <a:off x="2796182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3" name="CaixaDeTexto 232">
              <a:extLst>
                <a:ext uri="{FF2B5EF4-FFF2-40B4-BE49-F238E27FC236}">
                  <a16:creationId xmlns:a16="http://schemas.microsoft.com/office/drawing/2014/main" id="{800A25C5-FE4B-45D1-8E05-A5F809EDDF84}"/>
                </a:ext>
              </a:extLst>
            </xdr:cNvPr>
            <xdr:cNvSpPr txBox="1"/>
          </xdr:nvSpPr>
          <xdr:spPr>
            <a:xfrm>
              <a:off x="2796182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66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CaixaDeTexto 233">
              <a:extLst>
                <a:ext uri="{FF2B5EF4-FFF2-40B4-BE49-F238E27FC236}">
                  <a16:creationId xmlns:a16="http://schemas.microsoft.com/office/drawing/2014/main" id="{7C980246-E220-4505-8373-7B715061DCD9}"/>
                </a:ext>
              </a:extLst>
            </xdr:cNvPr>
            <xdr:cNvSpPr txBox="1"/>
          </xdr:nvSpPr>
          <xdr:spPr>
            <a:xfrm>
              <a:off x="2063948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4" name="CaixaDeTexto 233">
              <a:extLst>
                <a:ext uri="{FF2B5EF4-FFF2-40B4-BE49-F238E27FC236}">
                  <a16:creationId xmlns:a16="http://schemas.microsoft.com/office/drawing/2014/main" id="{7C980246-E220-4505-8373-7B715061DCD9}"/>
                </a:ext>
              </a:extLst>
            </xdr:cNvPr>
            <xdr:cNvSpPr txBox="1"/>
          </xdr:nvSpPr>
          <xdr:spPr>
            <a:xfrm>
              <a:off x="2063948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72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CaixaDeTexto 234">
              <a:extLst>
                <a:ext uri="{FF2B5EF4-FFF2-40B4-BE49-F238E27FC236}">
                  <a16:creationId xmlns:a16="http://schemas.microsoft.com/office/drawing/2014/main" id="{DBE2F424-F36E-418F-9468-FD835F684127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5" name="CaixaDeTexto 234">
              <a:extLst>
                <a:ext uri="{FF2B5EF4-FFF2-40B4-BE49-F238E27FC236}">
                  <a16:creationId xmlns:a16="http://schemas.microsoft.com/office/drawing/2014/main" id="{DBE2F424-F36E-418F-9468-FD835F684127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72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CaixaDeTexto 235">
              <a:extLst>
                <a:ext uri="{FF2B5EF4-FFF2-40B4-BE49-F238E27FC236}">
                  <a16:creationId xmlns:a16="http://schemas.microsoft.com/office/drawing/2014/main" id="{E5674AC7-1B70-4EE1-B5A3-A1BA86FF6A7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6" name="CaixaDeTexto 235">
              <a:extLst>
                <a:ext uri="{FF2B5EF4-FFF2-40B4-BE49-F238E27FC236}">
                  <a16:creationId xmlns:a16="http://schemas.microsoft.com/office/drawing/2014/main" id="{E5674AC7-1B70-4EE1-B5A3-A1BA86FF6A7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73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CaixaDeTexto 236">
              <a:extLst>
                <a:ext uri="{FF2B5EF4-FFF2-40B4-BE49-F238E27FC236}">
                  <a16:creationId xmlns:a16="http://schemas.microsoft.com/office/drawing/2014/main" id="{3DDFB8F9-C313-4370-8D58-42CFE89F69F3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7" name="CaixaDeTexto 236">
              <a:extLst>
                <a:ext uri="{FF2B5EF4-FFF2-40B4-BE49-F238E27FC236}">
                  <a16:creationId xmlns:a16="http://schemas.microsoft.com/office/drawing/2014/main" id="{3DDFB8F9-C313-4370-8D58-42CFE89F69F3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73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CaixaDeTexto 237">
              <a:extLst>
                <a:ext uri="{FF2B5EF4-FFF2-40B4-BE49-F238E27FC236}">
                  <a16:creationId xmlns:a16="http://schemas.microsoft.com/office/drawing/2014/main" id="{46A41DB8-5132-4A16-8F46-7EDE868B178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8" name="CaixaDeTexto 237">
              <a:extLst>
                <a:ext uri="{FF2B5EF4-FFF2-40B4-BE49-F238E27FC236}">
                  <a16:creationId xmlns:a16="http://schemas.microsoft.com/office/drawing/2014/main" id="{46A41DB8-5132-4A16-8F46-7EDE868B178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73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CaixaDeTexto 238">
              <a:extLst>
                <a:ext uri="{FF2B5EF4-FFF2-40B4-BE49-F238E27FC236}">
                  <a16:creationId xmlns:a16="http://schemas.microsoft.com/office/drawing/2014/main" id="{673AA5E4-FDE6-408D-A9C7-7C6881C023DD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9" name="CaixaDeTexto 238">
              <a:extLst>
                <a:ext uri="{FF2B5EF4-FFF2-40B4-BE49-F238E27FC236}">
                  <a16:creationId xmlns:a16="http://schemas.microsoft.com/office/drawing/2014/main" id="{673AA5E4-FDE6-408D-A9C7-7C6881C023DD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73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CaixaDeTexto 239">
              <a:extLst>
                <a:ext uri="{FF2B5EF4-FFF2-40B4-BE49-F238E27FC236}">
                  <a16:creationId xmlns:a16="http://schemas.microsoft.com/office/drawing/2014/main" id="{A4CB0252-1167-4C5D-921C-3C4B9CF000F5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0" name="CaixaDeTexto 239">
              <a:extLst>
                <a:ext uri="{FF2B5EF4-FFF2-40B4-BE49-F238E27FC236}">
                  <a16:creationId xmlns:a16="http://schemas.microsoft.com/office/drawing/2014/main" id="{A4CB0252-1167-4C5D-921C-3C4B9CF000F5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73</xdr:row>
      <xdr:rowOff>22025</xdr:rowOff>
    </xdr:from>
    <xdr:ext cx="330219" cy="172227"/>
    <xdr:sp macro="" textlink="">
      <xdr:nvSpPr>
        <xdr:cNvPr id="241" name="CaixaDeTexto 240">
          <a:extLst>
            <a:ext uri="{FF2B5EF4-FFF2-40B4-BE49-F238E27FC236}">
              <a16:creationId xmlns:a16="http://schemas.microsoft.com/office/drawing/2014/main" id="{65B9A6FD-0494-4864-B9D1-0EF0C882482E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72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E4423D36-528A-44A0-A315-D6511EE4D158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E4423D36-528A-44A0-A315-D6511EE4D158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73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451D6B1B-88AB-4EE0-975A-9F3496CAC1B1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451D6B1B-88AB-4EE0-975A-9F3496CAC1B1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79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4A39D492-DE4D-4B6B-A84D-8CEAFD2DAB6D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4A39D492-DE4D-4B6B-A84D-8CEAFD2DAB6D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79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D87A66AB-1CB2-4B28-9BDB-2E927F2D3B92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D87A66AB-1CB2-4B28-9BDB-2E927F2D3B92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80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874E22D9-8069-4101-91E9-EF1C89FB1B32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874E22D9-8069-4101-91E9-EF1C89FB1B32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80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7139F35B-C3F1-4646-BD3C-127154BCEF2C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7139F35B-C3F1-4646-BD3C-127154BCEF2C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80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5C4B45A8-9CCE-4D6A-A62E-5DCDB6A08A6D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5C4B45A8-9CCE-4D6A-A62E-5DCDB6A08A6D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80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CaixaDeTexto 248">
              <a:extLst>
                <a:ext uri="{FF2B5EF4-FFF2-40B4-BE49-F238E27FC236}">
                  <a16:creationId xmlns:a16="http://schemas.microsoft.com/office/drawing/2014/main" id="{560F39FE-F778-4D39-A577-36F82D27AF72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9" name="CaixaDeTexto 248">
              <a:extLst>
                <a:ext uri="{FF2B5EF4-FFF2-40B4-BE49-F238E27FC236}">
                  <a16:creationId xmlns:a16="http://schemas.microsoft.com/office/drawing/2014/main" id="{560F39FE-F778-4D39-A577-36F82D27AF72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80</xdr:row>
      <xdr:rowOff>22025</xdr:rowOff>
    </xdr:from>
    <xdr:ext cx="330219" cy="172227"/>
    <xdr:sp macro="" textlink="">
      <xdr:nvSpPr>
        <xdr:cNvPr id="250" name="CaixaDeTexto 249">
          <a:extLst>
            <a:ext uri="{FF2B5EF4-FFF2-40B4-BE49-F238E27FC236}">
              <a16:creationId xmlns:a16="http://schemas.microsoft.com/office/drawing/2014/main" id="{087AA2FE-5877-4275-BCC4-8AB4C3BE2DDF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79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CaixaDeTexto 250">
              <a:extLst>
                <a:ext uri="{FF2B5EF4-FFF2-40B4-BE49-F238E27FC236}">
                  <a16:creationId xmlns:a16="http://schemas.microsoft.com/office/drawing/2014/main" id="{DCB92703-A381-486A-90C9-DD17DBE42A0E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1" name="CaixaDeTexto 250">
              <a:extLst>
                <a:ext uri="{FF2B5EF4-FFF2-40B4-BE49-F238E27FC236}">
                  <a16:creationId xmlns:a16="http://schemas.microsoft.com/office/drawing/2014/main" id="{DCB92703-A381-486A-90C9-DD17DBE42A0E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80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CaixaDeTexto 251">
              <a:extLst>
                <a:ext uri="{FF2B5EF4-FFF2-40B4-BE49-F238E27FC236}">
                  <a16:creationId xmlns:a16="http://schemas.microsoft.com/office/drawing/2014/main" id="{ACC3E891-717F-4DA0-9A39-76EB5E1ACE1F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2" name="CaixaDeTexto 251">
              <a:extLst>
                <a:ext uri="{FF2B5EF4-FFF2-40B4-BE49-F238E27FC236}">
                  <a16:creationId xmlns:a16="http://schemas.microsoft.com/office/drawing/2014/main" id="{ACC3E891-717F-4DA0-9A39-76EB5E1ACE1F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86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CaixaDeTexto 252">
              <a:extLst>
                <a:ext uri="{FF2B5EF4-FFF2-40B4-BE49-F238E27FC236}">
                  <a16:creationId xmlns:a16="http://schemas.microsoft.com/office/drawing/2014/main" id="{49B4CEAE-47E6-468C-B894-AA234FD14270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3" name="CaixaDeTexto 252">
              <a:extLst>
                <a:ext uri="{FF2B5EF4-FFF2-40B4-BE49-F238E27FC236}">
                  <a16:creationId xmlns:a16="http://schemas.microsoft.com/office/drawing/2014/main" id="{49B4CEAE-47E6-468C-B894-AA234FD14270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86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CaixaDeTexto 253">
              <a:extLst>
                <a:ext uri="{FF2B5EF4-FFF2-40B4-BE49-F238E27FC236}">
                  <a16:creationId xmlns:a16="http://schemas.microsoft.com/office/drawing/2014/main" id="{D8358419-C2A4-468A-9ED7-DF7291F02A0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4" name="CaixaDeTexto 253">
              <a:extLst>
                <a:ext uri="{FF2B5EF4-FFF2-40B4-BE49-F238E27FC236}">
                  <a16:creationId xmlns:a16="http://schemas.microsoft.com/office/drawing/2014/main" id="{D8358419-C2A4-468A-9ED7-DF7291F02A0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87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CaixaDeTexto 254">
              <a:extLst>
                <a:ext uri="{FF2B5EF4-FFF2-40B4-BE49-F238E27FC236}">
                  <a16:creationId xmlns:a16="http://schemas.microsoft.com/office/drawing/2014/main" id="{BE6F0583-7DE2-4BA4-85C5-72E1B2C6481A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5" name="CaixaDeTexto 254">
              <a:extLst>
                <a:ext uri="{FF2B5EF4-FFF2-40B4-BE49-F238E27FC236}">
                  <a16:creationId xmlns:a16="http://schemas.microsoft.com/office/drawing/2014/main" id="{BE6F0583-7DE2-4BA4-85C5-72E1B2C6481A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87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CaixaDeTexto 255">
              <a:extLst>
                <a:ext uri="{FF2B5EF4-FFF2-40B4-BE49-F238E27FC236}">
                  <a16:creationId xmlns:a16="http://schemas.microsoft.com/office/drawing/2014/main" id="{5AA62C1A-7A8A-4BFC-8FCF-088C4529F92A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6" name="CaixaDeTexto 255">
              <a:extLst>
                <a:ext uri="{FF2B5EF4-FFF2-40B4-BE49-F238E27FC236}">
                  <a16:creationId xmlns:a16="http://schemas.microsoft.com/office/drawing/2014/main" id="{5AA62C1A-7A8A-4BFC-8FCF-088C4529F92A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87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CaixaDeTexto 256">
              <a:extLst>
                <a:ext uri="{FF2B5EF4-FFF2-40B4-BE49-F238E27FC236}">
                  <a16:creationId xmlns:a16="http://schemas.microsoft.com/office/drawing/2014/main" id="{1142AC18-071A-4465-87CF-12CB12664E6F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7" name="CaixaDeTexto 256">
              <a:extLst>
                <a:ext uri="{FF2B5EF4-FFF2-40B4-BE49-F238E27FC236}">
                  <a16:creationId xmlns:a16="http://schemas.microsoft.com/office/drawing/2014/main" id="{1142AC18-071A-4465-87CF-12CB12664E6F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87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CaixaDeTexto 257">
              <a:extLst>
                <a:ext uri="{FF2B5EF4-FFF2-40B4-BE49-F238E27FC236}">
                  <a16:creationId xmlns:a16="http://schemas.microsoft.com/office/drawing/2014/main" id="{7C05F2CD-030C-4791-AEDF-431E4283B07D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8" name="CaixaDeTexto 257">
              <a:extLst>
                <a:ext uri="{FF2B5EF4-FFF2-40B4-BE49-F238E27FC236}">
                  <a16:creationId xmlns:a16="http://schemas.microsoft.com/office/drawing/2014/main" id="{7C05F2CD-030C-4791-AEDF-431E4283B07D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87</xdr:row>
      <xdr:rowOff>22025</xdr:rowOff>
    </xdr:from>
    <xdr:ext cx="330219" cy="172227"/>
    <xdr:sp macro="" textlink="">
      <xdr:nvSpPr>
        <xdr:cNvPr id="259" name="CaixaDeTexto 258">
          <a:extLst>
            <a:ext uri="{FF2B5EF4-FFF2-40B4-BE49-F238E27FC236}">
              <a16:creationId xmlns:a16="http://schemas.microsoft.com/office/drawing/2014/main" id="{865B5CC3-4F29-47ED-99CD-1CB3DBAB164B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86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CaixaDeTexto 259">
              <a:extLst>
                <a:ext uri="{FF2B5EF4-FFF2-40B4-BE49-F238E27FC236}">
                  <a16:creationId xmlns:a16="http://schemas.microsoft.com/office/drawing/2014/main" id="{483C5A1B-E329-426C-8663-F4B358DACF73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0" name="CaixaDeTexto 259">
              <a:extLst>
                <a:ext uri="{FF2B5EF4-FFF2-40B4-BE49-F238E27FC236}">
                  <a16:creationId xmlns:a16="http://schemas.microsoft.com/office/drawing/2014/main" id="{483C5A1B-E329-426C-8663-F4B358DACF73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87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CaixaDeTexto 260">
              <a:extLst>
                <a:ext uri="{FF2B5EF4-FFF2-40B4-BE49-F238E27FC236}">
                  <a16:creationId xmlns:a16="http://schemas.microsoft.com/office/drawing/2014/main" id="{F555F61B-AF81-4FC0-A343-2CCF01A7E5BF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1" name="CaixaDeTexto 260">
              <a:extLst>
                <a:ext uri="{FF2B5EF4-FFF2-40B4-BE49-F238E27FC236}">
                  <a16:creationId xmlns:a16="http://schemas.microsoft.com/office/drawing/2014/main" id="{F555F61B-AF81-4FC0-A343-2CCF01A7E5BF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93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CaixaDeTexto 261">
              <a:extLst>
                <a:ext uri="{FF2B5EF4-FFF2-40B4-BE49-F238E27FC236}">
                  <a16:creationId xmlns:a16="http://schemas.microsoft.com/office/drawing/2014/main" id="{DDB8E4CB-44A4-4626-9180-FF1E9F1F4DD0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2" name="CaixaDeTexto 261">
              <a:extLst>
                <a:ext uri="{FF2B5EF4-FFF2-40B4-BE49-F238E27FC236}">
                  <a16:creationId xmlns:a16="http://schemas.microsoft.com/office/drawing/2014/main" id="{DDB8E4CB-44A4-4626-9180-FF1E9F1F4DD0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93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CaixaDeTexto 262">
              <a:extLst>
                <a:ext uri="{FF2B5EF4-FFF2-40B4-BE49-F238E27FC236}">
                  <a16:creationId xmlns:a16="http://schemas.microsoft.com/office/drawing/2014/main" id="{7C36AA3B-2DB9-4283-B027-27816EB3AE52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3" name="CaixaDeTexto 262">
              <a:extLst>
                <a:ext uri="{FF2B5EF4-FFF2-40B4-BE49-F238E27FC236}">
                  <a16:creationId xmlns:a16="http://schemas.microsoft.com/office/drawing/2014/main" id="{7C36AA3B-2DB9-4283-B027-27816EB3AE52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94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CaixaDeTexto 263">
              <a:extLst>
                <a:ext uri="{FF2B5EF4-FFF2-40B4-BE49-F238E27FC236}">
                  <a16:creationId xmlns:a16="http://schemas.microsoft.com/office/drawing/2014/main" id="{34BD74C8-F7A7-43BF-8B08-93AA427631AD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4" name="CaixaDeTexto 263">
              <a:extLst>
                <a:ext uri="{FF2B5EF4-FFF2-40B4-BE49-F238E27FC236}">
                  <a16:creationId xmlns:a16="http://schemas.microsoft.com/office/drawing/2014/main" id="{34BD74C8-F7A7-43BF-8B08-93AA427631AD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94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CaixaDeTexto 264">
              <a:extLst>
                <a:ext uri="{FF2B5EF4-FFF2-40B4-BE49-F238E27FC236}">
                  <a16:creationId xmlns:a16="http://schemas.microsoft.com/office/drawing/2014/main" id="{DC001B0B-A9DE-4843-9A68-0A8C165F7602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5" name="CaixaDeTexto 264">
              <a:extLst>
                <a:ext uri="{FF2B5EF4-FFF2-40B4-BE49-F238E27FC236}">
                  <a16:creationId xmlns:a16="http://schemas.microsoft.com/office/drawing/2014/main" id="{DC001B0B-A9DE-4843-9A68-0A8C165F7602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94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CaixaDeTexto 265">
              <a:extLst>
                <a:ext uri="{FF2B5EF4-FFF2-40B4-BE49-F238E27FC236}">
                  <a16:creationId xmlns:a16="http://schemas.microsoft.com/office/drawing/2014/main" id="{F7F5903D-6D9D-421A-AEEA-083C67FB67C5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6" name="CaixaDeTexto 265">
              <a:extLst>
                <a:ext uri="{FF2B5EF4-FFF2-40B4-BE49-F238E27FC236}">
                  <a16:creationId xmlns:a16="http://schemas.microsoft.com/office/drawing/2014/main" id="{F7F5903D-6D9D-421A-AEEA-083C67FB67C5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94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CaixaDeTexto 266">
              <a:extLst>
                <a:ext uri="{FF2B5EF4-FFF2-40B4-BE49-F238E27FC236}">
                  <a16:creationId xmlns:a16="http://schemas.microsoft.com/office/drawing/2014/main" id="{3261A01F-9A6E-41DE-81E9-C38460B3FA8C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7" name="CaixaDeTexto 266">
              <a:extLst>
                <a:ext uri="{FF2B5EF4-FFF2-40B4-BE49-F238E27FC236}">
                  <a16:creationId xmlns:a16="http://schemas.microsoft.com/office/drawing/2014/main" id="{3261A01F-9A6E-41DE-81E9-C38460B3FA8C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94</xdr:row>
      <xdr:rowOff>22025</xdr:rowOff>
    </xdr:from>
    <xdr:ext cx="330219" cy="172227"/>
    <xdr:sp macro="" textlink="">
      <xdr:nvSpPr>
        <xdr:cNvPr id="268" name="CaixaDeTexto 267">
          <a:extLst>
            <a:ext uri="{FF2B5EF4-FFF2-40B4-BE49-F238E27FC236}">
              <a16:creationId xmlns:a16="http://schemas.microsoft.com/office/drawing/2014/main" id="{5DFEB7CE-0879-44EA-9BF7-72E01DD70EAC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93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38376DBC-72FB-4EBD-B3A5-DEA04D5A23A6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38376DBC-72FB-4EBD-B3A5-DEA04D5A23A6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94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1F904A67-0B9C-4265-B32F-DD3159ED4382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1F904A67-0B9C-4265-B32F-DD3159ED4382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100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CaixaDeTexto 270">
              <a:extLst>
                <a:ext uri="{FF2B5EF4-FFF2-40B4-BE49-F238E27FC236}">
                  <a16:creationId xmlns:a16="http://schemas.microsoft.com/office/drawing/2014/main" id="{C3D5ADA6-199B-4FFB-B3F0-3ACCE80F8E82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1" name="CaixaDeTexto 270">
              <a:extLst>
                <a:ext uri="{FF2B5EF4-FFF2-40B4-BE49-F238E27FC236}">
                  <a16:creationId xmlns:a16="http://schemas.microsoft.com/office/drawing/2014/main" id="{C3D5ADA6-199B-4FFB-B3F0-3ACCE80F8E82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100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A9B38C25-72CD-4FB8-A032-0FD4A9AC4F67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A9B38C25-72CD-4FB8-A032-0FD4A9AC4F67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101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CaixaDeTexto 272">
              <a:extLst>
                <a:ext uri="{FF2B5EF4-FFF2-40B4-BE49-F238E27FC236}">
                  <a16:creationId xmlns:a16="http://schemas.microsoft.com/office/drawing/2014/main" id="{B3ABBB0A-CAC9-497A-981E-ADED6151A7F4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3" name="CaixaDeTexto 272">
              <a:extLst>
                <a:ext uri="{FF2B5EF4-FFF2-40B4-BE49-F238E27FC236}">
                  <a16:creationId xmlns:a16="http://schemas.microsoft.com/office/drawing/2014/main" id="{B3ABBB0A-CAC9-497A-981E-ADED6151A7F4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101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B8CAD1E5-5F57-4180-B0A5-536B8EDF3132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B8CAD1E5-5F57-4180-B0A5-536B8EDF3132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101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CaixaDeTexto 274">
              <a:extLst>
                <a:ext uri="{FF2B5EF4-FFF2-40B4-BE49-F238E27FC236}">
                  <a16:creationId xmlns:a16="http://schemas.microsoft.com/office/drawing/2014/main" id="{8669F302-B85B-486C-8A59-AF20C4309C68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5" name="CaixaDeTexto 274">
              <a:extLst>
                <a:ext uri="{FF2B5EF4-FFF2-40B4-BE49-F238E27FC236}">
                  <a16:creationId xmlns:a16="http://schemas.microsoft.com/office/drawing/2014/main" id="{8669F302-B85B-486C-8A59-AF20C4309C68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101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301FE86A-6387-4EF7-92C6-6EC5B3EB280E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301FE86A-6387-4EF7-92C6-6EC5B3EB280E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101</xdr:row>
      <xdr:rowOff>22025</xdr:rowOff>
    </xdr:from>
    <xdr:ext cx="330219" cy="172227"/>
    <xdr:sp macro="" textlink="">
      <xdr:nvSpPr>
        <xdr:cNvPr id="277" name="CaixaDeTexto 276">
          <a:extLst>
            <a:ext uri="{FF2B5EF4-FFF2-40B4-BE49-F238E27FC236}">
              <a16:creationId xmlns:a16="http://schemas.microsoft.com/office/drawing/2014/main" id="{EC87A819-CE48-48E5-AC50-B6E46DBF8CD6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100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67F005D1-C67D-451B-AF9B-DD1C44133480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67F005D1-C67D-451B-AF9B-DD1C44133480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101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5AD727CF-E034-41C6-9FD2-00E4E6E789AB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5AD727CF-E034-41C6-9FD2-00E4E6E789AB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107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3A1B0702-B15D-474E-9240-672CDDCF9DFF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3A1B0702-B15D-474E-9240-672CDDCF9DFF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107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EE15F31A-1D10-4914-AFA4-53F6211AF234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EE15F31A-1D10-4914-AFA4-53F6211AF234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108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1B45F769-A263-4F3E-BABA-9EBDBD18EA5B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1B45F769-A263-4F3E-BABA-9EBDBD18EA5B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108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DB9538BD-D321-4279-AA76-42ED460D915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DB9538BD-D321-4279-AA76-42ED460D915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108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384658E3-2A3B-458E-977B-8379AE455DF6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384658E3-2A3B-458E-977B-8379AE455DF6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108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CaixaDeTexto 284">
              <a:extLst>
                <a:ext uri="{FF2B5EF4-FFF2-40B4-BE49-F238E27FC236}">
                  <a16:creationId xmlns:a16="http://schemas.microsoft.com/office/drawing/2014/main" id="{9D471C55-A91B-47EB-89C1-F92A3D9EF06A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5" name="CaixaDeTexto 284">
              <a:extLst>
                <a:ext uri="{FF2B5EF4-FFF2-40B4-BE49-F238E27FC236}">
                  <a16:creationId xmlns:a16="http://schemas.microsoft.com/office/drawing/2014/main" id="{9D471C55-A91B-47EB-89C1-F92A3D9EF06A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108</xdr:row>
      <xdr:rowOff>22025</xdr:rowOff>
    </xdr:from>
    <xdr:ext cx="330219" cy="172227"/>
    <xdr:sp macro="" textlink="">
      <xdr:nvSpPr>
        <xdr:cNvPr id="286" name="CaixaDeTexto 285">
          <a:extLst>
            <a:ext uri="{FF2B5EF4-FFF2-40B4-BE49-F238E27FC236}">
              <a16:creationId xmlns:a16="http://schemas.microsoft.com/office/drawing/2014/main" id="{4F832370-73C1-4C13-8193-289570E79410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107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E11EDF69-2EE0-4A6D-B1B8-5CA5EF03B765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E11EDF69-2EE0-4A6D-B1B8-5CA5EF03B765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108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B2CF9434-1554-46DD-BD1C-92642321A989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B2CF9434-1554-46DD-BD1C-92642321A989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114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E2112FA7-F469-4877-A32E-2E0D30F695C8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E2112FA7-F469-4877-A32E-2E0D30F695C8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114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0" name="CaixaDeTexto 289">
              <a:extLst>
                <a:ext uri="{FF2B5EF4-FFF2-40B4-BE49-F238E27FC236}">
                  <a16:creationId xmlns:a16="http://schemas.microsoft.com/office/drawing/2014/main" id="{E88065F9-A777-43E2-A982-75076E865071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0" name="CaixaDeTexto 289">
              <a:extLst>
                <a:ext uri="{FF2B5EF4-FFF2-40B4-BE49-F238E27FC236}">
                  <a16:creationId xmlns:a16="http://schemas.microsoft.com/office/drawing/2014/main" id="{E88065F9-A777-43E2-A982-75076E865071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115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CaixaDeTexto 290">
              <a:extLst>
                <a:ext uri="{FF2B5EF4-FFF2-40B4-BE49-F238E27FC236}">
                  <a16:creationId xmlns:a16="http://schemas.microsoft.com/office/drawing/2014/main" id="{4A375485-D325-44E4-B82F-9F52353186F8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1" name="CaixaDeTexto 290">
              <a:extLst>
                <a:ext uri="{FF2B5EF4-FFF2-40B4-BE49-F238E27FC236}">
                  <a16:creationId xmlns:a16="http://schemas.microsoft.com/office/drawing/2014/main" id="{4A375485-D325-44E4-B82F-9F52353186F8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115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CaixaDeTexto 291">
              <a:extLst>
                <a:ext uri="{FF2B5EF4-FFF2-40B4-BE49-F238E27FC236}">
                  <a16:creationId xmlns:a16="http://schemas.microsoft.com/office/drawing/2014/main" id="{56DC1DA3-D1DC-41A6-8A80-B3042B73219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2" name="CaixaDeTexto 291">
              <a:extLst>
                <a:ext uri="{FF2B5EF4-FFF2-40B4-BE49-F238E27FC236}">
                  <a16:creationId xmlns:a16="http://schemas.microsoft.com/office/drawing/2014/main" id="{56DC1DA3-D1DC-41A6-8A80-B3042B73219E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115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EE4D2BC4-0562-4F72-8654-6383207B01E4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EE4D2BC4-0562-4F72-8654-6383207B01E4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115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648CF0C6-ED70-4086-AEA1-ED554AD46F98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648CF0C6-ED70-4086-AEA1-ED554AD46F98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115</xdr:row>
      <xdr:rowOff>22025</xdr:rowOff>
    </xdr:from>
    <xdr:ext cx="330219" cy="172227"/>
    <xdr:sp macro="" textlink="">
      <xdr:nvSpPr>
        <xdr:cNvPr id="295" name="CaixaDeTexto 294">
          <a:extLst>
            <a:ext uri="{FF2B5EF4-FFF2-40B4-BE49-F238E27FC236}">
              <a16:creationId xmlns:a16="http://schemas.microsoft.com/office/drawing/2014/main" id="{F9AEB0B5-DEC9-48F2-A257-8EC0DA42A9D9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114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CaixaDeTexto 295">
              <a:extLst>
                <a:ext uri="{FF2B5EF4-FFF2-40B4-BE49-F238E27FC236}">
                  <a16:creationId xmlns:a16="http://schemas.microsoft.com/office/drawing/2014/main" id="{1E5FCA89-AACA-4E1D-B0B9-4886A459974A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6" name="CaixaDeTexto 295">
              <a:extLst>
                <a:ext uri="{FF2B5EF4-FFF2-40B4-BE49-F238E27FC236}">
                  <a16:creationId xmlns:a16="http://schemas.microsoft.com/office/drawing/2014/main" id="{1E5FCA89-AACA-4E1D-B0B9-4886A459974A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115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CaixaDeTexto 296">
              <a:extLst>
                <a:ext uri="{FF2B5EF4-FFF2-40B4-BE49-F238E27FC236}">
                  <a16:creationId xmlns:a16="http://schemas.microsoft.com/office/drawing/2014/main" id="{1B5B7672-6651-4B85-AC6F-175C1EFACE55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7" name="CaixaDeTexto 296">
              <a:extLst>
                <a:ext uri="{FF2B5EF4-FFF2-40B4-BE49-F238E27FC236}">
                  <a16:creationId xmlns:a16="http://schemas.microsoft.com/office/drawing/2014/main" id="{1B5B7672-6651-4B85-AC6F-175C1EFACE55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16073</xdr:colOff>
      <xdr:row>121</xdr:row>
      <xdr:rowOff>200619</xdr:rowOff>
    </xdr:from>
    <xdr:ext cx="360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CaixaDeTexto 297">
              <a:extLst>
                <a:ext uri="{FF2B5EF4-FFF2-40B4-BE49-F238E27FC236}">
                  <a16:creationId xmlns:a16="http://schemas.microsoft.com/office/drawing/2014/main" id="{D282A21B-C556-4820-9888-F527A91DF5B8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𝑃𝑜𝑠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8" name="CaixaDeTexto 297">
              <a:extLst>
                <a:ext uri="{FF2B5EF4-FFF2-40B4-BE49-F238E27FC236}">
                  <a16:creationId xmlns:a16="http://schemas.microsoft.com/office/drawing/2014/main" id="{D282A21B-C556-4820-9888-F527A91DF5B8}"/>
                </a:ext>
              </a:extLst>
            </xdr:cNvPr>
            <xdr:cNvSpPr txBox="1"/>
          </xdr:nvSpPr>
          <xdr:spPr>
            <a:xfrm>
              <a:off x="623292" y="12779572"/>
              <a:ext cx="360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𝑃𝑜𝑠〗_𝑀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39886</xdr:colOff>
      <xdr:row>121</xdr:row>
      <xdr:rowOff>200619</xdr:rowOff>
    </xdr:from>
    <xdr:ext cx="3300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C775885E-4353-48FD-91CB-3679C098386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C775885E-4353-48FD-91CB-3679C098386B}"/>
                </a:ext>
              </a:extLst>
            </xdr:cNvPr>
            <xdr:cNvSpPr txBox="1"/>
          </xdr:nvSpPr>
          <xdr:spPr>
            <a:xfrm>
              <a:off x="1361480" y="12779572"/>
              <a:ext cx="330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27979</xdr:colOff>
      <xdr:row>122</xdr:row>
      <xdr:rowOff>10119</xdr:rowOff>
    </xdr:from>
    <xdr:ext cx="314638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CaixaDeTexto 299">
              <a:extLst>
                <a:ext uri="{FF2B5EF4-FFF2-40B4-BE49-F238E27FC236}">
                  <a16:creationId xmlns:a16="http://schemas.microsoft.com/office/drawing/2014/main" id="{1DF3567C-786D-4310-8334-C8FFA7902454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0" name="CaixaDeTexto 299">
              <a:extLst>
                <a:ext uri="{FF2B5EF4-FFF2-40B4-BE49-F238E27FC236}">
                  <a16:creationId xmlns:a16="http://schemas.microsoft.com/office/drawing/2014/main" id="{1DF3567C-786D-4310-8334-C8FFA7902454}"/>
                </a:ext>
              </a:extLst>
            </xdr:cNvPr>
            <xdr:cNvSpPr txBox="1"/>
          </xdr:nvSpPr>
          <xdr:spPr>
            <a:xfrm>
              <a:off x="2063948" y="12791478"/>
              <a:ext cx="314638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33933</xdr:colOff>
      <xdr:row>122</xdr:row>
      <xdr:rowOff>4165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CaixaDeTexto 300">
              <a:extLst>
                <a:ext uri="{FF2B5EF4-FFF2-40B4-BE49-F238E27FC236}">
                  <a16:creationId xmlns:a16="http://schemas.microsoft.com/office/drawing/2014/main" id="{26314AB9-7C15-4EF6-8CDD-4CCCA9B44411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1" name="CaixaDeTexto 300">
              <a:extLst>
                <a:ext uri="{FF2B5EF4-FFF2-40B4-BE49-F238E27FC236}">
                  <a16:creationId xmlns:a16="http://schemas.microsoft.com/office/drawing/2014/main" id="{26314AB9-7C15-4EF6-8CDD-4CCCA9B44411}"/>
                </a:ext>
              </a:extLst>
            </xdr:cNvPr>
            <xdr:cNvSpPr txBox="1"/>
          </xdr:nvSpPr>
          <xdr:spPr>
            <a:xfrm>
              <a:off x="6356152" y="12785524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45838</xdr:colOff>
      <xdr:row>122</xdr:row>
      <xdr:rowOff>16072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CaixaDeTexto 301">
              <a:extLst>
                <a:ext uri="{FF2B5EF4-FFF2-40B4-BE49-F238E27FC236}">
                  <a16:creationId xmlns:a16="http://schemas.microsoft.com/office/drawing/2014/main" id="{D7C08220-FE5D-4E0A-8C36-97AB9D68091C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2" name="CaixaDeTexto 301">
              <a:extLst>
                <a:ext uri="{FF2B5EF4-FFF2-40B4-BE49-F238E27FC236}">
                  <a16:creationId xmlns:a16="http://schemas.microsoft.com/office/drawing/2014/main" id="{D7C08220-FE5D-4E0A-8C36-97AB9D68091C}"/>
                </a:ext>
              </a:extLst>
            </xdr:cNvPr>
            <xdr:cNvSpPr txBox="1"/>
          </xdr:nvSpPr>
          <xdr:spPr>
            <a:xfrm>
              <a:off x="5653682" y="12797431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39885</xdr:colOff>
      <xdr:row>122</xdr:row>
      <xdr:rowOff>10119</xdr:rowOff>
    </xdr:from>
    <xdr:ext cx="393954" cy="17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CaixaDeTexto 302">
              <a:extLst>
                <a:ext uri="{FF2B5EF4-FFF2-40B4-BE49-F238E27FC236}">
                  <a16:creationId xmlns:a16="http://schemas.microsoft.com/office/drawing/2014/main" id="{5BDFA7E9-F535-461F-AADC-D5963DCE1E04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Afast</m:t>
                        </m:r>
                        <m:r>
                          <m:rPr>
                            <m:nor/>
                          </m:rPr>
                          <a:rPr lang="pt-PT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pt-PT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3" name="CaixaDeTexto 302">
              <a:extLst>
                <a:ext uri="{FF2B5EF4-FFF2-40B4-BE49-F238E27FC236}">
                  <a16:creationId xmlns:a16="http://schemas.microsoft.com/office/drawing/2014/main" id="{5BDFA7E9-F535-461F-AADC-D5963DCE1E04}"/>
                </a:ext>
              </a:extLst>
            </xdr:cNvPr>
            <xdr:cNvSpPr txBox="1"/>
          </xdr:nvSpPr>
          <xdr:spPr>
            <a:xfrm>
              <a:off x="4933354" y="12791478"/>
              <a:ext cx="393954" cy="17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"Afast.</a:t>
              </a:r>
              <a:r>
                <a:rPr lang="pt-PT" i="0">
                  <a:effectLst/>
                </a:rPr>
                <a:t> </a:t>
              </a:r>
              <a:r>
                <a:rPr lang="pt-PT" sz="1100" i="0">
                  <a:effectLst/>
                  <a:latin typeface="Cambria Math" panose="02040503050406030204" pitchFamily="18" charset="0"/>
                </a:rPr>
                <a:t>"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51791</xdr:colOff>
      <xdr:row>122</xdr:row>
      <xdr:rowOff>22025</xdr:rowOff>
    </xdr:from>
    <xdr:ext cx="330219" cy="172227"/>
    <xdr:sp macro="" textlink="">
      <xdr:nvSpPr>
        <xdr:cNvPr id="304" name="CaixaDeTexto 303">
          <a:extLst>
            <a:ext uri="{FF2B5EF4-FFF2-40B4-BE49-F238E27FC236}">
              <a16:creationId xmlns:a16="http://schemas.microsoft.com/office/drawing/2014/main" id="{70FCCEDD-80DD-422D-9B46-59BD0E950C3A}"/>
            </a:ext>
          </a:extLst>
        </xdr:cNvPr>
        <xdr:cNvSpPr txBox="1"/>
      </xdr:nvSpPr>
      <xdr:spPr>
        <a:xfrm>
          <a:off x="4230885" y="12803384"/>
          <a:ext cx="3302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Afast.</a:t>
          </a:r>
        </a:p>
      </xdr:txBody>
    </xdr:sp>
    <xdr:clientData/>
  </xdr:oneCellAnchor>
  <xdr:oneCellAnchor>
    <xdr:from>
      <xdr:col>5</xdr:col>
      <xdr:colOff>45838</xdr:colOff>
      <xdr:row>121</xdr:row>
      <xdr:rowOff>188713</xdr:rowOff>
    </xdr:from>
    <xdr:ext cx="316112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CaixaDeTexto 304">
              <a:extLst>
                <a:ext uri="{FF2B5EF4-FFF2-40B4-BE49-F238E27FC236}">
                  <a16:creationId xmlns:a16="http://schemas.microsoft.com/office/drawing/2014/main" id="{0816BDE3-FBEF-4B76-AAE1-492A670BEDF6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𝑒𝑥𝑐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5" name="CaixaDeTexto 304">
              <a:extLst>
                <a:ext uri="{FF2B5EF4-FFF2-40B4-BE49-F238E27FC236}">
                  <a16:creationId xmlns:a16="http://schemas.microsoft.com/office/drawing/2014/main" id="{0816BDE3-FBEF-4B76-AAE1-492A670BEDF6}"/>
                </a:ext>
              </a:extLst>
            </xdr:cNvPr>
            <xdr:cNvSpPr txBox="1"/>
          </xdr:nvSpPr>
          <xdr:spPr>
            <a:xfrm>
              <a:off x="3510557" y="12767666"/>
              <a:ext cx="316112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PT" sz="1100" b="0" i="0">
                  <a:latin typeface="Cambria Math" panose="02040503050406030204" pitchFamily="18" charset="0"/>
                </a:rPr>
                <a:t>𝑇_𝑒𝑥𝑐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27979</xdr:colOff>
      <xdr:row>122</xdr:row>
      <xdr:rowOff>10119</xdr:rowOff>
    </xdr:from>
    <xdr:ext cx="274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E2957ED4-B04C-4FDE-866B-5D4ACF503D79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E2957ED4-B04C-4FDE-866B-5D4ACF503D79}"/>
                </a:ext>
              </a:extLst>
            </xdr:cNvPr>
            <xdr:cNvSpPr txBox="1"/>
          </xdr:nvSpPr>
          <xdr:spPr>
            <a:xfrm>
              <a:off x="2778323" y="12791478"/>
              <a:ext cx="274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𝑇_𝑒𝑥𝑐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83</xdr:row>
      <xdr:rowOff>0</xdr:rowOff>
    </xdr:from>
    <xdr:ext cx="259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CaixaDeTexto 343">
              <a:extLst>
                <a:ext uri="{FF2B5EF4-FFF2-40B4-BE49-F238E27FC236}">
                  <a16:creationId xmlns:a16="http://schemas.microsoft.com/office/drawing/2014/main" id="{F101BF79-D65A-4D45-A272-2D49CA36D3C4}"/>
                </a:ext>
              </a:extLst>
            </xdr:cNvPr>
            <xdr:cNvSpPr txBox="1"/>
          </xdr:nvSpPr>
          <xdr:spPr>
            <a:xfrm>
              <a:off x="8362950" y="16021050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𝑒𝑥𝑐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4" name="CaixaDeTexto 343">
              <a:extLst>
                <a:ext uri="{FF2B5EF4-FFF2-40B4-BE49-F238E27FC236}">
                  <a16:creationId xmlns:a16="http://schemas.microsoft.com/office/drawing/2014/main" id="{F101BF79-D65A-4D45-A272-2D49CA36D3C4}"/>
                </a:ext>
              </a:extLst>
            </xdr:cNvPr>
            <xdr:cNvSpPr txBox="1"/>
          </xdr:nvSpPr>
          <xdr:spPr>
            <a:xfrm>
              <a:off x="8362950" y="16021050"/>
              <a:ext cx="259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𝑓_𝑒𝑥𝑐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83</xdr:row>
      <xdr:rowOff>0</xdr:rowOff>
    </xdr:from>
    <xdr:ext cx="1153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CaixaDeTexto 344">
              <a:extLst>
                <a:ext uri="{FF2B5EF4-FFF2-40B4-BE49-F238E27FC236}">
                  <a16:creationId xmlns:a16="http://schemas.microsoft.com/office/drawing/2014/main" id="{87C5F0C7-ADB8-4CD2-A4D2-A75F424C41DB}"/>
                </a:ext>
              </a:extLst>
            </xdr:cNvPr>
            <xdr:cNvSpPr txBox="1"/>
          </xdr:nvSpPr>
          <xdr:spPr>
            <a:xfrm>
              <a:off x="8972550" y="16021050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5" name="CaixaDeTexto 344">
              <a:extLst>
                <a:ext uri="{FF2B5EF4-FFF2-40B4-BE49-F238E27FC236}">
                  <a16:creationId xmlns:a16="http://schemas.microsoft.com/office/drawing/2014/main" id="{87C5F0C7-ADB8-4CD2-A4D2-A75F424C41DB}"/>
                </a:ext>
              </a:extLst>
            </xdr:cNvPr>
            <xdr:cNvSpPr txBox="1"/>
          </xdr:nvSpPr>
          <xdr:spPr>
            <a:xfrm>
              <a:off x="8972550" y="16021050"/>
              <a:ext cx="1153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14</xdr:col>
      <xdr:colOff>558613</xdr:colOff>
      <xdr:row>82</xdr:row>
      <xdr:rowOff>161643</xdr:rowOff>
    </xdr:from>
    <xdr:to>
      <xdr:col>22</xdr:col>
      <xdr:colOff>324970</xdr:colOff>
      <xdr:row>99</xdr:row>
      <xdr:rowOff>145676</xdr:rowOff>
    </xdr:to>
    <xdr:graphicFrame macro="">
      <xdr:nvGraphicFramePr>
        <xdr:cNvPr id="346" name="Gráfico 345">
          <a:extLst>
            <a:ext uri="{FF2B5EF4-FFF2-40B4-BE49-F238E27FC236}">
              <a16:creationId xmlns:a16="http://schemas.microsoft.com/office/drawing/2014/main" id="{513CAD84-80A7-4BCD-B50B-6B956F56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33616</xdr:colOff>
      <xdr:row>49</xdr:row>
      <xdr:rowOff>123264</xdr:rowOff>
    </xdr:from>
    <xdr:to>
      <xdr:col>21</xdr:col>
      <xdr:colOff>145676</xdr:colOff>
      <xdr:row>65</xdr:row>
      <xdr:rowOff>73269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08350B3-289C-49F7-B50F-A991A7D9B984}"/>
            </a:ext>
          </a:extLst>
        </xdr:cNvPr>
        <xdr:cNvSpPr txBox="1"/>
      </xdr:nvSpPr>
      <xdr:spPr>
        <a:xfrm>
          <a:off x="8565295" y="9797943"/>
          <a:ext cx="5840667" cy="3038826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accent2"/>
              </a:solidFill>
            </a:rPr>
            <a:t>Comentário</a:t>
          </a:r>
          <a:r>
            <a:rPr lang="pt-PT" sz="1100" baseline="0">
              <a:solidFill>
                <a:schemeClr val="accent2"/>
              </a:solidFill>
            </a:rPr>
            <a:t> referente aos valores de      ,     e</a:t>
          </a:r>
        </a:p>
        <a:p>
          <a:r>
            <a:rPr lang="pt-PT" sz="1100" baseline="0"/>
            <a:t>       </a:t>
          </a:r>
        </a:p>
        <a:p>
          <a:r>
            <a:rPr lang="pt-PT" sz="1100"/>
            <a:t>A diferença entre estes três valores de frequência explicasse pelo conceito de centro de massa e momento de inércia, I. Na situação correspondente a f1, a massa M encontrava-se na extremidade inferior da haste, sendo por isso a distância do centro de massa do conjunto " Haste + Massa M " ao eixo de rotação correspondente a f1 é a maior das três situações. Já na correspondente a f2, a massa M encontrava-se na extremidade superior da haste, logo a distância do centro de massa do conjunto ao eixo de rotação é a menor das três situações. Sabendo que, pela expressão de momento de inércia para um corpo rígido, quanto menor a distância do centro de massa, menor o valor de I, e pelas expressões seguintes, que estão presentes em anexo do protocola disponibilizado:</a:t>
          </a:r>
        </a:p>
        <a:p>
          <a:endParaRPr lang="pt-PT" sz="1100"/>
        </a:p>
        <a:p>
          <a:endParaRPr lang="pt-PT" sz="1100"/>
        </a:p>
        <a:p>
          <a:endParaRPr lang="pt-PT" sz="1100"/>
        </a:p>
        <a:p>
          <a:r>
            <a:rPr lang="pt-PT" sz="1100"/>
            <a:t>, concluímos e comprovamos que quanto menor a distância do centro de massa do conjunto ao eixo de rotação, maior W0, ou seja, maior a frequência.</a:t>
          </a:r>
        </a:p>
      </xdr:txBody>
    </xdr:sp>
    <xdr:clientData/>
  </xdr:twoCellAnchor>
  <xdr:oneCellAnchor>
    <xdr:from>
      <xdr:col>16</xdr:col>
      <xdr:colOff>45685</xdr:colOff>
      <xdr:row>49</xdr:row>
      <xdr:rowOff>163778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aixaDeTexto 129">
              <a:extLst>
                <a:ext uri="{FF2B5EF4-FFF2-40B4-BE49-F238E27FC236}">
                  <a16:creationId xmlns:a16="http://schemas.microsoft.com/office/drawing/2014/main" id="{BDB9E161-5FAD-4E1E-9270-69FA5C155A62}"/>
                </a:ext>
              </a:extLst>
            </xdr:cNvPr>
            <xdr:cNvSpPr txBox="1"/>
          </xdr:nvSpPr>
          <xdr:spPr>
            <a:xfrm>
              <a:off x="11189935" y="9740066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PT" sz="110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30" name="CaixaDeTexto 129">
              <a:extLst>
                <a:ext uri="{FF2B5EF4-FFF2-40B4-BE49-F238E27FC236}">
                  <a16:creationId xmlns:a16="http://schemas.microsoft.com/office/drawing/2014/main" id="{BDB9E161-5FAD-4E1E-9270-69FA5C155A62}"/>
                </a:ext>
              </a:extLst>
            </xdr:cNvPr>
            <xdr:cNvSpPr txBox="1"/>
          </xdr:nvSpPr>
          <xdr:spPr>
            <a:xfrm>
              <a:off x="11189935" y="9740066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𝑓_2</a:t>
              </a:r>
              <a:endParaRPr lang="pt-PT" sz="110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182060</xdr:colOff>
      <xdr:row>49</xdr:row>
      <xdr:rowOff>170502</xdr:rowOff>
    </xdr:from>
    <xdr:ext cx="152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CaixaDeTexto 130">
              <a:extLst>
                <a:ext uri="{FF2B5EF4-FFF2-40B4-BE49-F238E27FC236}">
                  <a16:creationId xmlns:a16="http://schemas.microsoft.com/office/drawing/2014/main" id="{18FD2155-B8AE-46DD-8B7A-83261413C700}"/>
                </a:ext>
              </a:extLst>
            </xdr:cNvPr>
            <xdr:cNvSpPr txBox="1"/>
          </xdr:nvSpPr>
          <xdr:spPr>
            <a:xfrm>
              <a:off x="10704384" y="9807561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31" name="CaixaDeTexto 130">
              <a:extLst>
                <a:ext uri="{FF2B5EF4-FFF2-40B4-BE49-F238E27FC236}">
                  <a16:creationId xmlns:a16="http://schemas.microsoft.com/office/drawing/2014/main" id="{18FD2155-B8AE-46DD-8B7A-83261413C700}"/>
                </a:ext>
              </a:extLst>
            </xdr:cNvPr>
            <xdr:cNvSpPr txBox="1"/>
          </xdr:nvSpPr>
          <xdr:spPr>
            <a:xfrm>
              <a:off x="10704384" y="9807561"/>
              <a:ext cx="152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𝑓_0</a:t>
              </a:r>
              <a:endParaRPr lang="pt-PT" sz="110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383766</xdr:colOff>
      <xdr:row>49</xdr:row>
      <xdr:rowOff>174005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CaixaDeTexto 131">
              <a:extLst>
                <a:ext uri="{FF2B5EF4-FFF2-40B4-BE49-F238E27FC236}">
                  <a16:creationId xmlns:a16="http://schemas.microsoft.com/office/drawing/2014/main" id="{8D5D1ECF-27D2-4CCA-A56F-2CBC8E212DED}"/>
                </a:ext>
              </a:extLst>
            </xdr:cNvPr>
            <xdr:cNvSpPr txBox="1"/>
          </xdr:nvSpPr>
          <xdr:spPr>
            <a:xfrm>
              <a:off x="10906090" y="981106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32" name="CaixaDeTexto 131">
              <a:extLst>
                <a:ext uri="{FF2B5EF4-FFF2-40B4-BE49-F238E27FC236}">
                  <a16:creationId xmlns:a16="http://schemas.microsoft.com/office/drawing/2014/main" id="{8D5D1ECF-27D2-4CCA-A56F-2CBC8E212DED}"/>
                </a:ext>
              </a:extLst>
            </xdr:cNvPr>
            <xdr:cNvSpPr txBox="1"/>
          </xdr:nvSpPr>
          <xdr:spPr>
            <a:xfrm>
              <a:off x="10906090" y="981106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𝑓_1</a:t>
              </a:r>
              <a:endParaRPr lang="pt-PT" sz="110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326694</xdr:colOff>
      <xdr:row>59</xdr:row>
      <xdr:rowOff>159898</xdr:rowOff>
    </xdr:from>
    <xdr:to>
      <xdr:col>13</xdr:col>
      <xdr:colOff>512886</xdr:colOff>
      <xdr:row>62</xdr:row>
      <xdr:rowOff>20144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CF69AB-CE4D-4B88-9FD4-3E421AB2A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8598" y="11655840"/>
          <a:ext cx="904230" cy="439073"/>
        </a:xfrm>
        <a:prstGeom prst="rect">
          <a:avLst/>
        </a:prstGeom>
      </xdr:spPr>
    </xdr:pic>
    <xdr:clientData/>
  </xdr:twoCellAnchor>
  <xdr:twoCellAnchor editAs="oneCell">
    <xdr:from>
      <xdr:col>14</xdr:col>
      <xdr:colOff>121540</xdr:colOff>
      <xdr:row>59</xdr:row>
      <xdr:rowOff>171940</xdr:rowOff>
    </xdr:from>
    <xdr:to>
      <xdr:col>15</xdr:col>
      <xdr:colOff>322386</xdr:colOff>
      <xdr:row>62</xdr:row>
      <xdr:rowOff>20811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8B700A1-E5F5-4FCF-87AB-3CF17D55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49521" y="11667882"/>
          <a:ext cx="808980" cy="427698"/>
        </a:xfrm>
        <a:prstGeom prst="rect">
          <a:avLst/>
        </a:prstGeom>
      </xdr:spPr>
    </xdr:pic>
    <xdr:clientData/>
  </xdr:twoCellAnchor>
  <xdr:twoCellAnchor>
    <xdr:from>
      <xdr:col>3</xdr:col>
      <xdr:colOff>105656</xdr:colOff>
      <xdr:row>10</xdr:row>
      <xdr:rowOff>163286</xdr:rowOff>
    </xdr:from>
    <xdr:to>
      <xdr:col>6</xdr:col>
      <xdr:colOff>527478</xdr:colOff>
      <xdr:row>19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218BA2F-DD6C-4C9B-80D2-A98BF911744F}"/>
            </a:ext>
          </a:extLst>
        </xdr:cNvPr>
        <xdr:cNvSpPr txBox="1"/>
      </xdr:nvSpPr>
      <xdr:spPr>
        <a:xfrm>
          <a:off x="2145127" y="2213962"/>
          <a:ext cx="2573351" cy="159603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Para</a:t>
          </a:r>
          <a:r>
            <a:rPr lang="pt-PT" sz="1100" baseline="0"/>
            <a:t> medir a incerteza da medição com o cronómetro, ou seja, tentar obter uma média do tempo de reação, realizamos a seguinte experiência: iniciámos a contagem do tempo no cronómetro e tentamos pará-lo num tempo definido. A diferença entre o tempo realmente obtido e o esperado corresponde a ∆t.</a:t>
          </a:r>
          <a:endParaRPr lang="pt-PT" sz="1100"/>
        </a:p>
      </xdr:txBody>
    </xdr:sp>
    <xdr:clientData/>
  </xdr:twoCellAnchor>
  <xdr:twoCellAnchor>
    <xdr:from>
      <xdr:col>15</xdr:col>
      <xdr:colOff>0</xdr:colOff>
      <xdr:row>100</xdr:row>
      <xdr:rowOff>190500</xdr:rowOff>
    </xdr:from>
    <xdr:to>
      <xdr:col>21</xdr:col>
      <xdr:colOff>0</xdr:colOff>
      <xdr:row>108</xdr:row>
      <xdr:rowOff>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C51136BF-950F-4144-B6EF-E8C1AEE3F3D3}"/>
            </a:ext>
          </a:extLst>
        </xdr:cNvPr>
        <xdr:cNvSpPr txBox="1"/>
      </xdr:nvSpPr>
      <xdr:spPr>
        <a:xfrm>
          <a:off x="10496550" y="19697700"/>
          <a:ext cx="3657600" cy="13716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i="1" u="sng">
              <a:solidFill>
                <a:schemeClr val="accent2"/>
              </a:solidFill>
            </a:rPr>
            <a:t>Comentário sobre o gráfico:</a:t>
          </a:r>
        </a:p>
        <a:p>
          <a:r>
            <a:rPr lang="pt-PT" sz="1100"/>
            <a:t>Pela análise do gráfico, foi possível verificar que a amplitude máxima obtida (aprox. </a:t>
          </a:r>
          <a:r>
            <a:rPr lang="pt-PT" sz="1100" i="1"/>
            <a:t>2,59</a:t>
          </a:r>
          <a:r>
            <a:rPr lang="pt-PT" b="1" i="1">
              <a:effectLst/>
            </a:rPr>
            <a:t>°</a:t>
          </a:r>
          <a:r>
            <a:rPr lang="pt-PT" sz="1100"/>
            <a:t>) corresponde ao valor de frequência de excitação aprox. </a:t>
          </a:r>
          <a:r>
            <a:rPr lang="pt-PT" sz="1100" i="1"/>
            <a:t>0,62 Hz</a:t>
          </a:r>
          <a:r>
            <a:rPr lang="pt-PT" sz="1100"/>
            <a:t>. Este valor é próximo ao obtido para a frequência natural de oscilação do pêndulo experimental aprox.</a:t>
          </a:r>
          <a:r>
            <a:rPr lang="pt-PT" sz="1100" baseline="0"/>
            <a:t> </a:t>
          </a:r>
          <a:r>
            <a:rPr lang="pt-PT" sz="1100"/>
            <a:t>(</a:t>
          </a:r>
          <a:r>
            <a:rPr lang="pt-PT" sz="1100" i="1"/>
            <a:t>0,60 Hz</a:t>
          </a:r>
          <a:r>
            <a:rPr lang="pt-PT" sz="1100"/>
            <a:t>).</a:t>
          </a:r>
        </a:p>
      </xdr:txBody>
    </xdr:sp>
    <xdr:clientData/>
  </xdr:twoCellAnchor>
  <xdr:twoCellAnchor>
    <xdr:from>
      <xdr:col>12</xdr:col>
      <xdr:colOff>9525</xdr:colOff>
      <xdr:row>111</xdr:row>
      <xdr:rowOff>0</xdr:rowOff>
    </xdr:from>
    <xdr:to>
      <xdr:col>21</xdr:col>
      <xdr:colOff>9525</xdr:colOff>
      <xdr:row>120</xdr:row>
      <xdr:rowOff>76201</xdr:rowOff>
    </xdr:to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51D554AF-9F59-4C69-9C87-670B35DDA339}"/>
            </a:ext>
          </a:extLst>
        </xdr:cNvPr>
        <xdr:cNvSpPr txBox="1"/>
      </xdr:nvSpPr>
      <xdr:spPr>
        <a:xfrm>
          <a:off x="8467725" y="21650325"/>
          <a:ext cx="5695950" cy="1819276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i="1" u="sng">
              <a:solidFill>
                <a:schemeClr val="accent2"/>
              </a:solidFill>
            </a:rPr>
            <a:t>Comentário adicional relativo às</a:t>
          </a:r>
          <a:r>
            <a:rPr lang="pt-PT" sz="1100" b="1" i="1" u="sng" baseline="0">
              <a:solidFill>
                <a:schemeClr val="accent2"/>
              </a:solidFill>
            </a:rPr>
            <a:t> incertezas</a:t>
          </a:r>
          <a:r>
            <a:rPr lang="pt-PT" sz="1100" b="1" i="1" u="sng">
              <a:solidFill>
                <a:schemeClr val="accent2"/>
              </a:solidFill>
            </a:rPr>
            <a:t>:</a:t>
          </a:r>
        </a:p>
        <a:p>
          <a:endParaRPr lang="pt-PT" sz="1100" b="1" i="1" u="sng">
            <a:solidFill>
              <a:schemeClr val="accent2"/>
            </a:solidFill>
          </a:endParaRP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Na realização desta experiência, deparamo-nos com vários erros causados, e por isso a existência de várias incertezas. Verificamos esses erros em vários locais tais como : ao colocar o pêndulo a 15 cm, causamos um erro de paralaxe, que é um erro na medida observação da medida; na medição do tempo, tivemos o tempo de reação da pessoa que mediu o tempo no cronómetro; na medição do afastamento, tivemos várias incertezas como a dificuldade em saber ao certo onde o pêndulo se estabilizava. Portanto, os resultados apresentados foram afetados por vários erros sistemáticos.</a:t>
          </a:r>
        </a:p>
      </xdr:txBody>
    </xdr:sp>
    <xdr:clientData/>
  </xdr:twoCellAnchor>
  <xdr:oneCellAnchor>
    <xdr:from>
      <xdr:col>8</xdr:col>
      <xdr:colOff>464259</xdr:colOff>
      <xdr:row>35</xdr:row>
      <xdr:rowOff>204022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CaixaDeTexto 137">
              <a:extLst>
                <a:ext uri="{FF2B5EF4-FFF2-40B4-BE49-F238E27FC236}">
                  <a16:creationId xmlns:a16="http://schemas.microsoft.com/office/drawing/2014/main" id="{FF38F46D-8AAC-43A2-8F38-F4E22139127A}"/>
                </a:ext>
              </a:extLst>
            </xdr:cNvPr>
            <xdr:cNvSpPr txBox="1"/>
          </xdr:nvSpPr>
          <xdr:spPr>
            <a:xfrm>
              <a:off x="6124830" y="7157272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8" name="CaixaDeTexto 137">
              <a:extLst>
                <a:ext uri="{FF2B5EF4-FFF2-40B4-BE49-F238E27FC236}">
                  <a16:creationId xmlns:a16="http://schemas.microsoft.com/office/drawing/2014/main" id="{FF38F46D-8AAC-43A2-8F38-F4E22139127A}"/>
                </a:ext>
              </a:extLst>
            </xdr:cNvPr>
            <xdr:cNvSpPr txBox="1"/>
          </xdr:nvSpPr>
          <xdr:spPr>
            <a:xfrm>
              <a:off x="6124830" y="7157272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𝑇′〗_0  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17A6-4E41-46ED-BECC-5A012383339A}">
  <dimension ref="A1:N128"/>
  <sheetViews>
    <sheetView tabSelected="1" topLeftCell="A61" zoomScale="115" zoomScaleNormal="115" workbookViewId="0">
      <selection activeCell="F68" sqref="F68:F72"/>
    </sheetView>
  </sheetViews>
  <sheetFormatPr defaultRowHeight="15"/>
  <cols>
    <col min="2" max="11" width="10.7109375" customWidth="1"/>
    <col min="12" max="12" width="10.5703125" customWidth="1"/>
    <col min="13" max="14" width="10.7109375" customWidth="1"/>
  </cols>
  <sheetData>
    <row r="1" spans="1:11" ht="15.75" thickBot="1"/>
    <row r="2" spans="1:11" ht="15" customHeight="1">
      <c r="F2" s="49" t="s">
        <v>0</v>
      </c>
      <c r="G2" s="50"/>
      <c r="H2" s="51"/>
    </row>
    <row r="3" spans="1:11">
      <c r="F3" s="52"/>
      <c r="G3" s="53"/>
      <c r="H3" s="54"/>
    </row>
    <row r="4" spans="1:11">
      <c r="F4" s="52"/>
      <c r="G4" s="53"/>
      <c r="H4" s="54"/>
    </row>
    <row r="5" spans="1:11">
      <c r="F5" s="52"/>
      <c r="G5" s="53"/>
      <c r="H5" s="54"/>
    </row>
    <row r="6" spans="1:11" ht="15.75" thickBot="1">
      <c r="F6" s="55"/>
      <c r="G6" s="56"/>
      <c r="H6" s="57"/>
    </row>
    <row r="7" spans="1:11" ht="15.75" thickBot="1"/>
    <row r="8" spans="1:11" ht="24" thickBot="1">
      <c r="B8" s="36" t="s">
        <v>1</v>
      </c>
      <c r="C8" s="37"/>
      <c r="D8" s="37"/>
      <c r="E8" s="37"/>
      <c r="F8" s="37"/>
      <c r="G8" s="37"/>
      <c r="H8" s="37"/>
      <c r="I8" s="37"/>
      <c r="J8" s="37"/>
      <c r="K8" s="38"/>
    </row>
    <row r="9" spans="1:11">
      <c r="F9" s="9"/>
    </row>
    <row r="10" spans="1:11">
      <c r="A10" t="s">
        <v>2</v>
      </c>
      <c r="B10" s="1" t="s">
        <v>3</v>
      </c>
      <c r="C10" s="2"/>
      <c r="D10" s="2"/>
      <c r="E10" s="2"/>
      <c r="F10" s="2"/>
      <c r="H10" s="1"/>
    </row>
    <row r="12" spans="1:11" ht="15.75" thickBot="1">
      <c r="B12" s="6" t="s">
        <v>4</v>
      </c>
      <c r="C12" s="10" t="s">
        <v>5</v>
      </c>
      <c r="H12" s="2" t="s">
        <v>6</v>
      </c>
    </row>
    <row r="13" spans="1:11" ht="15.75" thickBot="1">
      <c r="B13" s="19">
        <v>0.25</v>
      </c>
      <c r="C13" s="33">
        <f>AVERAGE(B13:B18)</f>
        <v>0.13333333333333333</v>
      </c>
    </row>
    <row r="14" spans="1:11" ht="15.75" thickBot="1">
      <c r="B14" s="20">
        <v>0.1</v>
      </c>
      <c r="C14" s="34"/>
      <c r="H14" s="11" t="s">
        <v>7</v>
      </c>
      <c r="I14" s="14">
        <v>0.98899999999999999</v>
      </c>
    </row>
    <row r="15" spans="1:11">
      <c r="B15" s="20">
        <v>0.09</v>
      </c>
      <c r="C15" s="34"/>
    </row>
    <row r="16" spans="1:11">
      <c r="B16" s="20">
        <v>0.2</v>
      </c>
      <c r="C16" s="34"/>
    </row>
    <row r="17" spans="2:14">
      <c r="B17" s="21">
        <v>0.02</v>
      </c>
      <c r="C17" s="34"/>
      <c r="L17" s="2"/>
      <c r="M17" s="2"/>
      <c r="N17" s="2"/>
    </row>
    <row r="18" spans="2:14" ht="15.75" thickBot="1">
      <c r="B18" s="22">
        <v>0.14000000000000001</v>
      </c>
      <c r="C18" s="35"/>
      <c r="L18" s="2"/>
      <c r="M18" s="2"/>
      <c r="N18" s="2"/>
    </row>
    <row r="20" spans="2:14">
      <c r="B20" s="39" t="s">
        <v>8</v>
      </c>
      <c r="C20" s="39"/>
      <c r="D20" s="39"/>
      <c r="E20" s="39"/>
      <c r="J20" s="2"/>
    </row>
    <row r="21" spans="2:14" ht="15.75" thickBot="1"/>
    <row r="22" spans="2:14" ht="15.75" thickBot="1">
      <c r="B22" s="12" t="s">
        <v>9</v>
      </c>
      <c r="C22" s="12" t="s">
        <v>9</v>
      </c>
      <c r="D22" s="12" t="s">
        <v>9</v>
      </c>
      <c r="E22" s="12" t="s">
        <v>9</v>
      </c>
      <c r="F22" s="12" t="s">
        <v>9</v>
      </c>
      <c r="G22" s="12" t="s">
        <v>9</v>
      </c>
    </row>
    <row r="23" spans="2:14">
      <c r="B23" s="23">
        <v>1910.87</v>
      </c>
      <c r="C23" s="33">
        <f>AVERAGE(B23:B27)</f>
        <v>1910.8699999999997</v>
      </c>
      <c r="D23" s="33">
        <f>_xlfn.STDEV.P(B23:B27)</f>
        <v>2.2737367544323206E-13</v>
      </c>
      <c r="E23" s="23">
        <v>100</v>
      </c>
      <c r="F23" s="33">
        <f>AVERAGE(E23:E27)</f>
        <v>99.998000000000005</v>
      </c>
      <c r="G23" s="33">
        <f>STDEV(E23:E27)</f>
        <v>4.472135955001867E-3</v>
      </c>
    </row>
    <row r="24" spans="2:14">
      <c r="B24" s="24">
        <v>1910.87</v>
      </c>
      <c r="C24" s="34"/>
      <c r="D24" s="34"/>
      <c r="E24" s="24">
        <v>99.99</v>
      </c>
      <c r="F24" s="34"/>
      <c r="G24" s="34"/>
    </row>
    <row r="25" spans="2:14">
      <c r="B25" s="24">
        <v>1910.87</v>
      </c>
      <c r="C25" s="34"/>
      <c r="D25" s="34"/>
      <c r="E25" s="24">
        <v>100</v>
      </c>
      <c r="F25" s="34"/>
      <c r="G25" s="34"/>
    </row>
    <row r="26" spans="2:14">
      <c r="B26" s="24">
        <v>1910.87</v>
      </c>
      <c r="C26" s="34"/>
      <c r="D26" s="34"/>
      <c r="E26" s="24">
        <v>100</v>
      </c>
      <c r="F26" s="34"/>
      <c r="G26" s="34"/>
    </row>
    <row r="27" spans="2:14" ht="15.75" thickBot="1">
      <c r="B27" s="25">
        <v>1910.87</v>
      </c>
      <c r="C27" s="35"/>
      <c r="D27" s="35"/>
      <c r="E27" s="25">
        <v>100</v>
      </c>
      <c r="F27" s="35"/>
      <c r="G27" s="35"/>
    </row>
    <row r="31" spans="2:14">
      <c r="B31" s="7" t="s">
        <v>10</v>
      </c>
      <c r="C31" s="7"/>
      <c r="D31" s="7"/>
      <c r="E31" s="7"/>
      <c r="F31" s="7"/>
      <c r="G31" s="7"/>
      <c r="H31" s="7"/>
      <c r="I31" s="7"/>
    </row>
    <row r="33" spans="1:13" ht="15.75" thickBot="1"/>
    <row r="34" spans="1:13" ht="15.75" thickBot="1">
      <c r="B34" s="40"/>
      <c r="C34" s="41"/>
      <c r="D34" s="41"/>
      <c r="E34" s="41"/>
      <c r="F34" s="8"/>
    </row>
    <row r="35" spans="1:13" ht="15.75" thickBot="1"/>
    <row r="36" spans="1:13" ht="15.75" thickBot="1">
      <c r="A36" s="9" t="s">
        <v>11</v>
      </c>
      <c r="B36" s="12" t="s">
        <v>12</v>
      </c>
      <c r="C36" s="12" t="s">
        <v>12</v>
      </c>
      <c r="D36" s="12" t="s">
        <v>12</v>
      </c>
      <c r="E36" s="12" t="s">
        <v>13</v>
      </c>
      <c r="F36" s="12" t="s">
        <v>12</v>
      </c>
    </row>
    <row r="37" spans="1:13">
      <c r="B37" s="26">
        <v>16.63</v>
      </c>
      <c r="C37" s="33">
        <f>AVERAGE(B37:B46)</f>
        <v>16.588999999999999</v>
      </c>
      <c r="D37" s="33">
        <f>C37/10</f>
        <v>1.6588999999999998</v>
      </c>
      <c r="E37" s="33">
        <f>1 / (D37)</f>
        <v>0.60280909036108266</v>
      </c>
      <c r="F37" s="33">
        <f>_xlfn.STDEV.P(B37:B46)</f>
        <v>6.0074953183502408E-2</v>
      </c>
      <c r="H37" s="42" t="s">
        <v>14</v>
      </c>
      <c r="I37" s="42"/>
      <c r="J37" s="42"/>
      <c r="K37" s="42"/>
      <c r="L37" s="42"/>
      <c r="M37" s="42"/>
    </row>
    <row r="38" spans="1:13">
      <c r="B38" s="24">
        <v>16.48</v>
      </c>
      <c r="C38" s="34"/>
      <c r="D38" s="34"/>
      <c r="E38" s="34"/>
      <c r="F38" s="34"/>
    </row>
    <row r="39" spans="1:13">
      <c r="B39" s="24">
        <v>16.64</v>
      </c>
      <c r="C39" s="34"/>
      <c r="D39" s="34"/>
      <c r="E39" s="34"/>
      <c r="F39" s="34"/>
    </row>
    <row r="40" spans="1:13">
      <c r="B40" s="24">
        <v>16.600000000000001</v>
      </c>
      <c r="C40" s="34"/>
      <c r="D40" s="34"/>
      <c r="E40" s="34"/>
      <c r="F40" s="34"/>
    </row>
    <row r="41" spans="1:13">
      <c r="B41" s="24">
        <v>16.47</v>
      </c>
      <c r="C41" s="34"/>
      <c r="D41" s="34"/>
      <c r="E41" s="34"/>
      <c r="F41" s="34"/>
    </row>
    <row r="42" spans="1:13">
      <c r="B42" s="24">
        <v>16.649999999999999</v>
      </c>
      <c r="C42" s="34"/>
      <c r="D42" s="34"/>
      <c r="E42" s="34"/>
      <c r="F42" s="34"/>
    </row>
    <row r="43" spans="1:13">
      <c r="B43" s="24">
        <v>16.579999999999998</v>
      </c>
      <c r="C43" s="34"/>
      <c r="D43" s="34"/>
      <c r="E43" s="34"/>
      <c r="F43" s="34"/>
    </row>
    <row r="44" spans="1:13">
      <c r="B44" s="24">
        <v>16.61</v>
      </c>
      <c r="C44" s="34"/>
      <c r="D44" s="34"/>
      <c r="E44" s="34"/>
      <c r="F44" s="34"/>
    </row>
    <row r="45" spans="1:13">
      <c r="B45" s="24">
        <v>16.61</v>
      </c>
      <c r="C45" s="34"/>
      <c r="D45" s="34"/>
      <c r="E45" s="34"/>
      <c r="F45" s="34"/>
    </row>
    <row r="46" spans="1:13" ht="15.75" thickBot="1">
      <c r="B46" s="25">
        <v>16.62</v>
      </c>
      <c r="C46" s="35"/>
      <c r="D46" s="35"/>
      <c r="E46" s="35"/>
      <c r="F46" s="35"/>
    </row>
    <row r="48" spans="1:13" ht="15.75" thickBot="1"/>
    <row r="49" spans="2:11" ht="15.75" thickBot="1">
      <c r="B49" s="40"/>
      <c r="C49" s="41"/>
      <c r="D49" s="41"/>
      <c r="E49" s="41"/>
      <c r="F49" s="58"/>
    </row>
    <row r="50" spans="2:11" ht="15.75" thickBot="1"/>
    <row r="51" spans="2:11" ht="15.75" thickBot="1">
      <c r="B51" s="12" t="s">
        <v>12</v>
      </c>
      <c r="C51" s="12" t="s">
        <v>12</v>
      </c>
      <c r="D51" s="12" t="s">
        <v>12</v>
      </c>
      <c r="E51" s="12" t="s">
        <v>13</v>
      </c>
      <c r="F51" s="12" t="s">
        <v>12</v>
      </c>
      <c r="G51" s="12" t="s">
        <v>12</v>
      </c>
      <c r="H51" s="12" t="s">
        <v>12</v>
      </c>
      <c r="I51" s="12" t="s">
        <v>12</v>
      </c>
      <c r="J51" s="12" t="s">
        <v>13</v>
      </c>
      <c r="K51" s="12" t="s">
        <v>12</v>
      </c>
    </row>
    <row r="52" spans="2:11">
      <c r="B52" s="26">
        <v>19.52</v>
      </c>
      <c r="C52" s="33">
        <f>AVERAGE(B52:B61)</f>
        <v>19.486000000000001</v>
      </c>
      <c r="D52" s="33">
        <f xml:space="preserve"> C52/ 10</f>
        <v>1.9486000000000001</v>
      </c>
      <c r="E52" s="33">
        <f>1 / (D52)</f>
        <v>0.51318895617366311</v>
      </c>
      <c r="F52" s="33">
        <f>_xlfn.STDEV.P(B52:B61)</f>
        <v>5.2763623833091369E-2</v>
      </c>
      <c r="G52" s="26">
        <v>12.82</v>
      </c>
      <c r="H52" s="33">
        <f xml:space="preserve"> AVERAGE(G52:G61)</f>
        <v>12.863</v>
      </c>
      <c r="I52" s="33">
        <f xml:space="preserve"> H52/10</f>
        <v>1.2863</v>
      </c>
      <c r="J52" s="33">
        <f>1 / (I52)</f>
        <v>0.77742361812951877</v>
      </c>
      <c r="K52" s="33">
        <f xml:space="preserve"> _xlfn.STDEV.P(G52:G61)</f>
        <v>6.4350602172784613E-2</v>
      </c>
    </row>
    <row r="53" spans="2:11">
      <c r="B53" s="24">
        <v>19.45</v>
      </c>
      <c r="C53" s="34"/>
      <c r="D53" s="34"/>
      <c r="E53" s="34"/>
      <c r="F53" s="34"/>
      <c r="G53" s="24">
        <v>13.03</v>
      </c>
      <c r="H53" s="34"/>
      <c r="I53" s="34"/>
      <c r="J53" s="34"/>
      <c r="K53" s="34"/>
    </row>
    <row r="54" spans="2:11">
      <c r="B54" s="24">
        <v>19.45</v>
      </c>
      <c r="C54" s="34"/>
      <c r="D54" s="34"/>
      <c r="E54" s="34"/>
      <c r="F54" s="34"/>
      <c r="G54" s="24">
        <v>12.84</v>
      </c>
      <c r="H54" s="34"/>
      <c r="I54" s="34"/>
      <c r="J54" s="34"/>
      <c r="K54" s="34"/>
    </row>
    <row r="55" spans="2:11">
      <c r="B55" s="24">
        <v>19.559999999999999</v>
      </c>
      <c r="C55" s="34"/>
      <c r="D55" s="34"/>
      <c r="E55" s="34"/>
      <c r="F55" s="34"/>
      <c r="G55" s="24">
        <v>12.87</v>
      </c>
      <c r="H55" s="34"/>
      <c r="I55" s="34"/>
      <c r="J55" s="34"/>
      <c r="K55" s="34"/>
    </row>
    <row r="56" spans="2:11">
      <c r="B56" s="24">
        <v>19.48</v>
      </c>
      <c r="C56" s="34"/>
      <c r="D56" s="34"/>
      <c r="E56" s="34"/>
      <c r="F56" s="34"/>
      <c r="G56" s="24">
        <v>12.85</v>
      </c>
      <c r="H56" s="34"/>
      <c r="I56" s="34"/>
      <c r="J56" s="34"/>
      <c r="K56" s="34"/>
    </row>
    <row r="57" spans="2:11">
      <c r="B57" s="24">
        <v>19.559999999999999</v>
      </c>
      <c r="C57" s="34"/>
      <c r="D57" s="34"/>
      <c r="E57" s="34"/>
      <c r="F57" s="34"/>
      <c r="G57" s="24">
        <v>12.83</v>
      </c>
      <c r="H57" s="34"/>
      <c r="I57" s="34"/>
      <c r="J57" s="34"/>
      <c r="K57" s="34"/>
    </row>
    <row r="58" spans="2:11">
      <c r="B58" s="24">
        <v>19.420000000000002</v>
      </c>
      <c r="C58" s="34"/>
      <c r="D58" s="34"/>
      <c r="E58" s="34"/>
      <c r="F58" s="34"/>
      <c r="G58" s="24">
        <v>12.89</v>
      </c>
      <c r="H58" s="34"/>
      <c r="I58" s="34"/>
      <c r="J58" s="34"/>
      <c r="K58" s="34"/>
    </row>
    <row r="59" spans="2:11">
      <c r="B59" s="24">
        <v>19.52</v>
      </c>
      <c r="C59" s="34"/>
      <c r="D59" s="34"/>
      <c r="E59" s="34"/>
      <c r="F59" s="34"/>
      <c r="G59" s="24">
        <v>12.77</v>
      </c>
      <c r="H59" s="34"/>
      <c r="I59" s="34"/>
      <c r="J59" s="34"/>
      <c r="K59" s="34"/>
    </row>
    <row r="60" spans="2:11">
      <c r="B60" s="24">
        <v>19.5</v>
      </c>
      <c r="C60" s="34"/>
      <c r="D60" s="34"/>
      <c r="E60" s="34"/>
      <c r="F60" s="34"/>
      <c r="G60" s="24">
        <v>12.85</v>
      </c>
      <c r="H60" s="34"/>
      <c r="I60" s="34"/>
      <c r="J60" s="34"/>
      <c r="K60" s="34"/>
    </row>
    <row r="61" spans="2:11" ht="15.75" thickBot="1">
      <c r="B61" s="25">
        <v>19.399999999999999</v>
      </c>
      <c r="C61" s="35"/>
      <c r="D61" s="35"/>
      <c r="E61" s="35"/>
      <c r="F61" s="35"/>
      <c r="G61" s="25">
        <v>12.88</v>
      </c>
      <c r="H61" s="35"/>
      <c r="I61" s="35"/>
      <c r="J61" s="35"/>
      <c r="K61" s="35"/>
    </row>
    <row r="65" spans="2:12">
      <c r="B65" s="7" t="s">
        <v>15</v>
      </c>
      <c r="C65" s="7"/>
      <c r="D65" s="7"/>
      <c r="E65" s="7"/>
      <c r="F65" s="7"/>
      <c r="G65" s="7"/>
      <c r="H65" s="7"/>
    </row>
    <row r="66" spans="2:12" ht="15.75" thickBot="1"/>
    <row r="67" spans="2:12" ht="15.75" thickBot="1">
      <c r="B67" s="5"/>
      <c r="C67" s="12" t="s">
        <v>12</v>
      </c>
      <c r="D67" s="12" t="s">
        <v>12</v>
      </c>
      <c r="E67" s="12" t="s">
        <v>12</v>
      </c>
      <c r="F67" s="12" t="s">
        <v>12</v>
      </c>
      <c r="G67" s="12" t="s">
        <v>16</v>
      </c>
      <c r="H67" s="12" t="s">
        <v>16</v>
      </c>
      <c r="I67" s="12" t="s">
        <v>17</v>
      </c>
      <c r="J67" s="12" t="s">
        <v>13</v>
      </c>
    </row>
    <row r="68" spans="2:12">
      <c r="B68" s="43">
        <v>1</v>
      </c>
      <c r="C68" s="26">
        <v>19.47</v>
      </c>
      <c r="D68" s="33">
        <f>AVERAGE(C68:C72)</f>
        <v>19.443999999999999</v>
      </c>
      <c r="E68" s="33">
        <f>D68/10</f>
        <v>1.9443999999999999</v>
      </c>
      <c r="F68" s="33">
        <f>_xlfn.STDEV.P(C68:C72)</f>
        <v>4.3634848458542382E-2</v>
      </c>
      <c r="G68" s="17">
        <v>0.04</v>
      </c>
      <c r="H68" s="46">
        <f>AVERAGE(G68:G72)</f>
        <v>3.8199999999999998E-2</v>
      </c>
      <c r="I68" s="33">
        <f>DEGREES(ATAN(H68/I14))</f>
        <v>2.2119426943424902</v>
      </c>
      <c r="J68" s="33">
        <f>1 / (E68)</f>
        <v>0.51429746965644929</v>
      </c>
      <c r="K68" s="18"/>
      <c r="L68" s="18"/>
    </row>
    <row r="69" spans="2:12">
      <c r="B69" s="44"/>
      <c r="C69" s="24">
        <v>19.37</v>
      </c>
      <c r="D69" s="34"/>
      <c r="E69" s="34"/>
      <c r="F69" s="34"/>
      <c r="G69" s="15">
        <v>3.5000000000000003E-2</v>
      </c>
      <c r="H69" s="47"/>
      <c r="I69" s="34"/>
      <c r="J69" s="34"/>
      <c r="K69" s="18"/>
      <c r="L69" s="18"/>
    </row>
    <row r="70" spans="2:12">
      <c r="B70" s="44"/>
      <c r="C70" s="24">
        <v>19.45</v>
      </c>
      <c r="D70" s="34"/>
      <c r="E70" s="34"/>
      <c r="F70" s="34"/>
      <c r="G70" s="15">
        <v>3.7999999999999992E-2</v>
      </c>
      <c r="H70" s="47"/>
      <c r="I70" s="34"/>
      <c r="J70" s="34"/>
      <c r="K70" s="18"/>
      <c r="L70" s="18"/>
    </row>
    <row r="71" spans="2:12">
      <c r="B71" s="44"/>
      <c r="C71" s="24">
        <v>19.43</v>
      </c>
      <c r="D71" s="34"/>
      <c r="E71" s="34"/>
      <c r="F71" s="34"/>
      <c r="G71" s="15">
        <v>3.8999999999999993E-2</v>
      </c>
      <c r="H71" s="47"/>
      <c r="I71" s="34"/>
      <c r="J71" s="34"/>
      <c r="K71" s="18"/>
    </row>
    <row r="72" spans="2:12" ht="15.75" thickBot="1">
      <c r="B72" s="45"/>
      <c r="C72" s="25">
        <v>19.5</v>
      </c>
      <c r="D72" s="35"/>
      <c r="E72" s="35"/>
      <c r="F72" s="35"/>
      <c r="G72" s="16">
        <v>3.8999999999999993E-2</v>
      </c>
      <c r="H72" s="48"/>
      <c r="I72" s="35"/>
      <c r="J72" s="35"/>
      <c r="K72" s="18"/>
    </row>
    <row r="73" spans="2:12" ht="15.75" thickBot="1">
      <c r="C73" s="27"/>
      <c r="D73" s="27"/>
      <c r="E73" s="27"/>
      <c r="F73" s="27"/>
      <c r="I73" s="27"/>
      <c r="J73" s="27"/>
    </row>
    <row r="74" spans="2:12" ht="15.75" thickBot="1">
      <c r="B74" s="5"/>
      <c r="C74" s="28"/>
      <c r="D74" s="28"/>
      <c r="E74" s="28"/>
      <c r="F74" s="28"/>
      <c r="G74" s="5"/>
      <c r="H74" s="5"/>
      <c r="I74" s="28"/>
      <c r="J74" s="28"/>
    </row>
    <row r="75" spans="2:12">
      <c r="B75" s="43">
        <v>2</v>
      </c>
      <c r="C75" s="26">
        <v>18.649999999999999</v>
      </c>
      <c r="D75" s="33">
        <f>AVERAGE(C75:C79)</f>
        <v>18.663999999999998</v>
      </c>
      <c r="E75" s="33">
        <f>D75/10</f>
        <v>1.8663999999999998</v>
      </c>
      <c r="F75" s="33">
        <f>_xlfn.STDEV.P(C75:C79)</f>
        <v>4.0298883359219266E-2</v>
      </c>
      <c r="G75" s="17">
        <v>3.2000000000000001E-2</v>
      </c>
      <c r="H75" s="46">
        <f>AVERAGE(G75:G79)</f>
        <v>3.6200000000000003E-2</v>
      </c>
      <c r="I75" s="33">
        <f>DEGREES(ATAN(H75/I14))</f>
        <v>2.0962403426038425</v>
      </c>
      <c r="J75" s="33">
        <f>1 / (E75)</f>
        <v>0.53579082726103733</v>
      </c>
      <c r="K75" s="18"/>
      <c r="L75" s="18"/>
    </row>
    <row r="76" spans="2:12">
      <c r="B76" s="44"/>
      <c r="C76" s="24">
        <v>18.66</v>
      </c>
      <c r="D76" s="34"/>
      <c r="E76" s="34"/>
      <c r="F76" s="34"/>
      <c r="G76" s="15">
        <v>3.5999999999999997E-2</v>
      </c>
      <c r="H76" s="47"/>
      <c r="I76" s="34"/>
      <c r="J76" s="34"/>
      <c r="K76" s="18"/>
      <c r="L76" s="18"/>
    </row>
    <row r="77" spans="2:12">
      <c r="B77" s="44"/>
      <c r="C77" s="24">
        <v>18.690000000000001</v>
      </c>
      <c r="D77" s="34"/>
      <c r="E77" s="34"/>
      <c r="F77" s="34"/>
      <c r="G77" s="15">
        <v>0.04</v>
      </c>
      <c r="H77" s="47"/>
      <c r="I77" s="34"/>
      <c r="J77" s="34"/>
      <c r="K77" s="18"/>
      <c r="L77" s="18"/>
    </row>
    <row r="78" spans="2:12">
      <c r="B78" s="44"/>
      <c r="C78" s="24">
        <v>18.72</v>
      </c>
      <c r="D78" s="34"/>
      <c r="E78" s="34"/>
      <c r="F78" s="34"/>
      <c r="G78" s="15">
        <v>3.5000000000000003E-2</v>
      </c>
      <c r="H78" s="47"/>
      <c r="I78" s="34"/>
      <c r="J78" s="34"/>
      <c r="K78" s="18"/>
      <c r="L78" s="18"/>
    </row>
    <row r="79" spans="2:12" ht="15.75" thickBot="1">
      <c r="B79" s="45"/>
      <c r="C79" s="25">
        <v>18.600000000000001</v>
      </c>
      <c r="D79" s="35"/>
      <c r="E79" s="35"/>
      <c r="F79" s="35"/>
      <c r="G79" s="16">
        <v>3.7999999999999999E-2</v>
      </c>
      <c r="H79" s="48"/>
      <c r="I79" s="35"/>
      <c r="J79" s="35"/>
      <c r="K79" s="18"/>
      <c r="L79" s="18"/>
    </row>
    <row r="80" spans="2:12" ht="15.75" thickBot="1">
      <c r="C80" s="27"/>
      <c r="D80" s="27"/>
      <c r="E80" s="27"/>
      <c r="F80" s="27"/>
      <c r="I80" s="27"/>
      <c r="J80" s="27"/>
      <c r="K80" s="18"/>
    </row>
    <row r="81" spans="2:14" ht="15.75" thickBot="1">
      <c r="B81" s="5"/>
      <c r="C81" s="28"/>
      <c r="D81" s="28"/>
      <c r="E81" s="28"/>
      <c r="F81" s="28"/>
      <c r="G81" s="5"/>
      <c r="H81" s="5"/>
      <c r="I81" s="28"/>
      <c r="J81" s="28"/>
      <c r="K81" s="18"/>
      <c r="M81" s="1" t="s">
        <v>18</v>
      </c>
    </row>
    <row r="82" spans="2:14">
      <c r="B82" s="43">
        <v>3</v>
      </c>
      <c r="C82" s="26">
        <v>17.850000000000001</v>
      </c>
      <c r="D82" s="33">
        <f>AVERAGE(C82:C86)</f>
        <v>17.814</v>
      </c>
      <c r="E82" s="33">
        <f>D82/10</f>
        <v>1.7814000000000001</v>
      </c>
      <c r="F82" s="33">
        <f>_xlfn.STDEV.P(C82:C86)</f>
        <v>3.4985711369072116E-2</v>
      </c>
      <c r="G82" s="17">
        <v>3.9E-2</v>
      </c>
      <c r="H82" s="46">
        <f>AVERAGE(G82:G86)</f>
        <v>3.9600000000000003E-2</v>
      </c>
      <c r="I82" s="33">
        <f>DEGREES(ATAN(H82/I14))</f>
        <v>2.2929236588278457</v>
      </c>
      <c r="J82" s="33">
        <f>1 / (E82)</f>
        <v>0.56135623666778933</v>
      </c>
      <c r="K82" s="18"/>
    </row>
    <row r="83" spans="2:14" ht="15.75" thickBot="1">
      <c r="B83" s="44"/>
      <c r="C83" s="24">
        <v>17.77</v>
      </c>
      <c r="D83" s="34"/>
      <c r="E83" s="34"/>
      <c r="F83" s="34"/>
      <c r="G83" s="15">
        <v>4.2999999999999997E-2</v>
      </c>
      <c r="H83" s="47"/>
      <c r="I83" s="34"/>
      <c r="J83" s="34"/>
      <c r="K83" s="18"/>
      <c r="M83" s="13" t="s">
        <v>19</v>
      </c>
      <c r="N83" s="13" t="s">
        <v>20</v>
      </c>
    </row>
    <row r="84" spans="2:14">
      <c r="B84" s="44"/>
      <c r="C84" s="24">
        <v>17.8</v>
      </c>
      <c r="D84" s="34"/>
      <c r="E84" s="34"/>
      <c r="F84" s="34"/>
      <c r="G84" s="15">
        <v>3.7999999999999999E-2</v>
      </c>
      <c r="H84" s="47"/>
      <c r="I84" s="34"/>
      <c r="J84" s="34"/>
      <c r="K84" s="18"/>
      <c r="M84" s="3"/>
      <c r="N84" s="4"/>
    </row>
    <row r="85" spans="2:14">
      <c r="B85" s="44"/>
      <c r="C85" s="24">
        <v>17.79</v>
      </c>
      <c r="D85" s="34"/>
      <c r="E85" s="34"/>
      <c r="F85" s="34"/>
      <c r="G85" s="15">
        <v>0.04</v>
      </c>
      <c r="H85" s="47"/>
      <c r="I85" s="34"/>
      <c r="J85" s="34"/>
      <c r="K85" s="18"/>
      <c r="L85" s="7">
        <v>1</v>
      </c>
      <c r="M85" s="29">
        <f>J68</f>
        <v>0.51429746965644929</v>
      </c>
      <c r="N85" s="31">
        <f>I68</f>
        <v>2.2119426943424902</v>
      </c>
    </row>
    <row r="86" spans="2:14" ht="15.75" thickBot="1">
      <c r="B86" s="45"/>
      <c r="C86" s="25">
        <v>17.86</v>
      </c>
      <c r="D86" s="35"/>
      <c r="E86" s="35"/>
      <c r="F86" s="35"/>
      <c r="G86" s="16">
        <v>3.7999999999999999E-2</v>
      </c>
      <c r="H86" s="48"/>
      <c r="I86" s="35"/>
      <c r="J86" s="35"/>
      <c r="K86" s="18"/>
      <c r="L86" s="7">
        <v>2</v>
      </c>
      <c r="M86" s="29">
        <f>J75</f>
        <v>0.53579082726103733</v>
      </c>
      <c r="N86" s="31">
        <f>I75</f>
        <v>2.0962403426038425</v>
      </c>
    </row>
    <row r="87" spans="2:14" ht="15.75" thickBot="1">
      <c r="C87" s="27"/>
      <c r="D87" s="27"/>
      <c r="E87" s="27"/>
      <c r="F87" s="27"/>
      <c r="I87" s="27"/>
      <c r="J87" s="27"/>
      <c r="K87" s="18"/>
      <c r="L87" s="7">
        <v>3</v>
      </c>
      <c r="M87" s="29">
        <f>J82</f>
        <v>0.56135623666778933</v>
      </c>
      <c r="N87" s="31">
        <f>I82</f>
        <v>2.2929236588278457</v>
      </c>
    </row>
    <row r="88" spans="2:14" ht="15.75" thickBot="1">
      <c r="B88" s="5"/>
      <c r="C88" s="28"/>
      <c r="D88" s="28"/>
      <c r="E88" s="28"/>
      <c r="F88" s="28"/>
      <c r="G88" s="5"/>
      <c r="H88" s="5"/>
      <c r="I88" s="28"/>
      <c r="J88" s="28"/>
      <c r="K88" s="18"/>
      <c r="L88" s="7">
        <v>4</v>
      </c>
      <c r="M88" s="29">
        <f>J89</f>
        <v>0.58554865909357068</v>
      </c>
      <c r="N88" s="31">
        <f>I89</f>
        <v>1.1932481410052649</v>
      </c>
    </row>
    <row r="89" spans="2:14">
      <c r="B89" s="43">
        <v>4</v>
      </c>
      <c r="C89" s="26">
        <v>17.05</v>
      </c>
      <c r="D89" s="33">
        <f>AVERAGE(C89:C93)</f>
        <v>17.077999999999999</v>
      </c>
      <c r="E89" s="33">
        <f>D89/10</f>
        <v>1.7078</v>
      </c>
      <c r="F89" s="33">
        <f>_xlfn.STDEV.P(C89:C93)</f>
        <v>6.0464865831323454E-2</v>
      </c>
      <c r="G89" s="17">
        <v>1.7999999999999999E-2</v>
      </c>
      <c r="H89" s="46">
        <f>AVERAGE(G89:G93)</f>
        <v>2.0599999999999997E-2</v>
      </c>
      <c r="I89" s="33">
        <f>DEGREES(ATAN(H89/I14))</f>
        <v>1.1932481410052649</v>
      </c>
      <c r="J89" s="33">
        <f>1 / (E89)</f>
        <v>0.58554865909357068</v>
      </c>
      <c r="K89" s="18"/>
      <c r="L89" s="7">
        <v>5</v>
      </c>
      <c r="M89" s="29">
        <f>J96</f>
        <v>0.60613407685780107</v>
      </c>
      <c r="N89" s="31">
        <f>I96</f>
        <v>1.6911535696382058</v>
      </c>
    </row>
    <row r="90" spans="2:14">
      <c r="B90" s="44"/>
      <c r="C90" s="24">
        <v>17.14</v>
      </c>
      <c r="D90" s="34"/>
      <c r="E90" s="34"/>
      <c r="F90" s="34"/>
      <c r="G90" s="15">
        <v>1.9E-2</v>
      </c>
      <c r="H90" s="47"/>
      <c r="I90" s="34"/>
      <c r="J90" s="34"/>
      <c r="K90" s="18"/>
      <c r="L90" s="7">
        <v>6</v>
      </c>
      <c r="M90" s="29">
        <f>J103</f>
        <v>0.61858220957565258</v>
      </c>
      <c r="N90" s="31">
        <f>I103</f>
        <v>2.5936273111663368</v>
      </c>
    </row>
    <row r="91" spans="2:14">
      <c r="B91" s="44"/>
      <c r="C91" s="24">
        <v>17.010000000000002</v>
      </c>
      <c r="D91" s="34"/>
      <c r="E91" s="34"/>
      <c r="F91" s="34"/>
      <c r="G91" s="15">
        <v>2.1000000000000001E-2</v>
      </c>
      <c r="H91" s="47"/>
      <c r="I91" s="34"/>
      <c r="J91" s="34"/>
      <c r="K91" s="18"/>
      <c r="L91" s="7">
        <v>7</v>
      </c>
      <c r="M91" s="29">
        <f>J110</f>
        <v>0.68965517241379315</v>
      </c>
      <c r="N91" s="31">
        <f>I110</f>
        <v>0.52138299496273</v>
      </c>
    </row>
    <row r="92" spans="2:14">
      <c r="B92" s="44"/>
      <c r="C92" s="24">
        <v>17.03</v>
      </c>
      <c r="D92" s="34"/>
      <c r="E92" s="34"/>
      <c r="F92" s="34"/>
      <c r="G92" s="15">
        <v>2.1999999999999999E-2</v>
      </c>
      <c r="H92" s="47"/>
      <c r="I92" s="34"/>
      <c r="J92" s="34"/>
      <c r="K92" s="18"/>
      <c r="L92" s="7">
        <v>8</v>
      </c>
      <c r="M92" s="29">
        <f>J117</f>
        <v>0.74794315632011954</v>
      </c>
      <c r="N92" s="31">
        <f>I117</f>
        <v>0.19697157017993236</v>
      </c>
    </row>
    <row r="93" spans="2:14" ht="15.75" thickBot="1">
      <c r="B93" s="45"/>
      <c r="C93" s="25">
        <v>17.16</v>
      </c>
      <c r="D93" s="35"/>
      <c r="E93" s="35"/>
      <c r="F93" s="35"/>
      <c r="G93" s="16">
        <v>2.3E-2</v>
      </c>
      <c r="H93" s="48"/>
      <c r="I93" s="35"/>
      <c r="J93" s="35"/>
      <c r="K93" s="18"/>
      <c r="L93" s="7">
        <v>9</v>
      </c>
      <c r="M93" s="30">
        <f>J124</f>
        <v>0.78394481028535601</v>
      </c>
      <c r="N93" s="32">
        <f>I124</f>
        <v>1.1469210352873878</v>
      </c>
    </row>
    <row r="94" spans="2:14" ht="15.75" thickBot="1">
      <c r="C94" s="27"/>
      <c r="D94" s="27"/>
      <c r="E94" s="27"/>
      <c r="F94" s="27"/>
      <c r="I94" s="27"/>
      <c r="J94" s="27"/>
      <c r="K94" s="18"/>
      <c r="L94" s="7"/>
    </row>
    <row r="95" spans="2:14" ht="15.75" thickBot="1">
      <c r="B95" s="5"/>
      <c r="C95" s="28"/>
      <c r="D95" s="28"/>
      <c r="E95" s="28"/>
      <c r="F95" s="28"/>
      <c r="G95" s="5"/>
      <c r="H95" s="5"/>
      <c r="I95" s="28"/>
      <c r="J95" s="28"/>
      <c r="K95" s="18"/>
    </row>
    <row r="96" spans="2:14">
      <c r="B96" s="43">
        <v>5</v>
      </c>
      <c r="C96" s="26">
        <v>16.440000000000001</v>
      </c>
      <c r="D96" s="33">
        <f>AVERAGE(C96:C100)</f>
        <v>16.497999999999998</v>
      </c>
      <c r="E96" s="33">
        <f>D96/10</f>
        <v>1.6497999999999997</v>
      </c>
      <c r="F96" s="33">
        <f>_xlfn.STDEV.P(C96:C100)</f>
        <v>3.8678159211626865E-2</v>
      </c>
      <c r="G96" s="17">
        <v>2.5999999999999999E-2</v>
      </c>
      <c r="H96" s="46">
        <f>AVERAGE(G96:G100)</f>
        <v>2.9199999999999997E-2</v>
      </c>
      <c r="I96" s="33">
        <f>DEGREES(ATAN(H96/I14))</f>
        <v>1.6911535696382058</v>
      </c>
      <c r="J96" s="33">
        <f>1 / (E96)</f>
        <v>0.60613407685780107</v>
      </c>
      <c r="K96" s="18"/>
    </row>
    <row r="97" spans="2:11">
      <c r="B97" s="44"/>
      <c r="C97" s="24">
        <v>16.489999999999998</v>
      </c>
      <c r="D97" s="34"/>
      <c r="E97" s="34"/>
      <c r="F97" s="34"/>
      <c r="G97" s="15">
        <v>3.2000000000000001E-2</v>
      </c>
      <c r="H97" s="47"/>
      <c r="I97" s="34"/>
      <c r="J97" s="34"/>
      <c r="K97" s="18"/>
    </row>
    <row r="98" spans="2:11">
      <c r="B98" s="44"/>
      <c r="C98" s="24">
        <v>16.559999999999999</v>
      </c>
      <c r="D98" s="34"/>
      <c r="E98" s="34"/>
      <c r="F98" s="34"/>
      <c r="G98" s="15">
        <v>3.5999999999999997E-2</v>
      </c>
      <c r="H98" s="47"/>
      <c r="I98" s="34"/>
      <c r="J98" s="34"/>
      <c r="K98" s="18"/>
    </row>
    <row r="99" spans="2:11">
      <c r="B99" s="44"/>
      <c r="C99" s="24">
        <v>16.510000000000002</v>
      </c>
      <c r="D99" s="34"/>
      <c r="E99" s="34"/>
      <c r="F99" s="34"/>
      <c r="G99" s="15">
        <v>2.5999999999999999E-2</v>
      </c>
      <c r="H99" s="47"/>
      <c r="I99" s="34"/>
      <c r="J99" s="34"/>
      <c r="K99" s="18"/>
    </row>
    <row r="100" spans="2:11" ht="15.75" thickBot="1">
      <c r="B100" s="45"/>
      <c r="C100" s="25">
        <v>16.489999999999998</v>
      </c>
      <c r="D100" s="35"/>
      <c r="E100" s="35"/>
      <c r="F100" s="35"/>
      <c r="G100" s="16">
        <v>2.5999999999999999E-2</v>
      </c>
      <c r="H100" s="48"/>
      <c r="I100" s="35"/>
      <c r="J100" s="35"/>
      <c r="K100" s="18"/>
    </row>
    <row r="101" spans="2:11" ht="15.75" thickBot="1">
      <c r="C101" s="27"/>
      <c r="D101" s="27"/>
      <c r="E101" s="27"/>
      <c r="F101" s="27"/>
      <c r="I101" s="27"/>
      <c r="J101" s="27"/>
      <c r="K101" s="18"/>
    </row>
    <row r="102" spans="2:11" ht="15.75" thickBot="1">
      <c r="B102" s="5"/>
      <c r="C102" s="28"/>
      <c r="D102" s="28"/>
      <c r="E102" s="28"/>
      <c r="F102" s="28"/>
      <c r="G102" s="5"/>
      <c r="H102" s="5"/>
      <c r="I102" s="28"/>
      <c r="J102" s="28"/>
      <c r="K102" s="18"/>
    </row>
    <row r="103" spans="2:11">
      <c r="B103" s="43">
        <v>6</v>
      </c>
      <c r="C103" s="26">
        <v>16.21</v>
      </c>
      <c r="D103" s="33">
        <f>AVERAGE(C103:C107)</f>
        <v>16.166</v>
      </c>
      <c r="E103" s="33">
        <f>D103/10</f>
        <v>1.6166</v>
      </c>
      <c r="F103" s="33">
        <f>_xlfn.STDEV.P(C103:C107)</f>
        <v>3.8781438859331489E-2</v>
      </c>
      <c r="G103" s="17">
        <v>4.2000000000000003E-2</v>
      </c>
      <c r="H103" s="46">
        <f>AVERAGE(G103:G107)</f>
        <v>4.48E-2</v>
      </c>
      <c r="I103" s="33">
        <f>DEGREES(ATAN(H103/I14))</f>
        <v>2.5936273111663368</v>
      </c>
      <c r="J103" s="33">
        <f>1 / (E103)</f>
        <v>0.61858220957565258</v>
      </c>
      <c r="K103" s="18"/>
    </row>
    <row r="104" spans="2:11">
      <c r="B104" s="44"/>
      <c r="C104" s="24">
        <v>16.11</v>
      </c>
      <c r="D104" s="34"/>
      <c r="E104" s="34"/>
      <c r="F104" s="34"/>
      <c r="G104" s="15">
        <v>4.3999999999999997E-2</v>
      </c>
      <c r="H104" s="47"/>
      <c r="I104" s="34"/>
      <c r="J104" s="34"/>
      <c r="K104" s="18"/>
    </row>
    <row r="105" spans="2:11">
      <c r="B105" s="44"/>
      <c r="C105" s="24">
        <v>16.190000000000001</v>
      </c>
      <c r="D105" s="34"/>
      <c r="E105" s="34"/>
      <c r="F105" s="34"/>
      <c r="G105" s="15">
        <v>4.7E-2</v>
      </c>
      <c r="H105" s="47"/>
      <c r="I105" s="34"/>
      <c r="J105" s="34"/>
      <c r="K105" s="18"/>
    </row>
    <row r="106" spans="2:11">
      <c r="B106" s="44"/>
      <c r="C106" s="24">
        <v>16.13</v>
      </c>
      <c r="D106" s="34"/>
      <c r="E106" s="34"/>
      <c r="F106" s="34"/>
      <c r="G106" s="15">
        <v>4.9000000000000002E-2</v>
      </c>
      <c r="H106" s="47"/>
      <c r="I106" s="34"/>
      <c r="J106" s="34"/>
      <c r="K106" s="18"/>
    </row>
    <row r="107" spans="2:11" ht="15.75" thickBot="1">
      <c r="B107" s="45"/>
      <c r="C107" s="25">
        <v>16.190000000000001</v>
      </c>
      <c r="D107" s="35"/>
      <c r="E107" s="35"/>
      <c r="F107" s="35"/>
      <c r="G107" s="16">
        <v>4.2000000000000003E-2</v>
      </c>
      <c r="H107" s="48"/>
      <c r="I107" s="35"/>
      <c r="J107" s="35"/>
      <c r="K107" s="18"/>
    </row>
    <row r="108" spans="2:11" ht="15.75" thickBot="1">
      <c r="C108" s="27"/>
      <c r="D108" s="27"/>
      <c r="E108" s="27"/>
      <c r="F108" s="27"/>
      <c r="I108" s="27"/>
      <c r="J108" s="27"/>
      <c r="K108" s="18"/>
    </row>
    <row r="109" spans="2:11" ht="15.75" thickBot="1">
      <c r="B109" s="5"/>
      <c r="C109" s="28"/>
      <c r="D109" s="28"/>
      <c r="E109" s="28"/>
      <c r="F109" s="28"/>
      <c r="G109" s="5"/>
      <c r="H109" s="5"/>
      <c r="I109" s="28"/>
      <c r="J109" s="28"/>
      <c r="K109" s="18"/>
    </row>
    <row r="110" spans="2:11">
      <c r="B110" s="43">
        <v>7</v>
      </c>
      <c r="C110" s="26">
        <v>14.45</v>
      </c>
      <c r="D110" s="33">
        <f>AVERAGE(C110:C114)</f>
        <v>14.5</v>
      </c>
      <c r="E110" s="33">
        <f>D110/10</f>
        <v>1.45</v>
      </c>
      <c r="F110" s="33">
        <f>_xlfn.STDEV.P(C110:C114)</f>
        <v>6.2289646009589909E-2</v>
      </c>
      <c r="G110" s="17">
        <v>2E-3</v>
      </c>
      <c r="H110" s="46">
        <f>AVERAGE(G110:G114)</f>
        <v>8.9999999999999993E-3</v>
      </c>
      <c r="I110" s="33">
        <f>DEGREES(ATAN(H110/I14))</f>
        <v>0.52138299496273</v>
      </c>
      <c r="J110" s="33">
        <f>1 / (E110)</f>
        <v>0.68965517241379315</v>
      </c>
      <c r="K110" s="18"/>
    </row>
    <row r="111" spans="2:11">
      <c r="B111" s="44"/>
      <c r="C111" s="24">
        <v>14.46</v>
      </c>
      <c r="D111" s="34"/>
      <c r="E111" s="34"/>
      <c r="F111" s="34"/>
      <c r="G111" s="15">
        <v>8.9999999999999993E-3</v>
      </c>
      <c r="H111" s="47"/>
      <c r="I111" s="34"/>
      <c r="J111" s="34"/>
      <c r="K111" s="18"/>
    </row>
    <row r="112" spans="2:11">
      <c r="B112" s="44"/>
      <c r="C112" s="24">
        <v>14.44</v>
      </c>
      <c r="D112" s="34"/>
      <c r="E112" s="34"/>
      <c r="F112" s="34"/>
      <c r="G112" s="15">
        <v>1.4999999999999999E-2</v>
      </c>
      <c r="H112" s="47"/>
      <c r="I112" s="34"/>
      <c r="J112" s="34"/>
      <c r="K112" s="18"/>
    </row>
    <row r="113" spans="2:11">
      <c r="B113" s="44"/>
      <c r="C113" s="24">
        <v>14.59</v>
      </c>
      <c r="D113" s="34"/>
      <c r="E113" s="34"/>
      <c r="F113" s="34"/>
      <c r="G113" s="15">
        <v>1.2E-2</v>
      </c>
      <c r="H113" s="47"/>
      <c r="I113" s="34"/>
      <c r="J113" s="34"/>
      <c r="K113" s="18"/>
    </row>
    <row r="114" spans="2:11" ht="15.75" thickBot="1">
      <c r="B114" s="45"/>
      <c r="C114" s="25">
        <v>14.56</v>
      </c>
      <c r="D114" s="35"/>
      <c r="E114" s="35"/>
      <c r="F114" s="35"/>
      <c r="G114" s="16">
        <v>7.0000000000000001E-3</v>
      </c>
      <c r="H114" s="48"/>
      <c r="I114" s="35"/>
      <c r="J114" s="35"/>
      <c r="K114" s="18"/>
    </row>
    <row r="115" spans="2:11" ht="15.75" thickBot="1">
      <c r="C115" s="27"/>
      <c r="D115" s="27"/>
      <c r="E115" s="27"/>
      <c r="F115" s="27"/>
      <c r="I115" s="27"/>
      <c r="J115" s="27"/>
      <c r="K115" s="18"/>
    </row>
    <row r="116" spans="2:11" ht="15.75" thickBot="1">
      <c r="B116" s="5"/>
      <c r="C116" s="28"/>
      <c r="D116" s="28"/>
      <c r="E116" s="28"/>
      <c r="F116" s="28"/>
      <c r="G116" s="5"/>
      <c r="H116" s="5"/>
      <c r="I116" s="28"/>
      <c r="J116" s="28"/>
      <c r="K116" s="18"/>
    </row>
    <row r="117" spans="2:11">
      <c r="B117" s="43">
        <v>8</v>
      </c>
      <c r="C117" s="26">
        <v>13.28</v>
      </c>
      <c r="D117" s="33">
        <f>AVERAGE(C117:C121)</f>
        <v>13.370000000000001</v>
      </c>
      <c r="E117" s="33">
        <f>D117/10</f>
        <v>1.3370000000000002</v>
      </c>
      <c r="F117" s="33">
        <f>_xlfn.STDEV.P(C117:C121)</f>
        <v>5.5856960175075909E-2</v>
      </c>
      <c r="G117" s="17">
        <v>6.0000000000000001E-3</v>
      </c>
      <c r="H117" s="46">
        <f>AVERAGE(G117:G121)</f>
        <v>3.4000000000000002E-3</v>
      </c>
      <c r="I117" s="33">
        <f>DEGREES(ATAN(H117/I14))</f>
        <v>0.19697157017993236</v>
      </c>
      <c r="J117" s="33">
        <f>1 / (E117)</f>
        <v>0.74794315632011954</v>
      </c>
      <c r="K117" s="18"/>
    </row>
    <row r="118" spans="2:11">
      <c r="B118" s="44"/>
      <c r="C118" s="24">
        <v>13.41</v>
      </c>
      <c r="D118" s="34"/>
      <c r="E118" s="34"/>
      <c r="F118" s="34"/>
      <c r="G118" s="15">
        <v>4.0000000000000001E-3</v>
      </c>
      <c r="H118" s="47"/>
      <c r="I118" s="34"/>
      <c r="J118" s="34"/>
      <c r="K118" s="18"/>
    </row>
    <row r="119" spans="2:11">
      <c r="B119" s="44"/>
      <c r="C119" s="24">
        <v>13.34</v>
      </c>
      <c r="D119" s="34"/>
      <c r="E119" s="34"/>
      <c r="F119" s="34"/>
      <c r="G119" s="15">
        <v>4.0000000000000001E-3</v>
      </c>
      <c r="H119" s="47"/>
      <c r="I119" s="34"/>
      <c r="J119" s="34"/>
      <c r="K119" s="18"/>
    </row>
    <row r="120" spans="2:11">
      <c r="B120" s="44"/>
      <c r="C120" s="24">
        <v>13.38</v>
      </c>
      <c r="D120" s="34"/>
      <c r="E120" s="34"/>
      <c r="F120" s="34"/>
      <c r="G120" s="15">
        <v>2E-3</v>
      </c>
      <c r="H120" s="47"/>
      <c r="I120" s="34"/>
      <c r="J120" s="34"/>
      <c r="K120" s="18"/>
    </row>
    <row r="121" spans="2:11" ht="15.75" thickBot="1">
      <c r="B121" s="45"/>
      <c r="C121" s="25">
        <v>13.44</v>
      </c>
      <c r="D121" s="35"/>
      <c r="E121" s="35"/>
      <c r="F121" s="35"/>
      <c r="G121" s="16">
        <v>1E-3</v>
      </c>
      <c r="H121" s="48"/>
      <c r="I121" s="35"/>
      <c r="J121" s="35"/>
      <c r="K121" s="18"/>
    </row>
    <row r="122" spans="2:11" ht="15.75" thickBot="1">
      <c r="C122" s="27"/>
      <c r="D122" s="27"/>
      <c r="E122" s="27"/>
      <c r="F122" s="27"/>
      <c r="I122" s="27"/>
      <c r="J122" s="27"/>
      <c r="K122" s="18"/>
    </row>
    <row r="123" spans="2:11" ht="15.75" thickBot="1">
      <c r="B123" s="5"/>
      <c r="C123" s="28"/>
      <c r="D123" s="28"/>
      <c r="E123" s="28"/>
      <c r="F123" s="28"/>
      <c r="G123" s="5"/>
      <c r="H123" s="5"/>
      <c r="I123" s="28"/>
      <c r="J123" s="28"/>
      <c r="K123" s="18"/>
    </row>
    <row r="124" spans="2:11">
      <c r="B124" s="43">
        <v>9</v>
      </c>
      <c r="C124" s="26">
        <v>12.69</v>
      </c>
      <c r="D124" s="33">
        <f>AVERAGE(C124:C128)</f>
        <v>12.755999999999998</v>
      </c>
      <c r="E124" s="33">
        <f>D124/10</f>
        <v>1.2755999999999998</v>
      </c>
      <c r="F124" s="33">
        <f>_xlfn.STDEV.P(C124:C128)</f>
        <v>5.6426943918663909E-2</v>
      </c>
      <c r="G124" s="17">
        <v>2.1999999999999999E-2</v>
      </c>
      <c r="H124" s="46">
        <f>AVERAGE(G124:G128)</f>
        <v>1.9800000000000002E-2</v>
      </c>
      <c r="I124" s="33">
        <f>DEGREES(ATAN(H124/I14))</f>
        <v>1.1469210352873878</v>
      </c>
      <c r="J124" s="33">
        <f>1 / (E124)</f>
        <v>0.78394481028535601</v>
      </c>
      <c r="K124" s="18"/>
    </row>
    <row r="125" spans="2:11">
      <c r="B125" s="44"/>
      <c r="C125" s="24">
        <v>12.81</v>
      </c>
      <c r="D125" s="34"/>
      <c r="E125" s="34"/>
      <c r="F125" s="34"/>
      <c r="G125" s="15">
        <v>2.1000000000000001E-2</v>
      </c>
      <c r="H125" s="47"/>
      <c r="I125" s="34"/>
      <c r="J125" s="34"/>
      <c r="K125" s="18"/>
    </row>
    <row r="126" spans="2:11">
      <c r="B126" s="44"/>
      <c r="C126" s="24">
        <v>12.77</v>
      </c>
      <c r="D126" s="34"/>
      <c r="E126" s="34"/>
      <c r="F126" s="34"/>
      <c r="G126" s="15">
        <v>1.9E-2</v>
      </c>
      <c r="H126" s="47"/>
      <c r="I126" s="34"/>
      <c r="J126" s="34"/>
      <c r="K126" s="18"/>
    </row>
    <row r="127" spans="2:11">
      <c r="B127" s="44"/>
      <c r="C127" s="24">
        <v>12.82</v>
      </c>
      <c r="D127" s="34"/>
      <c r="E127" s="34"/>
      <c r="F127" s="34"/>
      <c r="G127" s="15">
        <v>1.6E-2</v>
      </c>
      <c r="H127" s="47"/>
      <c r="I127" s="34"/>
      <c r="J127" s="34"/>
      <c r="K127" s="18"/>
    </row>
    <row r="128" spans="2:11" ht="15.75" thickBot="1">
      <c r="B128" s="45"/>
      <c r="C128" s="25">
        <v>12.69</v>
      </c>
      <c r="D128" s="35"/>
      <c r="E128" s="35"/>
      <c r="F128" s="35"/>
      <c r="G128" s="16">
        <v>2.1000000000000001E-2</v>
      </c>
      <c r="H128" s="48"/>
      <c r="I128" s="35"/>
      <c r="J128" s="35"/>
      <c r="K128" s="18"/>
    </row>
  </sheetData>
  <mergeCells count="86">
    <mergeCell ref="F2:H6"/>
    <mergeCell ref="J124:J128"/>
    <mergeCell ref="J103:J107"/>
    <mergeCell ref="F110:F114"/>
    <mergeCell ref="J110:J114"/>
    <mergeCell ref="F117:F121"/>
    <mergeCell ref="J117:J121"/>
    <mergeCell ref="J82:J86"/>
    <mergeCell ref="F89:F93"/>
    <mergeCell ref="J89:J93"/>
    <mergeCell ref="F96:F100"/>
    <mergeCell ref="J96:J100"/>
    <mergeCell ref="F75:F79"/>
    <mergeCell ref="J75:J79"/>
    <mergeCell ref="B49:F49"/>
    <mergeCell ref="C52:C61"/>
    <mergeCell ref="K52:K61"/>
    <mergeCell ref="J52:J61"/>
    <mergeCell ref="F52:F61"/>
    <mergeCell ref="J68:J72"/>
    <mergeCell ref="F68:F72"/>
    <mergeCell ref="I52:I61"/>
    <mergeCell ref="B124:B128"/>
    <mergeCell ref="D124:D128"/>
    <mergeCell ref="E124:E128"/>
    <mergeCell ref="H124:H128"/>
    <mergeCell ref="I124:I128"/>
    <mergeCell ref="F124:F128"/>
    <mergeCell ref="B117:B121"/>
    <mergeCell ref="D117:D121"/>
    <mergeCell ref="E117:E121"/>
    <mergeCell ref="H117:H121"/>
    <mergeCell ref="I117:I121"/>
    <mergeCell ref="B110:B114"/>
    <mergeCell ref="D110:D114"/>
    <mergeCell ref="E110:E114"/>
    <mergeCell ref="H110:H114"/>
    <mergeCell ref="I110:I114"/>
    <mergeCell ref="B103:B107"/>
    <mergeCell ref="D103:D107"/>
    <mergeCell ref="E103:E107"/>
    <mergeCell ref="H103:H107"/>
    <mergeCell ref="I103:I107"/>
    <mergeCell ref="F103:F107"/>
    <mergeCell ref="B96:B100"/>
    <mergeCell ref="D96:D100"/>
    <mergeCell ref="E96:E100"/>
    <mergeCell ref="H96:H100"/>
    <mergeCell ref="I96:I100"/>
    <mergeCell ref="B89:B93"/>
    <mergeCell ref="D89:D93"/>
    <mergeCell ref="E89:E93"/>
    <mergeCell ref="H89:H93"/>
    <mergeCell ref="I89:I93"/>
    <mergeCell ref="B82:B86"/>
    <mergeCell ref="D82:D86"/>
    <mergeCell ref="E82:E86"/>
    <mergeCell ref="H82:H86"/>
    <mergeCell ref="I82:I86"/>
    <mergeCell ref="F82:F86"/>
    <mergeCell ref="B75:B79"/>
    <mergeCell ref="D75:D79"/>
    <mergeCell ref="E75:E79"/>
    <mergeCell ref="H75:H79"/>
    <mergeCell ref="I75:I79"/>
    <mergeCell ref="B68:B72"/>
    <mergeCell ref="D68:D72"/>
    <mergeCell ref="E68:E72"/>
    <mergeCell ref="H68:H72"/>
    <mergeCell ref="I68:I72"/>
    <mergeCell ref="D52:D61"/>
    <mergeCell ref="E52:E61"/>
    <mergeCell ref="H52:H61"/>
    <mergeCell ref="F37:F46"/>
    <mergeCell ref="B8:K8"/>
    <mergeCell ref="C23:C27"/>
    <mergeCell ref="D23:D27"/>
    <mergeCell ref="F23:F27"/>
    <mergeCell ref="G23:G27"/>
    <mergeCell ref="B20:E20"/>
    <mergeCell ref="C37:C46"/>
    <mergeCell ref="D37:D46"/>
    <mergeCell ref="E37:E46"/>
    <mergeCell ref="B34:E34"/>
    <mergeCell ref="C13:C18"/>
    <mergeCell ref="H37:M37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F7C70F501A04BA579F8EB25A4BFB9" ma:contentTypeVersion="13" ma:contentTypeDescription="Criar um novo documento." ma:contentTypeScope="" ma:versionID="c58b6f320ca51ca2566f4dccc812f5a5">
  <xsd:schema xmlns:xsd="http://www.w3.org/2001/XMLSchema" xmlns:xs="http://www.w3.org/2001/XMLSchema" xmlns:p="http://schemas.microsoft.com/office/2006/metadata/properties" xmlns:ns3="ec7643bd-cb13-47a9-bcff-1561254814e6" xmlns:ns4="c03a790e-724a-4d40-b121-683ecbefc3a2" targetNamespace="http://schemas.microsoft.com/office/2006/metadata/properties" ma:root="true" ma:fieldsID="177235d5c3a3b553f5c36171a6a1f252" ns3:_="" ns4:_="">
    <xsd:import namespace="ec7643bd-cb13-47a9-bcff-1561254814e6"/>
    <xsd:import namespace="c03a790e-724a-4d40-b121-683ecbefc3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643bd-cb13-47a9-bcff-156125481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a790e-724a-4d40-b121-683ecbefc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47E875-CE3B-4B90-BDA7-8ED6702C519F}"/>
</file>

<file path=customXml/itemProps2.xml><?xml version="1.0" encoding="utf-8"?>
<ds:datastoreItem xmlns:ds="http://schemas.openxmlformats.org/officeDocument/2006/customXml" ds:itemID="{D449AAC2-399E-4E60-BA6E-565C4F8BEBF0}"/>
</file>

<file path=customXml/itemProps3.xml><?xml version="1.0" encoding="utf-8"?>
<ds:datastoreItem xmlns:ds="http://schemas.openxmlformats.org/officeDocument/2006/customXml" ds:itemID="{47132EEF-1EC4-4EBF-989B-6D4136503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Ferreira</dc:creator>
  <cp:keywords/>
  <dc:description/>
  <cp:lastModifiedBy>Carlos Ferreira</cp:lastModifiedBy>
  <cp:revision/>
  <dcterms:created xsi:type="dcterms:W3CDTF">2020-10-19T22:15:01Z</dcterms:created>
  <dcterms:modified xsi:type="dcterms:W3CDTF">2022-09-13T22:42:30Z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0x010100AF1F7C70F501A04BA579F8EB25A4BFB9</vt:lpwstr>
  </property>
</Properties>
</file>