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8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9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0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1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12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drawings/drawing13.xml" ContentType="application/vnd.openxmlformats-officedocument.drawing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14.xml" ContentType="application/vnd.openxmlformats-officedocument.drawing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drawings/drawing15.xml" ContentType="application/vnd.openxmlformats-officedocument.drawing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Escola\Ano Atual\Labratório Mecânica Newtoniana\TP5\"/>
    </mc:Choice>
  </mc:AlternateContent>
  <xr:revisionPtr revIDLastSave="0" documentId="13_ncr:1_{F857D149-8125-4656-AA3B-8B4C0A67C5C7}" xr6:coauthVersionLast="47" xr6:coauthVersionMax="47" xr10:uidLastSave="{00000000-0000-0000-0000-000000000000}"/>
  <bookViews>
    <workbookView xWindow="-120" yWindow="-120" windowWidth="29040" windowHeight="15720" tabRatio="796" xr2:uid="{2212A159-FCD9-4D52-8005-D238CBAE65FF}"/>
  </bookViews>
  <sheets>
    <sheet name="1ª Parte" sheetId="1" r:id="rId1"/>
    <sheet name="2ªParte dx=0,015" sheetId="2" r:id="rId2"/>
    <sheet name="2ªParte dx=0,031" sheetId="7" r:id="rId3"/>
    <sheet name="2ªParte dx=0,038" sheetId="9" r:id="rId4"/>
    <sheet name="2ªParte dx=0,041" sheetId="11" r:id="rId5"/>
    <sheet name="2ªParte dx=0,047" sheetId="13" r:id="rId6"/>
    <sheet name="2ªParte dx=0,052" sheetId="14" r:id="rId7"/>
    <sheet name="2ªParte dx=0,057" sheetId="16" r:id="rId8"/>
    <sheet name="2ªParte dx=0,063" sheetId="17" r:id="rId9"/>
    <sheet name="2ªParte" sheetId="27" r:id="rId10"/>
    <sheet name="3ªParte 1ºEnsaio" sheetId="20" r:id="rId11"/>
    <sheet name="3ªParte 2ºEnsaio" sheetId="21" r:id="rId12"/>
    <sheet name="3ªParte 3ºEnsaio" sheetId="22" r:id="rId13"/>
    <sheet name="3ªParte 4ºEnsaio" sheetId="24" r:id="rId14"/>
    <sheet name="3ªParte 5ºEnsaio" sheetId="26" r:id="rId15"/>
    <sheet name="3ªParte" sheetId="28" r:id="rId16"/>
    <sheet name="Folha2" sheetId="30" r:id="rId17"/>
  </sheets>
  <definedNames>
    <definedName name="solver_eng" localSheetId="10" hidden="1">1</definedName>
    <definedName name="solver_neg" localSheetId="10" hidden="1">1</definedName>
    <definedName name="solver_num" localSheetId="10" hidden="1">0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20" i="22"/>
  <c r="G20" i="21"/>
  <c r="G20" i="20"/>
  <c r="J10" i="28"/>
  <c r="I5" i="1" a="1"/>
  <c r="I5" i="1" s="1"/>
  <c r="G15" i="1" s="1"/>
  <c r="G18" i="28"/>
  <c r="J6" i="28"/>
  <c r="W27" i="20"/>
  <c r="C20" i="28" s="1"/>
  <c r="C26" i="28" s="1"/>
  <c r="Q7" i="27"/>
  <c r="Q8" i="27"/>
  <c r="Q9" i="27"/>
  <c r="Q10" i="27"/>
  <c r="Q11" i="27"/>
  <c r="Q12" i="27"/>
  <c r="Q13" i="27"/>
  <c r="Q6" i="27"/>
  <c r="P6" i="27"/>
  <c r="G27" i="28"/>
  <c r="G26" i="28"/>
  <c r="G25" i="28"/>
  <c r="G24" i="28"/>
  <c r="G23" i="28"/>
  <c r="G22" i="28"/>
  <c r="G21" i="28"/>
  <c r="G31" i="28" s="1"/>
  <c r="G32" i="28" s="1"/>
  <c r="G20" i="28"/>
  <c r="G19" i="28"/>
  <c r="C24" i="28"/>
  <c r="C23" i="28"/>
  <c r="C22" i="28"/>
  <c r="C21" i="28"/>
  <c r="W27" i="26"/>
  <c r="W27" i="24"/>
  <c r="W27" i="22"/>
  <c r="W27" i="21"/>
  <c r="W26" i="20"/>
  <c r="AA26" i="26"/>
  <c r="W26" i="26"/>
  <c r="O5" i="26"/>
  <c r="O5" i="24"/>
  <c r="W26" i="22"/>
  <c r="AA26" i="21"/>
  <c r="W26" i="21"/>
  <c r="C6" i="28" s="1"/>
  <c r="D6" i="28" s="1"/>
  <c r="O5" i="21"/>
  <c r="C7" i="28"/>
  <c r="AA26" i="20"/>
  <c r="F5" i="28" s="1"/>
  <c r="F8" i="28"/>
  <c r="AA26" i="24"/>
  <c r="W26" i="24"/>
  <c r="AA26" i="22"/>
  <c r="K21" i="26"/>
  <c r="J21" i="26"/>
  <c r="K20" i="26"/>
  <c r="J20" i="26"/>
  <c r="K21" i="24"/>
  <c r="J21" i="24"/>
  <c r="K20" i="24"/>
  <c r="J20" i="24"/>
  <c r="K21" i="21"/>
  <c r="J21" i="21"/>
  <c r="K20" i="21"/>
  <c r="J20" i="21"/>
  <c r="K21" i="22"/>
  <c r="J21" i="22"/>
  <c r="K20" i="22"/>
  <c r="J20" i="22"/>
  <c r="F9" i="28"/>
  <c r="G9" i="28" s="1"/>
  <c r="C8" i="28"/>
  <c r="D8" i="28" s="1"/>
  <c r="K21" i="20"/>
  <c r="J21" i="20"/>
  <c r="K20" i="20"/>
  <c r="J20" i="20"/>
  <c r="K21" i="17"/>
  <c r="J21" i="17"/>
  <c r="K20" i="17"/>
  <c r="J20" i="17"/>
  <c r="K21" i="16"/>
  <c r="J21" i="16"/>
  <c r="K20" i="16"/>
  <c r="J20" i="16"/>
  <c r="K21" i="14"/>
  <c r="J21" i="14"/>
  <c r="K20" i="14"/>
  <c r="J20" i="14"/>
  <c r="K21" i="13"/>
  <c r="J21" i="13"/>
  <c r="K20" i="13"/>
  <c r="J20" i="13"/>
  <c r="K21" i="11"/>
  <c r="J21" i="11"/>
  <c r="K20" i="11"/>
  <c r="J20" i="11"/>
  <c r="K21" i="9"/>
  <c r="J21" i="9"/>
  <c r="K20" i="9"/>
  <c r="J20" i="9"/>
  <c r="K21" i="7"/>
  <c r="K20" i="7"/>
  <c r="J21" i="7"/>
  <c r="J20" i="7"/>
  <c r="L20" i="2"/>
  <c r="L19" i="2"/>
  <c r="K20" i="2"/>
  <c r="K19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T47" i="2"/>
  <c r="C5" i="28"/>
  <c r="D5" i="28" s="1"/>
  <c r="F7" i="28"/>
  <c r="G7" i="28" s="1"/>
  <c r="C9" i="28"/>
  <c r="D9" i="28" s="1"/>
  <c r="F6" i="28"/>
  <c r="G6" i="28" s="1"/>
  <c r="C28" i="28" l="1"/>
  <c r="C29" i="28" s="1"/>
  <c r="C30" i="28" s="1"/>
  <c r="G29" i="28"/>
  <c r="G33" i="28" s="1"/>
  <c r="O2" i="24"/>
  <c r="O2" i="7"/>
  <c r="O2" i="2"/>
  <c r="O2" i="17"/>
  <c r="O2" i="22"/>
  <c r="O2" i="21"/>
  <c r="O2" i="16"/>
  <c r="O2" i="13"/>
  <c r="O2" i="20"/>
  <c r="O2" i="14"/>
  <c r="O2" i="9"/>
  <c r="B5" i="27"/>
  <c r="O2" i="11"/>
  <c r="O2" i="26"/>
  <c r="G8" i="28"/>
  <c r="G5" i="28"/>
  <c r="F13" i="28"/>
  <c r="F14" i="28" s="1"/>
  <c r="D7" i="28"/>
  <c r="C13" i="28"/>
  <c r="C14" i="28" s="1"/>
  <c r="I15" i="1"/>
  <c r="F11" i="28"/>
  <c r="C11" i="28"/>
  <c r="J5" i="28" l="1"/>
  <c r="J11" i="28" s="1"/>
  <c r="J12" i="28" s="1"/>
  <c r="L21" i="14"/>
  <c r="M21" i="14" s="1"/>
  <c r="L21" i="7"/>
  <c r="M21" i="7" s="1"/>
  <c r="L21" i="13"/>
  <c r="M21" i="13" s="1"/>
  <c r="G17" i="1"/>
  <c r="K22" i="2"/>
  <c r="K21" i="2" s="1"/>
  <c r="L21" i="11"/>
  <c r="M21" i="11" s="1"/>
  <c r="L21" i="20"/>
  <c r="M21" i="20" s="1"/>
  <c r="L21" i="21"/>
  <c r="M21" i="21" s="1"/>
  <c r="L21" i="16"/>
  <c r="M21" i="16" s="1"/>
  <c r="L21" i="26"/>
  <c r="M21" i="26" s="1"/>
  <c r="L21" i="17"/>
  <c r="M21" i="17" s="1"/>
  <c r="L21" i="22"/>
  <c r="M21" i="22" s="1"/>
  <c r="L21" i="9"/>
  <c r="M21" i="9" s="1"/>
  <c r="L21" i="24"/>
  <c r="M21" i="24" s="1"/>
  <c r="P2" i="2"/>
  <c r="P2" i="14"/>
  <c r="F15" i="28"/>
  <c r="C15" i="28"/>
  <c r="D5" i="27"/>
  <c r="I16" i="1"/>
  <c r="M10" i="27"/>
  <c r="M9" i="27"/>
  <c r="M8" i="27"/>
  <c r="M7" i="27"/>
  <c r="M6" i="27"/>
  <c r="M5" i="27"/>
  <c r="M4" i="27"/>
  <c r="M3" i="27"/>
  <c r="D4" i="27"/>
  <c r="B4" i="27"/>
  <c r="G20" i="24" l="1"/>
  <c r="H20" i="24" s="1"/>
  <c r="G20" i="16"/>
  <c r="H20" i="16" s="1"/>
  <c r="G20" i="13"/>
  <c r="H20" i="13" s="1"/>
  <c r="G20" i="11"/>
  <c r="H20" i="11" s="1"/>
  <c r="G20" i="9"/>
  <c r="H20" i="9" s="1"/>
  <c r="G20" i="7"/>
  <c r="H20" i="7" s="1"/>
  <c r="G20" i="26"/>
  <c r="H20" i="26" s="1"/>
  <c r="I21" i="2"/>
  <c r="I22" i="2" s="1"/>
  <c r="H20" i="20"/>
  <c r="G20" i="17"/>
  <c r="H20" i="17" s="1"/>
  <c r="H20" i="22"/>
  <c r="H20" i="21"/>
  <c r="G20" i="14"/>
  <c r="H20" i="14" s="1"/>
  <c r="I17" i="1"/>
  <c r="D9" i="27" s="1"/>
  <c r="D7" i="27"/>
  <c r="P2" i="13"/>
  <c r="P2" i="11" s="1"/>
  <c r="P2" i="9" s="1"/>
  <c r="P2" i="7" s="1"/>
  <c r="P2" i="16"/>
  <c r="P2" i="17" s="1"/>
  <c r="P2" i="20" s="1"/>
  <c r="P2" i="21" s="1"/>
  <c r="P2" i="22" s="1"/>
  <c r="P2" i="24" s="1"/>
  <c r="P2" i="26" s="1"/>
  <c r="G18" i="1"/>
  <c r="AB7" i="26"/>
  <c r="AB6" i="26"/>
  <c r="AB5" i="26"/>
  <c r="AB4" i="26"/>
  <c r="X7" i="26"/>
  <c r="X6" i="26"/>
  <c r="X5" i="26"/>
  <c r="X4" i="26"/>
  <c r="T10" i="26"/>
  <c r="T9" i="26"/>
  <c r="T8" i="26"/>
  <c r="G7" i="26" s="1"/>
  <c r="J7" i="26" s="1"/>
  <c r="T7" i="26"/>
  <c r="T6" i="26"/>
  <c r="T5" i="26"/>
  <c r="T4" i="26"/>
  <c r="T3" i="26"/>
  <c r="AB7" i="24"/>
  <c r="X7" i="24"/>
  <c r="D422" i="26"/>
  <c r="D294" i="26"/>
  <c r="D230" i="26"/>
  <c r="D8" i="26"/>
  <c r="D438" i="26"/>
  <c r="D5" i="26"/>
  <c r="AB6" i="24"/>
  <c r="AB5" i="24"/>
  <c r="AB4" i="24"/>
  <c r="X6" i="24"/>
  <c r="X5" i="24"/>
  <c r="X4" i="24"/>
  <c r="T10" i="24"/>
  <c r="T9" i="24"/>
  <c r="T8" i="24"/>
  <c r="T7" i="24"/>
  <c r="T6" i="24"/>
  <c r="T5" i="24"/>
  <c r="T4" i="24"/>
  <c r="T3" i="24"/>
  <c r="D159" i="24"/>
  <c r="D5" i="24"/>
  <c r="AB7" i="22"/>
  <c r="AB6" i="22"/>
  <c r="AB5" i="22"/>
  <c r="AB4" i="22"/>
  <c r="X6" i="22"/>
  <c r="X7" i="22"/>
  <c r="X5" i="22"/>
  <c r="X4" i="22"/>
  <c r="T10" i="22"/>
  <c r="T9" i="22"/>
  <c r="T8" i="22"/>
  <c r="T7" i="22"/>
  <c r="T6" i="22"/>
  <c r="T5" i="22"/>
  <c r="T4" i="22"/>
  <c r="T3" i="22"/>
  <c r="G9" i="20"/>
  <c r="D68" i="22"/>
  <c r="D36" i="22"/>
  <c r="D499" i="22"/>
  <c r="AB7" i="21"/>
  <c r="AB6" i="21"/>
  <c r="AB5" i="21"/>
  <c r="AB4" i="21"/>
  <c r="X7" i="21"/>
  <c r="X5" i="21"/>
  <c r="X6" i="21"/>
  <c r="X4" i="21"/>
  <c r="T10" i="21"/>
  <c r="T9" i="21"/>
  <c r="T8" i="21"/>
  <c r="T7" i="21"/>
  <c r="T6" i="21"/>
  <c r="T5" i="21"/>
  <c r="T4" i="21"/>
  <c r="T3" i="21"/>
  <c r="D339" i="21"/>
  <c r="D275" i="21"/>
  <c r="D201" i="21"/>
  <c r="D479" i="21"/>
  <c r="D494" i="20"/>
  <c r="J8" i="20"/>
  <c r="J9" i="20"/>
  <c r="G8" i="20"/>
  <c r="AB6" i="20"/>
  <c r="AB5" i="20"/>
  <c r="AB4" i="20"/>
  <c r="AB7" i="20"/>
  <c r="X6" i="20"/>
  <c r="X5" i="20"/>
  <c r="X4" i="20"/>
  <c r="X7" i="20"/>
  <c r="T10" i="20"/>
  <c r="T9" i="20"/>
  <c r="T8" i="20"/>
  <c r="T7" i="20"/>
  <c r="T6" i="20"/>
  <c r="T5" i="20"/>
  <c r="T4" i="20"/>
  <c r="T3" i="20"/>
  <c r="K4" i="17"/>
  <c r="H4" i="17"/>
  <c r="K4" i="16"/>
  <c r="H4" i="16"/>
  <c r="L4" i="14"/>
  <c r="I4" i="14"/>
  <c r="H4" i="14"/>
  <c r="K4" i="14"/>
  <c r="J8" i="14"/>
  <c r="J9" i="14"/>
  <c r="G8" i="14"/>
  <c r="G9" i="14"/>
  <c r="AB7" i="14"/>
  <c r="X7" i="14"/>
  <c r="T10" i="14"/>
  <c r="T9" i="14"/>
  <c r="AB7" i="13"/>
  <c r="X7" i="13"/>
  <c r="H4" i="13"/>
  <c r="K4" i="13"/>
  <c r="L4" i="13"/>
  <c r="I4" i="13"/>
  <c r="J8" i="13"/>
  <c r="J9" i="13"/>
  <c r="G8" i="13"/>
  <c r="G9" i="13"/>
  <c r="T10" i="13"/>
  <c r="T9" i="13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2" i="17"/>
  <c r="O5" i="17"/>
  <c r="J7" i="16"/>
  <c r="J6" i="16"/>
  <c r="G6" i="16"/>
  <c r="G7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2" i="16"/>
  <c r="O5" i="16"/>
  <c r="AB6" i="16"/>
  <c r="X6" i="16"/>
  <c r="T8" i="16"/>
  <c r="T7" i="16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2" i="14"/>
  <c r="O5" i="14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O5" i="13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2" i="11"/>
  <c r="O5" i="11"/>
  <c r="H4" i="11"/>
  <c r="I4" i="11"/>
  <c r="K4" i="11"/>
  <c r="L4" i="1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2" i="9"/>
  <c r="O5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2" i="7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2" i="2"/>
  <c r="I4" i="9"/>
  <c r="L4" i="9"/>
  <c r="AB6" i="17"/>
  <c r="X6" i="17"/>
  <c r="J5" i="17"/>
  <c r="J6" i="17"/>
  <c r="J7" i="17"/>
  <c r="G5" i="17"/>
  <c r="G6" i="17"/>
  <c r="G7" i="17"/>
  <c r="T8" i="17"/>
  <c r="T7" i="17"/>
  <c r="T6" i="17"/>
  <c r="AB5" i="17" s="1"/>
  <c r="T5" i="17"/>
  <c r="T4" i="17"/>
  <c r="AB4" i="17" s="1"/>
  <c r="T3" i="17"/>
  <c r="X4" i="17" s="1"/>
  <c r="X5" i="17"/>
  <c r="T6" i="16"/>
  <c r="T5" i="16"/>
  <c r="T4" i="16"/>
  <c r="T3" i="16"/>
  <c r="AB5" i="16"/>
  <c r="G4" i="16"/>
  <c r="X4" i="16"/>
  <c r="T8" i="14"/>
  <c r="T7" i="14"/>
  <c r="T6" i="14"/>
  <c r="T5" i="14"/>
  <c r="T4" i="14"/>
  <c r="T3" i="14"/>
  <c r="AB6" i="14"/>
  <c r="X6" i="14"/>
  <c r="AB5" i="14"/>
  <c r="X5" i="14"/>
  <c r="AB4" i="14"/>
  <c r="X4" i="14"/>
  <c r="T8" i="13"/>
  <c r="T7" i="13"/>
  <c r="T6" i="13"/>
  <c r="T5" i="13"/>
  <c r="T4" i="13"/>
  <c r="T3" i="13"/>
  <c r="X6" i="13"/>
  <c r="AB5" i="13"/>
  <c r="X5" i="13"/>
  <c r="X4" i="13"/>
  <c r="T9" i="11"/>
  <c r="T10" i="11"/>
  <c r="X7" i="11"/>
  <c r="T8" i="11"/>
  <c r="AB6" i="11" s="1"/>
  <c r="T7" i="11"/>
  <c r="T6" i="11"/>
  <c r="T5" i="11"/>
  <c r="X5" i="11" s="1"/>
  <c r="T4" i="11"/>
  <c r="T3" i="11"/>
  <c r="K4" i="9"/>
  <c r="H4" i="9"/>
  <c r="G4" i="9"/>
  <c r="AB7" i="11"/>
  <c r="X6" i="11"/>
  <c r="G7" i="11"/>
  <c r="J7" i="11" s="1"/>
  <c r="AB4" i="11"/>
  <c r="X4" i="11"/>
  <c r="X8" i="9"/>
  <c r="X7" i="9"/>
  <c r="X6" i="9"/>
  <c r="X5" i="9"/>
  <c r="X4" i="9"/>
  <c r="T12" i="9"/>
  <c r="T11" i="9"/>
  <c r="T10" i="9"/>
  <c r="T9" i="9"/>
  <c r="T8" i="9"/>
  <c r="T7" i="9"/>
  <c r="T6" i="9"/>
  <c r="T5" i="9"/>
  <c r="T4" i="9"/>
  <c r="T3" i="9"/>
  <c r="T4" i="2"/>
  <c r="AB4" i="2" s="1"/>
  <c r="AB8" i="9"/>
  <c r="G11" i="9"/>
  <c r="J11" i="9" s="1"/>
  <c r="AB6" i="9"/>
  <c r="AB4" i="9"/>
  <c r="T19" i="7"/>
  <c r="T18" i="7"/>
  <c r="T17" i="7"/>
  <c r="T16" i="7"/>
  <c r="T15" i="7"/>
  <c r="T14" i="7"/>
  <c r="T13" i="7"/>
  <c r="T12" i="7"/>
  <c r="T11" i="7"/>
  <c r="T9" i="7"/>
  <c r="T10" i="7"/>
  <c r="T8" i="7"/>
  <c r="T7" i="7"/>
  <c r="T6" i="7"/>
  <c r="T5" i="7"/>
  <c r="G4" i="7" s="1"/>
  <c r="T4" i="7"/>
  <c r="T3" i="7"/>
  <c r="X12" i="7"/>
  <c r="X11" i="7"/>
  <c r="X10" i="7"/>
  <c r="AB11" i="7"/>
  <c r="X8" i="7"/>
  <c r="AB7" i="7"/>
  <c r="X9" i="7"/>
  <c r="G8" i="7"/>
  <c r="J8" i="7" s="1"/>
  <c r="AB8" i="7"/>
  <c r="AB6" i="7"/>
  <c r="X6" i="7"/>
  <c r="X5" i="7"/>
  <c r="AB4" i="7"/>
  <c r="X4" i="7"/>
  <c r="T19" i="2"/>
  <c r="X12" i="2" s="1"/>
  <c r="T18" i="2"/>
  <c r="AB11" i="2" s="1"/>
  <c r="T17" i="2"/>
  <c r="X11" i="2" s="1"/>
  <c r="T16" i="2"/>
  <c r="AB10" i="2" s="1"/>
  <c r="T15" i="2"/>
  <c r="X10" i="2" s="1"/>
  <c r="T14" i="2"/>
  <c r="AB9" i="2" s="1"/>
  <c r="T13" i="2"/>
  <c r="X9" i="2" s="1"/>
  <c r="T12" i="2"/>
  <c r="AB8" i="2" s="1"/>
  <c r="T11" i="2"/>
  <c r="X8" i="2" s="1"/>
  <c r="T10" i="2"/>
  <c r="G9" i="2" s="1"/>
  <c r="T9" i="2"/>
  <c r="G8" i="2" s="1"/>
  <c r="T8" i="2"/>
  <c r="AB6" i="2" s="1"/>
  <c r="T7" i="2"/>
  <c r="X6" i="2" s="1"/>
  <c r="T6" i="2"/>
  <c r="AB5" i="2" s="1"/>
  <c r="T5" i="2"/>
  <c r="X5" i="2" s="1"/>
  <c r="T3" i="2"/>
  <c r="X4" i="2" s="1"/>
  <c r="I18" i="1" l="1"/>
  <c r="D10" i="27" s="1"/>
  <c r="L20" i="7"/>
  <c r="M20" i="7" s="1"/>
  <c r="J21" i="2"/>
  <c r="J22" i="2" s="1"/>
  <c r="L20" i="22"/>
  <c r="M20" i="22" s="1"/>
  <c r="L20" i="20"/>
  <c r="M20" i="20" s="1"/>
  <c r="L20" i="24"/>
  <c r="M20" i="24" s="1"/>
  <c r="L20" i="26"/>
  <c r="M20" i="26" s="1"/>
  <c r="L20" i="16"/>
  <c r="M20" i="16" s="1"/>
  <c r="L20" i="13"/>
  <c r="M20" i="13" s="1"/>
  <c r="L20" i="17"/>
  <c r="M20" i="17" s="1"/>
  <c r="L20" i="11"/>
  <c r="M20" i="11" s="1"/>
  <c r="L20" i="21"/>
  <c r="M20" i="21" s="1"/>
  <c r="L20" i="9"/>
  <c r="M20" i="9" s="1"/>
  <c r="L20" i="14"/>
  <c r="M20" i="14" s="1"/>
  <c r="G6" i="26"/>
  <c r="J6" i="26" s="1"/>
  <c r="G4" i="26"/>
  <c r="J4" i="26" s="1"/>
  <c r="D358" i="26"/>
  <c r="D3" i="26"/>
  <c r="G9" i="26"/>
  <c r="J9" i="26" s="1"/>
  <c r="D166" i="26"/>
  <c r="D222" i="26"/>
  <c r="D286" i="26"/>
  <c r="D350" i="26"/>
  <c r="D414" i="26"/>
  <c r="G5" i="26"/>
  <c r="J5" i="26" s="1"/>
  <c r="D178" i="26"/>
  <c r="D238" i="26"/>
  <c r="D302" i="26"/>
  <c r="D366" i="26"/>
  <c r="D430" i="26"/>
  <c r="D184" i="26"/>
  <c r="D246" i="26"/>
  <c r="D310" i="26"/>
  <c r="D374" i="26"/>
  <c r="D502" i="26"/>
  <c r="D498" i="26"/>
  <c r="D494" i="26"/>
  <c r="D490" i="26"/>
  <c r="D486" i="26"/>
  <c r="D482" i="26"/>
  <c r="D478" i="26"/>
  <c r="D474" i="26"/>
  <c r="D470" i="26"/>
  <c r="D466" i="26"/>
  <c r="D462" i="26"/>
  <c r="D458" i="26"/>
  <c r="D454" i="26"/>
  <c r="D500" i="26"/>
  <c r="D496" i="26"/>
  <c r="D492" i="26"/>
  <c r="D488" i="26"/>
  <c r="D484" i="26"/>
  <c r="D480" i="26"/>
  <c r="D476" i="26"/>
  <c r="D472" i="26"/>
  <c r="D468" i="26"/>
  <c r="D464" i="26"/>
  <c r="D460" i="26"/>
  <c r="D456" i="26"/>
  <c r="D452" i="26"/>
  <c r="D499" i="26"/>
  <c r="D495" i="26"/>
  <c r="D491" i="26"/>
  <c r="D487" i="26"/>
  <c r="D483" i="26"/>
  <c r="D479" i="26"/>
  <c r="D475" i="26"/>
  <c r="D471" i="26"/>
  <c r="D467" i="26"/>
  <c r="D463" i="26"/>
  <c r="D459" i="26"/>
  <c r="D455" i="26"/>
  <c r="D451" i="26"/>
  <c r="D447" i="26"/>
  <c r="D443" i="26"/>
  <c r="D439" i="26"/>
  <c r="D435" i="26"/>
  <c r="D431" i="26"/>
  <c r="D427" i="26"/>
  <c r="D423" i="26"/>
  <c r="D419" i="26"/>
  <c r="D415" i="26"/>
  <c r="D411" i="26"/>
  <c r="D407" i="26"/>
  <c r="D403" i="26"/>
  <c r="D399" i="26"/>
  <c r="D395" i="26"/>
  <c r="D391" i="26"/>
  <c r="D387" i="26"/>
  <c r="D383" i="26"/>
  <c r="D379" i="26"/>
  <c r="D375" i="26"/>
  <c r="D371" i="26"/>
  <c r="D367" i="26"/>
  <c r="D363" i="26"/>
  <c r="D359" i="26"/>
  <c r="D355" i="26"/>
  <c r="D351" i="26"/>
  <c r="D347" i="26"/>
  <c r="D343" i="26"/>
  <c r="D339" i="26"/>
  <c r="D335" i="26"/>
  <c r="D331" i="26"/>
  <c r="D327" i="26"/>
  <c r="D323" i="26"/>
  <c r="D319" i="26"/>
  <c r="D315" i="26"/>
  <c r="D311" i="26"/>
  <c r="D307" i="26"/>
  <c r="D303" i="26"/>
  <c r="D299" i="26"/>
  <c r="D295" i="26"/>
  <c r="D291" i="26"/>
  <c r="D287" i="26"/>
  <c r="D283" i="26"/>
  <c r="D279" i="26"/>
  <c r="D275" i="26"/>
  <c r="D271" i="26"/>
  <c r="D267" i="26"/>
  <c r="D263" i="26"/>
  <c r="D259" i="26"/>
  <c r="D255" i="26"/>
  <c r="D251" i="26"/>
  <c r="D247" i="26"/>
  <c r="D243" i="26"/>
  <c r="D239" i="26"/>
  <c r="D235" i="26"/>
  <c r="D231" i="26"/>
  <c r="D227" i="26"/>
  <c r="D223" i="26"/>
  <c r="D219" i="26"/>
  <c r="D215" i="26"/>
  <c r="D211" i="26"/>
  <c r="D207" i="26"/>
  <c r="D203" i="26"/>
  <c r="D199" i="26"/>
  <c r="D195" i="26"/>
  <c r="D191" i="26"/>
  <c r="D187" i="26"/>
  <c r="D183" i="26"/>
  <c r="D179" i="26"/>
  <c r="D175" i="26"/>
  <c r="D171" i="26"/>
  <c r="D501" i="26"/>
  <c r="D485" i="26"/>
  <c r="D469" i="26"/>
  <c r="D453" i="26"/>
  <c r="D444" i="26"/>
  <c r="D436" i="26"/>
  <c r="D428" i="26"/>
  <c r="D420" i="26"/>
  <c r="D412" i="26"/>
  <c r="D404" i="26"/>
  <c r="D396" i="26"/>
  <c r="D388" i="26"/>
  <c r="D380" i="26"/>
  <c r="D372" i="26"/>
  <c r="D364" i="26"/>
  <c r="D356" i="26"/>
  <c r="D348" i="26"/>
  <c r="D340" i="26"/>
  <c r="D332" i="26"/>
  <c r="D324" i="26"/>
  <c r="D316" i="26"/>
  <c r="D308" i="26"/>
  <c r="D300" i="26"/>
  <c r="D292" i="26"/>
  <c r="D284" i="26"/>
  <c r="D276" i="26"/>
  <c r="D268" i="26"/>
  <c r="D260" i="26"/>
  <c r="D252" i="26"/>
  <c r="D244" i="26"/>
  <c r="D236" i="26"/>
  <c r="D228" i="26"/>
  <c r="D220" i="26"/>
  <c r="D212" i="26"/>
  <c r="D204" i="26"/>
  <c r="D196" i="26"/>
  <c r="D189" i="26"/>
  <c r="D176" i="26"/>
  <c r="D170" i="26"/>
  <c r="D165" i="26"/>
  <c r="D10" i="26"/>
  <c r="D6" i="26"/>
  <c r="D188" i="26"/>
  <c r="D182" i="26"/>
  <c r="D169" i="26"/>
  <c r="D164" i="26"/>
  <c r="D160" i="26"/>
  <c r="D156" i="26"/>
  <c r="D152" i="26"/>
  <c r="D148" i="26"/>
  <c r="D144" i="26"/>
  <c r="D140" i="26"/>
  <c r="D136" i="26"/>
  <c r="D132" i="26"/>
  <c r="D128" i="26"/>
  <c r="D124" i="26"/>
  <c r="D120" i="26"/>
  <c r="D116" i="26"/>
  <c r="D112" i="26"/>
  <c r="D108" i="26"/>
  <c r="D104" i="26"/>
  <c r="D100" i="26"/>
  <c r="D96" i="26"/>
  <c r="D92" i="26"/>
  <c r="D88" i="26"/>
  <c r="D84" i="26"/>
  <c r="D80" i="26"/>
  <c r="D76" i="26"/>
  <c r="D72" i="26"/>
  <c r="D68" i="26"/>
  <c r="D64" i="26"/>
  <c r="D60" i="26"/>
  <c r="D56" i="26"/>
  <c r="D52" i="26"/>
  <c r="D48" i="26"/>
  <c r="D44" i="26"/>
  <c r="D40" i="26"/>
  <c r="D36" i="26"/>
  <c r="D32" i="26"/>
  <c r="D28" i="26"/>
  <c r="D24" i="26"/>
  <c r="D20" i="26"/>
  <c r="D16" i="26"/>
  <c r="D12" i="26"/>
  <c r="D497" i="26"/>
  <c r="D481" i="26"/>
  <c r="D465" i="26"/>
  <c r="D450" i="26"/>
  <c r="D442" i="26"/>
  <c r="D434" i="26"/>
  <c r="D426" i="26"/>
  <c r="D418" i="26"/>
  <c r="D410" i="26"/>
  <c r="D402" i="26"/>
  <c r="D394" i="26"/>
  <c r="D386" i="26"/>
  <c r="D378" i="26"/>
  <c r="D370" i="26"/>
  <c r="D362" i="26"/>
  <c r="D354" i="26"/>
  <c r="D346" i="26"/>
  <c r="D338" i="26"/>
  <c r="D330" i="26"/>
  <c r="D322" i="26"/>
  <c r="D314" i="26"/>
  <c r="D306" i="26"/>
  <c r="D298" i="26"/>
  <c r="D290" i="26"/>
  <c r="D282" i="26"/>
  <c r="D274" i="26"/>
  <c r="D266" i="26"/>
  <c r="D258" i="26"/>
  <c r="D250" i="26"/>
  <c r="D242" i="26"/>
  <c r="D234" i="26"/>
  <c r="D226" i="26"/>
  <c r="D218" i="26"/>
  <c r="D210" i="26"/>
  <c r="D202" i="26"/>
  <c r="D194" i="26"/>
  <c r="D181" i="26"/>
  <c r="D168" i="26"/>
  <c r="D449" i="26"/>
  <c r="D441" i="26"/>
  <c r="D433" i="26"/>
  <c r="D425" i="26"/>
  <c r="D417" i="26"/>
  <c r="D409" i="26"/>
  <c r="D401" i="26"/>
  <c r="D393" i="26"/>
  <c r="D385" i="26"/>
  <c r="D377" i="26"/>
  <c r="D369" i="26"/>
  <c r="D361" i="26"/>
  <c r="D353" i="26"/>
  <c r="D345" i="26"/>
  <c r="D337" i="26"/>
  <c r="D329" i="26"/>
  <c r="D321" i="26"/>
  <c r="D313" i="26"/>
  <c r="D305" i="26"/>
  <c r="D297" i="26"/>
  <c r="D289" i="26"/>
  <c r="D281" i="26"/>
  <c r="D273" i="26"/>
  <c r="D265" i="26"/>
  <c r="D257" i="26"/>
  <c r="D249" i="26"/>
  <c r="D241" i="26"/>
  <c r="D233" i="26"/>
  <c r="D225" i="26"/>
  <c r="D217" i="26"/>
  <c r="D209" i="26"/>
  <c r="D201" i="26"/>
  <c r="D193" i="26"/>
  <c r="D180" i="26"/>
  <c r="D174" i="26"/>
  <c r="D163" i="26"/>
  <c r="D159" i="26"/>
  <c r="D155" i="26"/>
  <c r="D151" i="26"/>
  <c r="D147" i="26"/>
  <c r="D143" i="26"/>
  <c r="D139" i="26"/>
  <c r="D135" i="26"/>
  <c r="D131" i="26"/>
  <c r="D127" i="26"/>
  <c r="D123" i="26"/>
  <c r="D119" i="26"/>
  <c r="D115" i="26"/>
  <c r="D111" i="26"/>
  <c r="D107" i="26"/>
  <c r="D103" i="26"/>
  <c r="D99" i="26"/>
  <c r="D95" i="26"/>
  <c r="D91" i="26"/>
  <c r="D87" i="26"/>
  <c r="D83" i="26"/>
  <c r="D79" i="26"/>
  <c r="D75" i="26"/>
  <c r="D71" i="26"/>
  <c r="D67" i="26"/>
  <c r="D63" i="26"/>
  <c r="D59" i="26"/>
  <c r="D55" i="26"/>
  <c r="D51" i="26"/>
  <c r="D47" i="26"/>
  <c r="D43" i="26"/>
  <c r="D39" i="26"/>
  <c r="D35" i="26"/>
  <c r="D31" i="26"/>
  <c r="D27" i="26"/>
  <c r="D23" i="26"/>
  <c r="D19" i="26"/>
  <c r="D15" i="26"/>
  <c r="D11" i="26"/>
  <c r="D7" i="26"/>
  <c r="D493" i="26"/>
  <c r="D477" i="26"/>
  <c r="D461" i="26"/>
  <c r="D448" i="26"/>
  <c r="D440" i="26"/>
  <c r="D432" i="26"/>
  <c r="D424" i="26"/>
  <c r="D416" i="26"/>
  <c r="D408" i="26"/>
  <c r="D400" i="26"/>
  <c r="D392" i="26"/>
  <c r="D384" i="26"/>
  <c r="D376" i="26"/>
  <c r="D368" i="26"/>
  <c r="D360" i="26"/>
  <c r="D352" i="26"/>
  <c r="D344" i="26"/>
  <c r="D336" i="26"/>
  <c r="D328" i="26"/>
  <c r="D320" i="26"/>
  <c r="D312" i="26"/>
  <c r="D304" i="26"/>
  <c r="D296" i="26"/>
  <c r="D288" i="26"/>
  <c r="D280" i="26"/>
  <c r="D272" i="26"/>
  <c r="D264" i="26"/>
  <c r="D256" i="26"/>
  <c r="D248" i="26"/>
  <c r="D240" i="26"/>
  <c r="D232" i="26"/>
  <c r="D224" i="26"/>
  <c r="D216" i="26"/>
  <c r="D208" i="26"/>
  <c r="D200" i="26"/>
  <c r="D192" i="26"/>
  <c r="D186" i="26"/>
  <c r="D173" i="26"/>
  <c r="D167" i="26"/>
  <c r="D185" i="26"/>
  <c r="D172" i="26"/>
  <c r="D162" i="26"/>
  <c r="D158" i="26"/>
  <c r="D154" i="26"/>
  <c r="D150" i="26"/>
  <c r="D146" i="26"/>
  <c r="D142" i="26"/>
  <c r="D138" i="26"/>
  <c r="D134" i="26"/>
  <c r="D130" i="26"/>
  <c r="D126" i="26"/>
  <c r="D122" i="26"/>
  <c r="D118" i="26"/>
  <c r="D114" i="26"/>
  <c r="D110" i="26"/>
  <c r="D106" i="26"/>
  <c r="D102" i="26"/>
  <c r="D98" i="26"/>
  <c r="D94" i="26"/>
  <c r="D90" i="26"/>
  <c r="D86" i="26"/>
  <c r="D82" i="26"/>
  <c r="D78" i="26"/>
  <c r="D74" i="26"/>
  <c r="D70" i="26"/>
  <c r="D66" i="26"/>
  <c r="D62" i="26"/>
  <c r="D58" i="26"/>
  <c r="D54" i="26"/>
  <c r="D50" i="26"/>
  <c r="D46" i="26"/>
  <c r="D42" i="26"/>
  <c r="D38" i="26"/>
  <c r="D34" i="26"/>
  <c r="D30" i="26"/>
  <c r="D26" i="26"/>
  <c r="D22" i="26"/>
  <c r="D18" i="26"/>
  <c r="D14" i="26"/>
  <c r="D445" i="26"/>
  <c r="D437" i="26"/>
  <c r="D429" i="26"/>
  <c r="D421" i="26"/>
  <c r="D413" i="26"/>
  <c r="D405" i="26"/>
  <c r="D397" i="26"/>
  <c r="D389" i="26"/>
  <c r="D381" i="26"/>
  <c r="D373" i="26"/>
  <c r="D365" i="26"/>
  <c r="D357" i="26"/>
  <c r="D349" i="26"/>
  <c r="D341" i="26"/>
  <c r="D333" i="26"/>
  <c r="D325" i="26"/>
  <c r="D317" i="26"/>
  <c r="D309" i="26"/>
  <c r="D301" i="26"/>
  <c r="D293" i="26"/>
  <c r="D285" i="26"/>
  <c r="D277" i="26"/>
  <c r="D269" i="26"/>
  <c r="D261" i="26"/>
  <c r="D253" i="26"/>
  <c r="D245" i="26"/>
  <c r="D237" i="26"/>
  <c r="D229" i="26"/>
  <c r="D221" i="26"/>
  <c r="D213" i="26"/>
  <c r="D205" i="26"/>
  <c r="D197" i="26"/>
  <c r="D190" i="26"/>
  <c r="D177" i="26"/>
  <c r="D161" i="26"/>
  <c r="D157" i="26"/>
  <c r="D153" i="26"/>
  <c r="D149" i="26"/>
  <c r="D145" i="26"/>
  <c r="D141" i="26"/>
  <c r="D137" i="26"/>
  <c r="D133" i="26"/>
  <c r="D129" i="26"/>
  <c r="D125" i="26"/>
  <c r="D121" i="26"/>
  <c r="D117" i="26"/>
  <c r="D113" i="26"/>
  <c r="D109" i="26"/>
  <c r="D105" i="26"/>
  <c r="D101" i="26"/>
  <c r="D97" i="26"/>
  <c r="D93" i="26"/>
  <c r="D89" i="26"/>
  <c r="D85" i="26"/>
  <c r="D81" i="26"/>
  <c r="D77" i="26"/>
  <c r="D73" i="26"/>
  <c r="D69" i="26"/>
  <c r="D65" i="26"/>
  <c r="D61" i="26"/>
  <c r="D57" i="26"/>
  <c r="D53" i="26"/>
  <c r="D49" i="26"/>
  <c r="D45" i="26"/>
  <c r="D41" i="26"/>
  <c r="D37" i="26"/>
  <c r="D33" i="26"/>
  <c r="D29" i="26"/>
  <c r="D25" i="26"/>
  <c r="D21" i="26"/>
  <c r="D17" i="26"/>
  <c r="D13" i="26"/>
  <c r="D9" i="26"/>
  <c r="D254" i="26"/>
  <c r="D318" i="26"/>
  <c r="D382" i="26"/>
  <c r="D446" i="26"/>
  <c r="D198" i="26"/>
  <c r="D262" i="26"/>
  <c r="D326" i="26"/>
  <c r="D390" i="26"/>
  <c r="D457" i="26"/>
  <c r="D206" i="26"/>
  <c r="D270" i="26"/>
  <c r="D334" i="26"/>
  <c r="D398" i="26"/>
  <c r="D473" i="26"/>
  <c r="D2" i="26"/>
  <c r="D4" i="26"/>
  <c r="D214" i="26"/>
  <c r="D278" i="26"/>
  <c r="D342" i="26"/>
  <c r="D406" i="26"/>
  <c r="D489" i="26"/>
  <c r="G8" i="26"/>
  <c r="J8" i="26" s="1"/>
  <c r="G6" i="24"/>
  <c r="J6" i="24" s="1"/>
  <c r="G7" i="24"/>
  <c r="J7" i="24" s="1"/>
  <c r="G5" i="24"/>
  <c r="J5" i="24" s="1"/>
  <c r="G4" i="24"/>
  <c r="G9" i="24"/>
  <c r="J9" i="24" s="1"/>
  <c r="D14" i="24"/>
  <c r="D18" i="24"/>
  <c r="D22" i="24"/>
  <c r="D26" i="24"/>
  <c r="D30" i="24"/>
  <c r="D34" i="24"/>
  <c r="D38" i="24"/>
  <c r="D42" i="24"/>
  <c r="D46" i="24"/>
  <c r="D50" i="24"/>
  <c r="D54" i="24"/>
  <c r="D58" i="24"/>
  <c r="D62" i="24"/>
  <c r="D66" i="24"/>
  <c r="D70" i="24"/>
  <c r="D74" i="24"/>
  <c r="D78" i="24"/>
  <c r="D82" i="24"/>
  <c r="D86" i="24"/>
  <c r="D90" i="24"/>
  <c r="D94" i="24"/>
  <c r="D98" i="24"/>
  <c r="D102" i="24"/>
  <c r="D106" i="24"/>
  <c r="D110" i="24"/>
  <c r="D114" i="24"/>
  <c r="D118" i="24"/>
  <c r="D122" i="24"/>
  <c r="D126" i="24"/>
  <c r="D130" i="24"/>
  <c r="D134" i="24"/>
  <c r="D138" i="24"/>
  <c r="D142" i="24"/>
  <c r="D146" i="24"/>
  <c r="D150" i="24"/>
  <c r="D154" i="24"/>
  <c r="D158" i="24"/>
  <c r="D162" i="24"/>
  <c r="D3" i="24"/>
  <c r="G8" i="24"/>
  <c r="J8" i="24" s="1"/>
  <c r="D7" i="24"/>
  <c r="D11" i="24"/>
  <c r="D15" i="24"/>
  <c r="D19" i="24"/>
  <c r="D23" i="24"/>
  <c r="D27" i="24"/>
  <c r="D31" i="24"/>
  <c r="D35" i="24"/>
  <c r="D39" i="24"/>
  <c r="D43" i="24"/>
  <c r="D47" i="24"/>
  <c r="D51" i="24"/>
  <c r="D55" i="24"/>
  <c r="D59" i="24"/>
  <c r="D63" i="24"/>
  <c r="D67" i="24"/>
  <c r="D71" i="24"/>
  <c r="D75" i="24"/>
  <c r="D79" i="24"/>
  <c r="D83" i="24"/>
  <c r="D87" i="24"/>
  <c r="D91" i="24"/>
  <c r="D95" i="24"/>
  <c r="D99" i="24"/>
  <c r="D103" i="24"/>
  <c r="D107" i="24"/>
  <c r="D111" i="24"/>
  <c r="D115" i="24"/>
  <c r="D119" i="24"/>
  <c r="D123" i="24"/>
  <c r="D127" i="24"/>
  <c r="D131" i="24"/>
  <c r="D135" i="24"/>
  <c r="D139" i="24"/>
  <c r="D143" i="24"/>
  <c r="D147" i="24"/>
  <c r="D151" i="24"/>
  <c r="D155" i="24"/>
  <c r="D502" i="24"/>
  <c r="D498" i="24"/>
  <c r="D494" i="24"/>
  <c r="D490" i="24"/>
  <c r="D486" i="24"/>
  <c r="D482" i="24"/>
  <c r="D478" i="24"/>
  <c r="D474" i="24"/>
  <c r="D470" i="24"/>
  <c r="D466" i="24"/>
  <c r="D462" i="24"/>
  <c r="D458" i="24"/>
  <c r="D454" i="24"/>
  <c r="D450" i="24"/>
  <c r="D446" i="24"/>
  <c r="D442" i="24"/>
  <c r="D438" i="24"/>
  <c r="D434" i="24"/>
  <c r="D430" i="24"/>
  <c r="D426" i="24"/>
  <c r="D422" i="24"/>
  <c r="D418" i="24"/>
  <c r="D414" i="24"/>
  <c r="D410" i="24"/>
  <c r="D406" i="24"/>
  <c r="D402" i="24"/>
  <c r="D398" i="24"/>
  <c r="D394" i="24"/>
  <c r="D390" i="24"/>
  <c r="D386" i="24"/>
  <c r="D382" i="24"/>
  <c r="D378" i="24"/>
  <c r="D374" i="24"/>
  <c r="D370" i="24"/>
  <c r="D366" i="24"/>
  <c r="D362" i="24"/>
  <c r="D358" i="24"/>
  <c r="D354" i="24"/>
  <c r="D350" i="24"/>
  <c r="D346" i="24"/>
  <c r="D342" i="24"/>
  <c r="D338" i="24"/>
  <c r="D334" i="24"/>
  <c r="D330" i="24"/>
  <c r="D326" i="24"/>
  <c r="D322" i="24"/>
  <c r="D318" i="24"/>
  <c r="D314" i="24"/>
  <c r="D310" i="24"/>
  <c r="D306" i="24"/>
  <c r="D302" i="24"/>
  <c r="D298" i="24"/>
  <c r="D294" i="24"/>
  <c r="D290" i="24"/>
  <c r="D286" i="24"/>
  <c r="D282" i="24"/>
  <c r="D278" i="24"/>
  <c r="D274" i="24"/>
  <c r="D270" i="24"/>
  <c r="D266" i="24"/>
  <c r="D262" i="24"/>
  <c r="D258" i="24"/>
  <c r="D254" i="24"/>
  <c r="D250" i="24"/>
  <c r="D246" i="24"/>
  <c r="D242" i="24"/>
  <c r="D238" i="24"/>
  <c r="D234" i="24"/>
  <c r="D230" i="24"/>
  <c r="D226" i="24"/>
  <c r="D222" i="24"/>
  <c r="D218" i="24"/>
  <c r="D214" i="24"/>
  <c r="D210" i="24"/>
  <c r="D206" i="24"/>
  <c r="D202" i="24"/>
  <c r="D198" i="24"/>
  <c r="D194" i="24"/>
  <c r="D190" i="24"/>
  <c r="D186" i="24"/>
  <c r="D182" i="24"/>
  <c r="D178" i="24"/>
  <c r="D174" i="24"/>
  <c r="D170" i="24"/>
  <c r="D166" i="24"/>
  <c r="D501" i="24"/>
  <c r="D497" i="24"/>
  <c r="D493" i="24"/>
  <c r="D489" i="24"/>
  <c r="D485" i="24"/>
  <c r="D481" i="24"/>
  <c r="D477" i="24"/>
  <c r="D473" i="24"/>
  <c r="D469" i="24"/>
  <c r="D465" i="24"/>
  <c r="D461" i="24"/>
  <c r="D457" i="24"/>
  <c r="D453" i="24"/>
  <c r="D449" i="24"/>
  <c r="D445" i="24"/>
  <c r="D441" i="24"/>
  <c r="D437" i="24"/>
  <c r="D433" i="24"/>
  <c r="D429" i="24"/>
  <c r="D425" i="24"/>
  <c r="D421" i="24"/>
  <c r="D417" i="24"/>
  <c r="D413" i="24"/>
  <c r="D409" i="24"/>
  <c r="D405" i="24"/>
  <c r="D401" i="24"/>
  <c r="D397" i="24"/>
  <c r="D393" i="24"/>
  <c r="D389" i="24"/>
  <c r="D385" i="24"/>
  <c r="D381" i="24"/>
  <c r="D377" i="24"/>
  <c r="D373" i="24"/>
  <c r="D369" i="24"/>
  <c r="D365" i="24"/>
  <c r="D361" i="24"/>
  <c r="D357" i="24"/>
  <c r="D353" i="24"/>
  <c r="D349" i="24"/>
  <c r="D345" i="24"/>
  <c r="D341" i="24"/>
  <c r="D337" i="24"/>
  <c r="D333" i="24"/>
  <c r="D329" i="24"/>
  <c r="D325" i="24"/>
  <c r="D321" i="24"/>
  <c r="D317" i="24"/>
  <c r="D313" i="24"/>
  <c r="D309" i="24"/>
  <c r="D305" i="24"/>
  <c r="D301" i="24"/>
  <c r="D297" i="24"/>
  <c r="D293" i="24"/>
  <c r="D289" i="24"/>
  <c r="D285" i="24"/>
  <c r="D281" i="24"/>
  <c r="D277" i="24"/>
  <c r="D273" i="24"/>
  <c r="D269" i="24"/>
  <c r="D265" i="24"/>
  <c r="D261" i="24"/>
  <c r="D257" i="24"/>
  <c r="D253" i="24"/>
  <c r="D249" i="24"/>
  <c r="D245" i="24"/>
  <c r="D241" i="24"/>
  <c r="D237" i="24"/>
  <c r="D233" i="24"/>
  <c r="D229" i="24"/>
  <c r="D225" i="24"/>
  <c r="D221" i="24"/>
  <c r="D217" i="24"/>
  <c r="D213" i="24"/>
  <c r="D209" i="24"/>
  <c r="D205" i="24"/>
  <c r="D201" i="24"/>
  <c r="D197" i="24"/>
  <c r="D193" i="24"/>
  <c r="D189" i="24"/>
  <c r="D185" i="24"/>
  <c r="D181" i="24"/>
  <c r="D177" i="24"/>
  <c r="D173" i="24"/>
  <c r="D169" i="24"/>
  <c r="D165" i="24"/>
  <c r="D500" i="24"/>
  <c r="D496" i="24"/>
  <c r="D492" i="24"/>
  <c r="D488" i="24"/>
  <c r="D484" i="24"/>
  <c r="D480" i="24"/>
  <c r="D476" i="24"/>
  <c r="D472" i="24"/>
  <c r="D468" i="24"/>
  <c r="D464" i="24"/>
  <c r="D460" i="24"/>
  <c r="D456" i="24"/>
  <c r="D452" i="24"/>
  <c r="D448" i="24"/>
  <c r="D444" i="24"/>
  <c r="D440" i="24"/>
  <c r="D436" i="24"/>
  <c r="D432" i="24"/>
  <c r="D428" i="24"/>
  <c r="D424" i="24"/>
  <c r="D420" i="24"/>
  <c r="D416" i="24"/>
  <c r="D412" i="24"/>
  <c r="D408" i="24"/>
  <c r="D404" i="24"/>
  <c r="D400" i="24"/>
  <c r="D396" i="24"/>
  <c r="D392" i="24"/>
  <c r="D388" i="24"/>
  <c r="D384" i="24"/>
  <c r="D380" i="24"/>
  <c r="D376" i="24"/>
  <c r="D372" i="24"/>
  <c r="D368" i="24"/>
  <c r="D364" i="24"/>
  <c r="D360" i="24"/>
  <c r="D356" i="24"/>
  <c r="D352" i="24"/>
  <c r="D348" i="24"/>
  <c r="D344" i="24"/>
  <c r="D340" i="24"/>
  <c r="D336" i="24"/>
  <c r="D332" i="24"/>
  <c r="D328" i="24"/>
  <c r="D324" i="24"/>
  <c r="D320" i="24"/>
  <c r="D316" i="24"/>
  <c r="D312" i="24"/>
  <c r="D308" i="24"/>
  <c r="D304" i="24"/>
  <c r="D300" i="24"/>
  <c r="D296" i="24"/>
  <c r="D292" i="24"/>
  <c r="D288" i="24"/>
  <c r="D284" i="24"/>
  <c r="D280" i="24"/>
  <c r="D276" i="24"/>
  <c r="D272" i="24"/>
  <c r="D268" i="24"/>
  <c r="D264" i="24"/>
  <c r="D260" i="24"/>
  <c r="D256" i="24"/>
  <c r="D252" i="24"/>
  <c r="D248" i="24"/>
  <c r="D244" i="24"/>
  <c r="D240" i="24"/>
  <c r="D236" i="24"/>
  <c r="D232" i="24"/>
  <c r="D228" i="24"/>
  <c r="D224" i="24"/>
  <c r="D220" i="24"/>
  <c r="D216" i="24"/>
  <c r="D212" i="24"/>
  <c r="D208" i="24"/>
  <c r="D204" i="24"/>
  <c r="D200" i="24"/>
  <c r="D196" i="24"/>
  <c r="D192" i="24"/>
  <c r="D188" i="24"/>
  <c r="D184" i="24"/>
  <c r="D180" i="24"/>
  <c r="D176" i="24"/>
  <c r="D172" i="24"/>
  <c r="D168" i="24"/>
  <c r="D164" i="24"/>
  <c r="D499" i="24"/>
  <c r="D495" i="24"/>
  <c r="D491" i="24"/>
  <c r="D487" i="24"/>
  <c r="D483" i="24"/>
  <c r="D479" i="24"/>
  <c r="D475" i="24"/>
  <c r="D471" i="24"/>
  <c r="D467" i="24"/>
  <c r="D463" i="24"/>
  <c r="D459" i="24"/>
  <c r="D455" i="24"/>
  <c r="D451" i="24"/>
  <c r="D447" i="24"/>
  <c r="D443" i="24"/>
  <c r="D439" i="24"/>
  <c r="D435" i="24"/>
  <c r="D431" i="24"/>
  <c r="D427" i="24"/>
  <c r="D423" i="24"/>
  <c r="D419" i="24"/>
  <c r="D415" i="24"/>
  <c r="D411" i="24"/>
  <c r="D407" i="24"/>
  <c r="D403" i="24"/>
  <c r="D399" i="24"/>
  <c r="D395" i="24"/>
  <c r="D391" i="24"/>
  <c r="D387" i="24"/>
  <c r="D383" i="24"/>
  <c r="D379" i="24"/>
  <c r="D375" i="24"/>
  <c r="D371" i="24"/>
  <c r="D367" i="24"/>
  <c r="D363" i="24"/>
  <c r="D359" i="24"/>
  <c r="D355" i="24"/>
  <c r="D351" i="24"/>
  <c r="D347" i="24"/>
  <c r="D343" i="24"/>
  <c r="D339" i="24"/>
  <c r="D335" i="24"/>
  <c r="D331" i="24"/>
  <c r="D327" i="24"/>
  <c r="D323" i="24"/>
  <c r="D319" i="24"/>
  <c r="D315" i="24"/>
  <c r="D311" i="24"/>
  <c r="D307" i="24"/>
  <c r="D303" i="24"/>
  <c r="D299" i="24"/>
  <c r="D295" i="24"/>
  <c r="D291" i="24"/>
  <c r="D287" i="24"/>
  <c r="D283" i="24"/>
  <c r="D279" i="24"/>
  <c r="D275" i="24"/>
  <c r="D271" i="24"/>
  <c r="D267" i="24"/>
  <c r="D263" i="24"/>
  <c r="D259" i="24"/>
  <c r="D255" i="24"/>
  <c r="D251" i="24"/>
  <c r="D247" i="24"/>
  <c r="D243" i="24"/>
  <c r="D239" i="24"/>
  <c r="D235" i="24"/>
  <c r="D231" i="24"/>
  <c r="D227" i="24"/>
  <c r="D223" i="24"/>
  <c r="D219" i="24"/>
  <c r="D215" i="24"/>
  <c r="D211" i="24"/>
  <c r="D207" i="24"/>
  <c r="D203" i="24"/>
  <c r="D199" i="24"/>
  <c r="D195" i="24"/>
  <c r="D191" i="24"/>
  <c r="D187" i="24"/>
  <c r="D183" i="24"/>
  <c r="D179" i="24"/>
  <c r="D175" i="24"/>
  <c r="D171" i="24"/>
  <c r="D167" i="24"/>
  <c r="D163" i="24"/>
  <c r="D12" i="24"/>
  <c r="D16" i="24"/>
  <c r="D20" i="24"/>
  <c r="D24" i="24"/>
  <c r="D28" i="24"/>
  <c r="D32" i="24"/>
  <c r="D36" i="24"/>
  <c r="D40" i="24"/>
  <c r="D44" i="24"/>
  <c r="D48" i="24"/>
  <c r="D52" i="24"/>
  <c r="D56" i="24"/>
  <c r="D60" i="24"/>
  <c r="D64" i="24"/>
  <c r="D68" i="24"/>
  <c r="D72" i="24"/>
  <c r="D76" i="24"/>
  <c r="D80" i="24"/>
  <c r="D84" i="24"/>
  <c r="D88" i="24"/>
  <c r="D92" i="24"/>
  <c r="D96" i="24"/>
  <c r="D100" i="24"/>
  <c r="D104" i="24"/>
  <c r="D108" i="24"/>
  <c r="D112" i="24"/>
  <c r="D116" i="24"/>
  <c r="D120" i="24"/>
  <c r="D124" i="24"/>
  <c r="D128" i="24"/>
  <c r="D132" i="24"/>
  <c r="D136" i="24"/>
  <c r="D140" i="24"/>
  <c r="D144" i="24"/>
  <c r="D148" i="24"/>
  <c r="D152" i="24"/>
  <c r="D156" i="24"/>
  <c r="D160" i="24"/>
  <c r="D6" i="24"/>
  <c r="D10" i="24"/>
  <c r="D2" i="24"/>
  <c r="D4" i="24"/>
  <c r="D9" i="24"/>
  <c r="D13" i="24"/>
  <c r="D17" i="24"/>
  <c r="D21" i="24"/>
  <c r="D25" i="24"/>
  <c r="D29" i="24"/>
  <c r="D33" i="24"/>
  <c r="D37" i="24"/>
  <c r="D41" i="24"/>
  <c r="D45" i="24"/>
  <c r="D49" i="24"/>
  <c r="D53" i="24"/>
  <c r="D57" i="24"/>
  <c r="D61" i="24"/>
  <c r="D65" i="24"/>
  <c r="D69" i="24"/>
  <c r="D73" i="24"/>
  <c r="D77" i="24"/>
  <c r="D81" i="24"/>
  <c r="D85" i="24"/>
  <c r="D89" i="24"/>
  <c r="D93" i="24"/>
  <c r="D97" i="24"/>
  <c r="D101" i="24"/>
  <c r="D105" i="24"/>
  <c r="D109" i="24"/>
  <c r="D113" i="24"/>
  <c r="D117" i="24"/>
  <c r="D121" i="24"/>
  <c r="D125" i="24"/>
  <c r="D129" i="24"/>
  <c r="D133" i="24"/>
  <c r="D137" i="24"/>
  <c r="D141" i="24"/>
  <c r="D145" i="24"/>
  <c r="D149" i="24"/>
  <c r="D153" i="24"/>
  <c r="D157" i="24"/>
  <c r="D161" i="24"/>
  <c r="D8" i="24"/>
  <c r="D72" i="22"/>
  <c r="G5" i="22"/>
  <c r="J5" i="22" s="1"/>
  <c r="D24" i="22"/>
  <c r="D56" i="22"/>
  <c r="D88" i="22"/>
  <c r="D120" i="22"/>
  <c r="D152" i="22"/>
  <c r="D247" i="22"/>
  <c r="D375" i="22"/>
  <c r="D167" i="22"/>
  <c r="D104" i="22"/>
  <c r="D28" i="22"/>
  <c r="D60" i="22"/>
  <c r="D92" i="22"/>
  <c r="D124" i="22"/>
  <c r="D156" i="22"/>
  <c r="D263" i="22"/>
  <c r="D391" i="22"/>
  <c r="D295" i="22"/>
  <c r="D136" i="22"/>
  <c r="G9" i="22"/>
  <c r="J9" i="22" s="1"/>
  <c r="D32" i="22"/>
  <c r="D64" i="22"/>
  <c r="D96" i="22"/>
  <c r="D128" i="22"/>
  <c r="D160" i="22"/>
  <c r="D279" i="22"/>
  <c r="D407" i="22"/>
  <c r="D423" i="22"/>
  <c r="D439" i="22"/>
  <c r="D132" i="22"/>
  <c r="D311" i="22"/>
  <c r="D12" i="22"/>
  <c r="D44" i="22"/>
  <c r="D76" i="22"/>
  <c r="D108" i="22"/>
  <c r="D140" i="22"/>
  <c r="D199" i="22"/>
  <c r="D327" i="22"/>
  <c r="D455" i="22"/>
  <c r="D100" i="22"/>
  <c r="D183" i="22"/>
  <c r="D16" i="22"/>
  <c r="D48" i="22"/>
  <c r="D80" i="22"/>
  <c r="D112" i="22"/>
  <c r="D144" i="22"/>
  <c r="D215" i="22"/>
  <c r="D343" i="22"/>
  <c r="D471" i="22"/>
  <c r="D40" i="22"/>
  <c r="G6" i="22"/>
  <c r="J6" i="22" s="1"/>
  <c r="D20" i="22"/>
  <c r="D52" i="22"/>
  <c r="D84" i="22"/>
  <c r="D116" i="22"/>
  <c r="D148" i="22"/>
  <c r="D231" i="22"/>
  <c r="D359" i="22"/>
  <c r="D487" i="22"/>
  <c r="D6" i="22"/>
  <c r="D10" i="22"/>
  <c r="D2" i="22"/>
  <c r="D4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125" i="22"/>
  <c r="D129" i="22"/>
  <c r="D133" i="22"/>
  <c r="D137" i="22"/>
  <c r="D141" i="22"/>
  <c r="D145" i="22"/>
  <c r="D149" i="22"/>
  <c r="D153" i="22"/>
  <c r="D157" i="22"/>
  <c r="D161" i="22"/>
  <c r="D171" i="22"/>
  <c r="D187" i="22"/>
  <c r="D203" i="22"/>
  <c r="D219" i="22"/>
  <c r="D235" i="22"/>
  <c r="D251" i="22"/>
  <c r="D267" i="22"/>
  <c r="D283" i="22"/>
  <c r="D299" i="22"/>
  <c r="D315" i="22"/>
  <c r="D331" i="22"/>
  <c r="D347" i="22"/>
  <c r="D363" i="22"/>
  <c r="D379" i="22"/>
  <c r="D395" i="22"/>
  <c r="D411" i="22"/>
  <c r="D427" i="22"/>
  <c r="D443" i="22"/>
  <c r="D459" i="22"/>
  <c r="D475" i="22"/>
  <c r="D491" i="22"/>
  <c r="D5" i="22"/>
  <c r="D8" i="22"/>
  <c r="G7" i="22"/>
  <c r="J7" i="22" s="1"/>
  <c r="G4" i="22"/>
  <c r="D14" i="22"/>
  <c r="D18" i="22"/>
  <c r="D22" i="22"/>
  <c r="D26" i="22"/>
  <c r="D30" i="22"/>
  <c r="D34" i="22"/>
  <c r="D38" i="22"/>
  <c r="D42" i="22"/>
  <c r="D46" i="22"/>
  <c r="D50" i="22"/>
  <c r="D54" i="22"/>
  <c r="D58" i="22"/>
  <c r="D62" i="22"/>
  <c r="D66" i="22"/>
  <c r="D70" i="22"/>
  <c r="D74" i="22"/>
  <c r="D78" i="22"/>
  <c r="D82" i="22"/>
  <c r="D86" i="22"/>
  <c r="D90" i="22"/>
  <c r="D94" i="22"/>
  <c r="D98" i="22"/>
  <c r="D102" i="22"/>
  <c r="D106" i="22"/>
  <c r="D110" i="22"/>
  <c r="D114" i="22"/>
  <c r="D118" i="22"/>
  <c r="D122" i="22"/>
  <c r="D126" i="22"/>
  <c r="D130" i="22"/>
  <c r="D134" i="22"/>
  <c r="D138" i="22"/>
  <c r="D142" i="22"/>
  <c r="D146" i="22"/>
  <c r="D150" i="22"/>
  <c r="D154" i="22"/>
  <c r="D158" i="22"/>
  <c r="D162" i="22"/>
  <c r="D175" i="22"/>
  <c r="D191" i="22"/>
  <c r="D207" i="22"/>
  <c r="D223" i="22"/>
  <c r="D239" i="22"/>
  <c r="D255" i="22"/>
  <c r="D271" i="22"/>
  <c r="D287" i="22"/>
  <c r="D303" i="22"/>
  <c r="D319" i="22"/>
  <c r="D335" i="22"/>
  <c r="D351" i="22"/>
  <c r="D367" i="22"/>
  <c r="D383" i="22"/>
  <c r="D399" i="22"/>
  <c r="D415" i="22"/>
  <c r="D431" i="22"/>
  <c r="D447" i="22"/>
  <c r="D463" i="22"/>
  <c r="D479" i="22"/>
  <c r="D495" i="22"/>
  <c r="D3" i="22"/>
  <c r="G8" i="22"/>
  <c r="J8" i="22" s="1"/>
  <c r="D7" i="22"/>
  <c r="D11" i="22"/>
  <c r="D15" i="22"/>
  <c r="D19" i="22"/>
  <c r="D23" i="22"/>
  <c r="D27" i="22"/>
  <c r="D31" i="22"/>
  <c r="D35" i="22"/>
  <c r="D39" i="22"/>
  <c r="D43" i="22"/>
  <c r="D47" i="22"/>
  <c r="D51" i="22"/>
  <c r="D55" i="22"/>
  <c r="D59" i="22"/>
  <c r="D63" i="22"/>
  <c r="D67" i="22"/>
  <c r="D71" i="22"/>
  <c r="D75" i="22"/>
  <c r="D79" i="22"/>
  <c r="D83" i="22"/>
  <c r="D87" i="22"/>
  <c r="D91" i="22"/>
  <c r="D95" i="22"/>
  <c r="D99" i="22"/>
  <c r="D103" i="22"/>
  <c r="D107" i="22"/>
  <c r="D111" i="22"/>
  <c r="D115" i="22"/>
  <c r="D119" i="22"/>
  <c r="D123" i="22"/>
  <c r="D127" i="22"/>
  <c r="D131" i="22"/>
  <c r="D135" i="22"/>
  <c r="D139" i="22"/>
  <c r="D143" i="22"/>
  <c r="D147" i="22"/>
  <c r="D151" i="22"/>
  <c r="D155" i="22"/>
  <c r="D159" i="22"/>
  <c r="D163" i="22"/>
  <c r="D179" i="22"/>
  <c r="D195" i="22"/>
  <c r="D211" i="22"/>
  <c r="D227" i="22"/>
  <c r="D243" i="22"/>
  <c r="D259" i="22"/>
  <c r="D275" i="22"/>
  <c r="D291" i="22"/>
  <c r="D307" i="22"/>
  <c r="D323" i="22"/>
  <c r="D339" i="22"/>
  <c r="D355" i="22"/>
  <c r="D371" i="22"/>
  <c r="D387" i="22"/>
  <c r="D403" i="22"/>
  <c r="D419" i="22"/>
  <c r="D435" i="22"/>
  <c r="D451" i="22"/>
  <c r="D467" i="22"/>
  <c r="D483" i="22"/>
  <c r="D502" i="22"/>
  <c r="D498" i="22"/>
  <c r="D494" i="22"/>
  <c r="D490" i="22"/>
  <c r="D486" i="22"/>
  <c r="D482" i="22"/>
  <c r="D478" i="22"/>
  <c r="D474" i="22"/>
  <c r="D470" i="22"/>
  <c r="D466" i="22"/>
  <c r="D462" i="22"/>
  <c r="D458" i="22"/>
  <c r="D454" i="22"/>
  <c r="D450" i="22"/>
  <c r="D446" i="22"/>
  <c r="D442" i="22"/>
  <c r="D438" i="22"/>
  <c r="D434" i="22"/>
  <c r="D430" i="22"/>
  <c r="D426" i="22"/>
  <c r="D422" i="22"/>
  <c r="D418" i="22"/>
  <c r="D414" i="22"/>
  <c r="D410" i="22"/>
  <c r="D406" i="22"/>
  <c r="D402" i="22"/>
  <c r="D398" i="22"/>
  <c r="D394" i="22"/>
  <c r="D390" i="22"/>
  <c r="D386" i="22"/>
  <c r="D382" i="22"/>
  <c r="D378" i="22"/>
  <c r="D374" i="22"/>
  <c r="D370" i="22"/>
  <c r="D366" i="22"/>
  <c r="D362" i="22"/>
  <c r="D358" i="22"/>
  <c r="D354" i="22"/>
  <c r="D350" i="22"/>
  <c r="D346" i="22"/>
  <c r="D342" i="22"/>
  <c r="D338" i="22"/>
  <c r="D334" i="22"/>
  <c r="D330" i="22"/>
  <c r="D326" i="22"/>
  <c r="D322" i="22"/>
  <c r="D318" i="22"/>
  <c r="D314" i="22"/>
  <c r="D310" i="22"/>
  <c r="D306" i="22"/>
  <c r="D302" i="22"/>
  <c r="D298" i="22"/>
  <c r="D294" i="22"/>
  <c r="D290" i="22"/>
  <c r="D286" i="22"/>
  <c r="D282" i="22"/>
  <c r="D278" i="22"/>
  <c r="D274" i="22"/>
  <c r="D270" i="22"/>
  <c r="D266" i="22"/>
  <c r="D262" i="22"/>
  <c r="D258" i="22"/>
  <c r="D254" i="22"/>
  <c r="D250" i="22"/>
  <c r="D246" i="22"/>
  <c r="D242" i="22"/>
  <c r="D238" i="22"/>
  <c r="D234" i="22"/>
  <c r="D230" i="22"/>
  <c r="D226" i="22"/>
  <c r="D222" i="22"/>
  <c r="D218" i="22"/>
  <c r="D214" i="22"/>
  <c r="D210" i="22"/>
  <c r="D206" i="22"/>
  <c r="D202" i="22"/>
  <c r="D198" i="22"/>
  <c r="D194" i="22"/>
  <c r="D190" i="22"/>
  <c r="D186" i="22"/>
  <c r="D182" i="22"/>
  <c r="D178" i="22"/>
  <c r="D174" i="22"/>
  <c r="D170" i="22"/>
  <c r="D166" i="22"/>
  <c r="D501" i="22"/>
  <c r="D497" i="22"/>
  <c r="D493" i="22"/>
  <c r="D489" i="22"/>
  <c r="D485" i="22"/>
  <c r="D481" i="22"/>
  <c r="D477" i="22"/>
  <c r="D473" i="22"/>
  <c r="D469" i="22"/>
  <c r="D465" i="22"/>
  <c r="D461" i="22"/>
  <c r="D457" i="22"/>
  <c r="D453" i="22"/>
  <c r="D449" i="22"/>
  <c r="D445" i="22"/>
  <c r="D441" i="22"/>
  <c r="D437" i="22"/>
  <c r="D433" i="22"/>
  <c r="D429" i="22"/>
  <c r="D425" i="22"/>
  <c r="D421" i="22"/>
  <c r="D417" i="22"/>
  <c r="D413" i="22"/>
  <c r="D409" i="22"/>
  <c r="D405" i="22"/>
  <c r="D401" i="22"/>
  <c r="D397" i="22"/>
  <c r="D393" i="22"/>
  <c r="D389" i="22"/>
  <c r="D385" i="22"/>
  <c r="D381" i="22"/>
  <c r="D377" i="22"/>
  <c r="D373" i="22"/>
  <c r="D369" i="22"/>
  <c r="D365" i="22"/>
  <c r="D361" i="22"/>
  <c r="D357" i="22"/>
  <c r="D353" i="22"/>
  <c r="D349" i="22"/>
  <c r="D345" i="22"/>
  <c r="D341" i="22"/>
  <c r="D337" i="22"/>
  <c r="D333" i="22"/>
  <c r="D329" i="22"/>
  <c r="D325" i="22"/>
  <c r="D321" i="22"/>
  <c r="D317" i="22"/>
  <c r="D313" i="22"/>
  <c r="D309" i="22"/>
  <c r="D305" i="22"/>
  <c r="D301" i="22"/>
  <c r="D297" i="22"/>
  <c r="D293" i="22"/>
  <c r="D289" i="22"/>
  <c r="D285" i="22"/>
  <c r="D281" i="22"/>
  <c r="D277" i="22"/>
  <c r="D273" i="22"/>
  <c r="D269" i="22"/>
  <c r="D265" i="22"/>
  <c r="D261" i="22"/>
  <c r="D257" i="22"/>
  <c r="D253" i="22"/>
  <c r="D249" i="22"/>
  <c r="D245" i="22"/>
  <c r="D241" i="22"/>
  <c r="D237" i="22"/>
  <c r="D233" i="22"/>
  <c r="D229" i="22"/>
  <c r="D225" i="22"/>
  <c r="D221" i="22"/>
  <c r="D217" i="22"/>
  <c r="D213" i="22"/>
  <c r="D209" i="22"/>
  <c r="D205" i="22"/>
  <c r="D201" i="22"/>
  <c r="D197" i="22"/>
  <c r="D193" i="22"/>
  <c r="D189" i="22"/>
  <c r="D185" i="22"/>
  <c r="D181" i="22"/>
  <c r="D177" i="22"/>
  <c r="D173" i="22"/>
  <c r="D169" i="22"/>
  <c r="D165" i="22"/>
  <c r="D500" i="22"/>
  <c r="D496" i="22"/>
  <c r="D492" i="22"/>
  <c r="D488" i="22"/>
  <c r="D484" i="22"/>
  <c r="D480" i="22"/>
  <c r="D476" i="22"/>
  <c r="D472" i="22"/>
  <c r="D468" i="22"/>
  <c r="D464" i="22"/>
  <c r="D460" i="22"/>
  <c r="D456" i="22"/>
  <c r="D452" i="22"/>
  <c r="D448" i="22"/>
  <c r="D444" i="22"/>
  <c r="D440" i="22"/>
  <c r="D436" i="22"/>
  <c r="D432" i="22"/>
  <c r="D428" i="22"/>
  <c r="D424" i="22"/>
  <c r="D420" i="22"/>
  <c r="D416" i="22"/>
  <c r="D412" i="22"/>
  <c r="D408" i="22"/>
  <c r="D404" i="22"/>
  <c r="D400" i="22"/>
  <c r="D396" i="22"/>
  <c r="D392" i="22"/>
  <c r="D388" i="22"/>
  <c r="D384" i="22"/>
  <c r="D380" i="22"/>
  <c r="D376" i="22"/>
  <c r="D372" i="22"/>
  <c r="D368" i="22"/>
  <c r="D364" i="22"/>
  <c r="D360" i="22"/>
  <c r="D356" i="22"/>
  <c r="D352" i="22"/>
  <c r="D348" i="22"/>
  <c r="D344" i="22"/>
  <c r="D340" i="22"/>
  <c r="D336" i="22"/>
  <c r="D332" i="22"/>
  <c r="D328" i="22"/>
  <c r="D324" i="22"/>
  <c r="D320" i="22"/>
  <c r="D316" i="22"/>
  <c r="D312" i="22"/>
  <c r="D308" i="22"/>
  <c r="D304" i="22"/>
  <c r="D300" i="22"/>
  <c r="D296" i="22"/>
  <c r="D292" i="22"/>
  <c r="D288" i="22"/>
  <c r="D284" i="22"/>
  <c r="D280" i="22"/>
  <c r="D276" i="22"/>
  <c r="D272" i="22"/>
  <c r="D268" i="22"/>
  <c r="D264" i="22"/>
  <c r="D260" i="22"/>
  <c r="D256" i="22"/>
  <c r="D252" i="22"/>
  <c r="D248" i="22"/>
  <c r="D244" i="22"/>
  <c r="D240" i="22"/>
  <c r="D236" i="22"/>
  <c r="D232" i="22"/>
  <c r="D228" i="22"/>
  <c r="D224" i="22"/>
  <c r="D220" i="22"/>
  <c r="D216" i="22"/>
  <c r="D212" i="22"/>
  <c r="D208" i="22"/>
  <c r="D204" i="22"/>
  <c r="D200" i="22"/>
  <c r="D196" i="22"/>
  <c r="D192" i="22"/>
  <c r="D188" i="22"/>
  <c r="D184" i="22"/>
  <c r="D180" i="22"/>
  <c r="D176" i="22"/>
  <c r="D172" i="22"/>
  <c r="D168" i="22"/>
  <c r="D164" i="22"/>
  <c r="G9" i="21"/>
  <c r="J9" i="21" s="1"/>
  <c r="G7" i="21"/>
  <c r="J7" i="21" s="1"/>
  <c r="G6" i="21"/>
  <c r="J6" i="21" s="1"/>
  <c r="D5" i="21"/>
  <c r="D207" i="21"/>
  <c r="D283" i="21"/>
  <c r="D347" i="21"/>
  <c r="G5" i="21"/>
  <c r="J5" i="21" s="1"/>
  <c r="D214" i="21"/>
  <c r="D291" i="21"/>
  <c r="D355" i="21"/>
  <c r="D233" i="21"/>
  <c r="D299" i="21"/>
  <c r="D363" i="21"/>
  <c r="D239" i="21"/>
  <c r="D307" i="21"/>
  <c r="D371" i="21"/>
  <c r="D169" i="21"/>
  <c r="D246" i="21"/>
  <c r="D315" i="21"/>
  <c r="D411" i="21"/>
  <c r="D3" i="21"/>
  <c r="G8" i="21"/>
  <c r="J8" i="21" s="1"/>
  <c r="D175" i="21"/>
  <c r="D259" i="21"/>
  <c r="D323" i="21"/>
  <c r="D443" i="21"/>
  <c r="D182" i="21"/>
  <c r="D267" i="21"/>
  <c r="D331" i="21"/>
  <c r="D475" i="21"/>
  <c r="G4" i="21"/>
  <c r="D14" i="21"/>
  <c r="D18" i="21"/>
  <c r="D22" i="21"/>
  <c r="D26" i="21"/>
  <c r="D30" i="21"/>
  <c r="D34" i="21"/>
  <c r="D38" i="21"/>
  <c r="D42" i="21"/>
  <c r="D46" i="21"/>
  <c r="D50" i="21"/>
  <c r="D54" i="21"/>
  <c r="D58" i="21"/>
  <c r="D62" i="21"/>
  <c r="D66" i="21"/>
  <c r="D70" i="21"/>
  <c r="D74" i="21"/>
  <c r="D78" i="21"/>
  <c r="D82" i="21"/>
  <c r="D86" i="21"/>
  <c r="D90" i="21"/>
  <c r="D94" i="21"/>
  <c r="D98" i="21"/>
  <c r="D102" i="21"/>
  <c r="D106" i="21"/>
  <c r="D110" i="21"/>
  <c r="D114" i="21"/>
  <c r="D118" i="21"/>
  <c r="D122" i="21"/>
  <c r="D126" i="21"/>
  <c r="D130" i="21"/>
  <c r="D134" i="21"/>
  <c r="D138" i="21"/>
  <c r="D142" i="21"/>
  <c r="D146" i="21"/>
  <c r="D150" i="21"/>
  <c r="D154" i="21"/>
  <c r="D158" i="21"/>
  <c r="D162" i="21"/>
  <c r="D181" i="21"/>
  <c r="D187" i="21"/>
  <c r="D194" i="21"/>
  <c r="D213" i="21"/>
  <c r="D219" i="21"/>
  <c r="D226" i="21"/>
  <c r="D245" i="21"/>
  <c r="D251" i="21"/>
  <c r="D379" i="21"/>
  <c r="D407" i="21"/>
  <c r="D439" i="21"/>
  <c r="D471" i="21"/>
  <c r="D7" i="21"/>
  <c r="D11" i="21"/>
  <c r="D15" i="21"/>
  <c r="D19" i="21"/>
  <c r="D23" i="21"/>
  <c r="D27" i="21"/>
  <c r="D31" i="21"/>
  <c r="D35" i="21"/>
  <c r="D39" i="21"/>
  <c r="D43" i="21"/>
  <c r="D47" i="21"/>
  <c r="D51" i="21"/>
  <c r="D55" i="21"/>
  <c r="D59" i="21"/>
  <c r="D63" i="21"/>
  <c r="D67" i="21"/>
  <c r="D71" i="21"/>
  <c r="D75" i="21"/>
  <c r="D79" i="21"/>
  <c r="D83" i="21"/>
  <c r="D87" i="21"/>
  <c r="D91" i="21"/>
  <c r="D95" i="21"/>
  <c r="D99" i="21"/>
  <c r="D103" i="21"/>
  <c r="D107" i="21"/>
  <c r="D111" i="21"/>
  <c r="D115" i="21"/>
  <c r="D119" i="21"/>
  <c r="D123" i="21"/>
  <c r="D127" i="21"/>
  <c r="D131" i="21"/>
  <c r="D135" i="21"/>
  <c r="D139" i="21"/>
  <c r="D143" i="21"/>
  <c r="D147" i="21"/>
  <c r="D151" i="21"/>
  <c r="D155" i="21"/>
  <c r="D159" i="21"/>
  <c r="D163" i="21"/>
  <c r="D170" i="21"/>
  <c r="D189" i="21"/>
  <c r="D195" i="21"/>
  <c r="D202" i="21"/>
  <c r="D221" i="21"/>
  <c r="D227" i="21"/>
  <c r="D234" i="21"/>
  <c r="D253" i="21"/>
  <c r="D383" i="21"/>
  <c r="D415" i="21"/>
  <c r="D447" i="21"/>
  <c r="D502" i="21"/>
  <c r="D498" i="21"/>
  <c r="D494" i="21"/>
  <c r="D490" i="21"/>
  <c r="D486" i="21"/>
  <c r="D482" i="21"/>
  <c r="D478" i="21"/>
  <c r="D474" i="21"/>
  <c r="D470" i="21"/>
  <c r="D466" i="21"/>
  <c r="D462" i="21"/>
  <c r="D458" i="21"/>
  <c r="D454" i="21"/>
  <c r="D450" i="21"/>
  <c r="D446" i="21"/>
  <c r="D442" i="21"/>
  <c r="D438" i="21"/>
  <c r="D434" i="21"/>
  <c r="D430" i="21"/>
  <c r="D426" i="21"/>
  <c r="D422" i="21"/>
  <c r="D418" i="21"/>
  <c r="D414" i="21"/>
  <c r="D410" i="21"/>
  <c r="D406" i="21"/>
  <c r="D402" i="21"/>
  <c r="D398" i="21"/>
  <c r="D394" i="21"/>
  <c r="D390" i="21"/>
  <c r="D386" i="21"/>
  <c r="D382" i="21"/>
  <c r="D501" i="21"/>
  <c r="D497" i="21"/>
  <c r="D493" i="21"/>
  <c r="D489" i="21"/>
  <c r="D485" i="21"/>
  <c r="D481" i="21"/>
  <c r="D477" i="21"/>
  <c r="D473" i="21"/>
  <c r="D469" i="21"/>
  <c r="D465" i="21"/>
  <c r="D461" i="21"/>
  <c r="D457" i="21"/>
  <c r="D453" i="21"/>
  <c r="D449" i="21"/>
  <c r="D445" i="21"/>
  <c r="D441" i="21"/>
  <c r="D437" i="21"/>
  <c r="D433" i="21"/>
  <c r="D429" i="21"/>
  <c r="D425" i="21"/>
  <c r="D421" i="21"/>
  <c r="D417" i="21"/>
  <c r="D413" i="21"/>
  <c r="D409" i="21"/>
  <c r="D405" i="21"/>
  <c r="D401" i="21"/>
  <c r="D397" i="21"/>
  <c r="D393" i="21"/>
  <c r="D389" i="21"/>
  <c r="D385" i="21"/>
  <c r="D381" i="21"/>
  <c r="D377" i="21"/>
  <c r="D373" i="21"/>
  <c r="D369" i="21"/>
  <c r="D365" i="21"/>
  <c r="D361" i="21"/>
  <c r="D357" i="21"/>
  <c r="D353" i="21"/>
  <c r="D349" i="21"/>
  <c r="D345" i="21"/>
  <c r="D341" i="21"/>
  <c r="D337" i="21"/>
  <c r="D333" i="21"/>
  <c r="D329" i="21"/>
  <c r="D325" i="21"/>
  <c r="D321" i="21"/>
  <c r="D317" i="21"/>
  <c r="D313" i="21"/>
  <c r="D309" i="21"/>
  <c r="D305" i="21"/>
  <c r="D301" i="21"/>
  <c r="D297" i="21"/>
  <c r="D293" i="21"/>
  <c r="D289" i="21"/>
  <c r="D285" i="21"/>
  <c r="D281" i="21"/>
  <c r="D277" i="21"/>
  <c r="D273" i="21"/>
  <c r="D269" i="21"/>
  <c r="D265" i="21"/>
  <c r="D261" i="21"/>
  <c r="D257" i="21"/>
  <c r="D500" i="21"/>
  <c r="D496" i="21"/>
  <c r="D492" i="21"/>
  <c r="D488" i="21"/>
  <c r="D484" i="21"/>
  <c r="D480" i="21"/>
  <c r="D476" i="21"/>
  <c r="D472" i="21"/>
  <c r="D468" i="21"/>
  <c r="D464" i="21"/>
  <c r="D460" i="21"/>
  <c r="D456" i="21"/>
  <c r="D452" i="21"/>
  <c r="D448" i="21"/>
  <c r="D444" i="21"/>
  <c r="D440" i="21"/>
  <c r="D436" i="21"/>
  <c r="D432" i="21"/>
  <c r="D428" i="21"/>
  <c r="D424" i="21"/>
  <c r="D420" i="21"/>
  <c r="D416" i="21"/>
  <c r="D412" i="21"/>
  <c r="D408" i="21"/>
  <c r="D404" i="21"/>
  <c r="D400" i="21"/>
  <c r="D396" i="21"/>
  <c r="D392" i="21"/>
  <c r="D388" i="21"/>
  <c r="D384" i="21"/>
  <c r="D380" i="21"/>
  <c r="D376" i="21"/>
  <c r="D372" i="21"/>
  <c r="D368" i="21"/>
  <c r="D364" i="21"/>
  <c r="D360" i="21"/>
  <c r="D356" i="21"/>
  <c r="D352" i="21"/>
  <c r="D348" i="21"/>
  <c r="D344" i="21"/>
  <c r="D340" i="21"/>
  <c r="D336" i="21"/>
  <c r="D332" i="21"/>
  <c r="D328" i="21"/>
  <c r="D324" i="21"/>
  <c r="D320" i="21"/>
  <c r="D316" i="21"/>
  <c r="D312" i="21"/>
  <c r="D308" i="21"/>
  <c r="D304" i="21"/>
  <c r="D300" i="21"/>
  <c r="D296" i="21"/>
  <c r="D292" i="21"/>
  <c r="D288" i="21"/>
  <c r="D284" i="21"/>
  <c r="D280" i="21"/>
  <c r="D276" i="21"/>
  <c r="D272" i="21"/>
  <c r="D268" i="21"/>
  <c r="D264" i="21"/>
  <c r="D260" i="21"/>
  <c r="D256" i="21"/>
  <c r="D252" i="21"/>
  <c r="D248" i="21"/>
  <c r="D244" i="21"/>
  <c r="D240" i="21"/>
  <c r="D236" i="21"/>
  <c r="D232" i="21"/>
  <c r="D228" i="21"/>
  <c r="D224" i="21"/>
  <c r="D220" i="21"/>
  <c r="D216" i="21"/>
  <c r="D212" i="21"/>
  <c r="D208" i="21"/>
  <c r="D204" i="21"/>
  <c r="D200" i="21"/>
  <c r="D196" i="21"/>
  <c r="D192" i="21"/>
  <c r="D188" i="21"/>
  <c r="D184" i="21"/>
  <c r="D180" i="21"/>
  <c r="D176" i="21"/>
  <c r="D172" i="21"/>
  <c r="D168" i="21"/>
  <c r="D164" i="21"/>
  <c r="D177" i="21"/>
  <c r="D183" i="21"/>
  <c r="D190" i="21"/>
  <c r="D209" i="21"/>
  <c r="D215" i="21"/>
  <c r="D222" i="21"/>
  <c r="D241" i="21"/>
  <c r="D247" i="21"/>
  <c r="D254" i="21"/>
  <c r="D262" i="21"/>
  <c r="D270" i="21"/>
  <c r="D278" i="21"/>
  <c r="D286" i="21"/>
  <c r="D294" i="21"/>
  <c r="D302" i="21"/>
  <c r="D310" i="21"/>
  <c r="D318" i="21"/>
  <c r="D326" i="21"/>
  <c r="D334" i="21"/>
  <c r="D342" i="21"/>
  <c r="D350" i="21"/>
  <c r="D358" i="21"/>
  <c r="D366" i="21"/>
  <c r="D374" i="21"/>
  <c r="D387" i="21"/>
  <c r="D419" i="21"/>
  <c r="D451" i="21"/>
  <c r="D483" i="21"/>
  <c r="D12" i="21"/>
  <c r="D16" i="21"/>
  <c r="D20" i="21"/>
  <c r="D24" i="21"/>
  <c r="D28" i="21"/>
  <c r="D32" i="21"/>
  <c r="D36" i="21"/>
  <c r="D40" i="21"/>
  <c r="D44" i="21"/>
  <c r="D48" i="21"/>
  <c r="D52" i="21"/>
  <c r="D56" i="21"/>
  <c r="D60" i="21"/>
  <c r="D64" i="21"/>
  <c r="D68" i="21"/>
  <c r="D72" i="21"/>
  <c r="D76" i="21"/>
  <c r="D80" i="21"/>
  <c r="D84" i="21"/>
  <c r="D88" i="21"/>
  <c r="D92" i="21"/>
  <c r="D96" i="21"/>
  <c r="D100" i="21"/>
  <c r="D104" i="21"/>
  <c r="D108" i="21"/>
  <c r="D112" i="21"/>
  <c r="D116" i="21"/>
  <c r="D120" i="21"/>
  <c r="D124" i="21"/>
  <c r="D128" i="21"/>
  <c r="D132" i="21"/>
  <c r="D136" i="21"/>
  <c r="D140" i="21"/>
  <c r="D144" i="21"/>
  <c r="D148" i="21"/>
  <c r="D152" i="21"/>
  <c r="D156" i="21"/>
  <c r="D160" i="21"/>
  <c r="D165" i="21"/>
  <c r="D171" i="21"/>
  <c r="D178" i="21"/>
  <c r="D197" i="21"/>
  <c r="D203" i="21"/>
  <c r="D210" i="21"/>
  <c r="D229" i="21"/>
  <c r="D235" i="21"/>
  <c r="D242" i="21"/>
  <c r="D391" i="21"/>
  <c r="D423" i="21"/>
  <c r="D455" i="21"/>
  <c r="D487" i="21"/>
  <c r="D6" i="21"/>
  <c r="D10" i="21"/>
  <c r="D166" i="21"/>
  <c r="D185" i="21"/>
  <c r="D191" i="21"/>
  <c r="D198" i="21"/>
  <c r="D217" i="21"/>
  <c r="D223" i="21"/>
  <c r="D230" i="21"/>
  <c r="D249" i="21"/>
  <c r="D255" i="21"/>
  <c r="D263" i="21"/>
  <c r="D271" i="21"/>
  <c r="D279" i="21"/>
  <c r="D287" i="21"/>
  <c r="D295" i="21"/>
  <c r="D303" i="21"/>
  <c r="D311" i="21"/>
  <c r="D319" i="21"/>
  <c r="D327" i="21"/>
  <c r="D335" i="21"/>
  <c r="D343" i="21"/>
  <c r="D351" i="21"/>
  <c r="D359" i="21"/>
  <c r="D367" i="21"/>
  <c r="D375" i="21"/>
  <c r="D395" i="21"/>
  <c r="D427" i="21"/>
  <c r="D459" i="21"/>
  <c r="D491" i="21"/>
  <c r="D2" i="21"/>
  <c r="D4" i="21"/>
  <c r="D9" i="21"/>
  <c r="D13" i="21"/>
  <c r="D17" i="21"/>
  <c r="D21" i="21"/>
  <c r="D25" i="21"/>
  <c r="D29" i="21"/>
  <c r="D33" i="21"/>
  <c r="D37" i="21"/>
  <c r="D41" i="21"/>
  <c r="D45" i="21"/>
  <c r="D49" i="21"/>
  <c r="D53" i="21"/>
  <c r="D57" i="21"/>
  <c r="D61" i="21"/>
  <c r="D65" i="21"/>
  <c r="D69" i="21"/>
  <c r="D73" i="21"/>
  <c r="D77" i="21"/>
  <c r="D81" i="21"/>
  <c r="D85" i="21"/>
  <c r="D89" i="21"/>
  <c r="D93" i="21"/>
  <c r="D97" i="21"/>
  <c r="D101" i="21"/>
  <c r="D105" i="21"/>
  <c r="D109" i="21"/>
  <c r="D113" i="21"/>
  <c r="D117" i="21"/>
  <c r="D121" i="21"/>
  <c r="D125" i="21"/>
  <c r="D129" i="21"/>
  <c r="D133" i="21"/>
  <c r="D137" i="21"/>
  <c r="D141" i="21"/>
  <c r="D145" i="21"/>
  <c r="D149" i="21"/>
  <c r="D153" i="21"/>
  <c r="D157" i="21"/>
  <c r="D161" i="21"/>
  <c r="D173" i="21"/>
  <c r="D179" i="21"/>
  <c r="D186" i="21"/>
  <c r="D205" i="21"/>
  <c r="D211" i="21"/>
  <c r="D218" i="21"/>
  <c r="D237" i="21"/>
  <c r="D243" i="21"/>
  <c r="D250" i="21"/>
  <c r="D378" i="21"/>
  <c r="D399" i="21"/>
  <c r="D431" i="21"/>
  <c r="D463" i="21"/>
  <c r="D495" i="21"/>
  <c r="D8" i="21"/>
  <c r="D167" i="21"/>
  <c r="D174" i="21"/>
  <c r="D193" i="21"/>
  <c r="D199" i="21"/>
  <c r="D206" i="21"/>
  <c r="D225" i="21"/>
  <c r="D231" i="21"/>
  <c r="D238" i="21"/>
  <c r="D258" i="21"/>
  <c r="D266" i="21"/>
  <c r="D274" i="21"/>
  <c r="D282" i="21"/>
  <c r="D290" i="21"/>
  <c r="D298" i="21"/>
  <c r="D306" i="21"/>
  <c r="D314" i="21"/>
  <c r="D322" i="21"/>
  <c r="D330" i="21"/>
  <c r="D338" i="21"/>
  <c r="D346" i="21"/>
  <c r="D354" i="21"/>
  <c r="D362" i="21"/>
  <c r="D370" i="21"/>
  <c r="D403" i="21"/>
  <c r="D435" i="21"/>
  <c r="D467" i="21"/>
  <c r="D499" i="21"/>
  <c r="D2" i="20"/>
  <c r="G6" i="20"/>
  <c r="J6" i="20" s="1"/>
  <c r="D3" i="20"/>
  <c r="D4" i="20"/>
  <c r="G7" i="20"/>
  <c r="J7" i="20" s="1"/>
  <c r="D5" i="20"/>
  <c r="D9" i="20"/>
  <c r="G4" i="20"/>
  <c r="D10" i="20"/>
  <c r="D12" i="20"/>
  <c r="D16" i="20"/>
  <c r="D20" i="20"/>
  <c r="D24" i="20"/>
  <c r="D28" i="20"/>
  <c r="D32" i="20"/>
  <c r="D36" i="20"/>
  <c r="D40" i="20"/>
  <c r="D44" i="20"/>
  <c r="D48" i="20"/>
  <c r="D52" i="20"/>
  <c r="D56" i="20"/>
  <c r="D60" i="20"/>
  <c r="D64" i="20"/>
  <c r="D68" i="20"/>
  <c r="D72" i="20"/>
  <c r="D76" i="20"/>
  <c r="D80" i="20"/>
  <c r="D84" i="20"/>
  <c r="D88" i="20"/>
  <c r="D92" i="20"/>
  <c r="D96" i="20"/>
  <c r="D100" i="20"/>
  <c r="D104" i="20"/>
  <c r="D108" i="20"/>
  <c r="D112" i="20"/>
  <c r="D116" i="20"/>
  <c r="D120" i="20"/>
  <c r="D124" i="20"/>
  <c r="D128" i="20"/>
  <c r="D132" i="20"/>
  <c r="D136" i="20"/>
  <c r="D140" i="20"/>
  <c r="D144" i="20"/>
  <c r="D148" i="20"/>
  <c r="D152" i="20"/>
  <c r="D156" i="20"/>
  <c r="D160" i="20"/>
  <c r="D170" i="20"/>
  <c r="D186" i="20"/>
  <c r="D202" i="20"/>
  <c r="D218" i="20"/>
  <c r="D234" i="20"/>
  <c r="D250" i="20"/>
  <c r="D266" i="20"/>
  <c r="D282" i="20"/>
  <c r="D298" i="20"/>
  <c r="D314" i="20"/>
  <c r="D330" i="20"/>
  <c r="D346" i="20"/>
  <c r="D362" i="20"/>
  <c r="D378" i="20"/>
  <c r="D394" i="20"/>
  <c r="D410" i="20"/>
  <c r="D426" i="20"/>
  <c r="D442" i="20"/>
  <c r="D458" i="20"/>
  <c r="D474" i="20"/>
  <c r="D490" i="20"/>
  <c r="G5" i="20"/>
  <c r="J5" i="20" s="1"/>
  <c r="D8" i="20"/>
  <c r="D7" i="20"/>
  <c r="D11" i="20"/>
  <c r="D13" i="20"/>
  <c r="D17" i="20"/>
  <c r="D21" i="20"/>
  <c r="D25" i="20"/>
  <c r="D29" i="20"/>
  <c r="D33" i="20"/>
  <c r="D37" i="20"/>
  <c r="D41" i="20"/>
  <c r="D45" i="20"/>
  <c r="D49" i="20"/>
  <c r="D53" i="20"/>
  <c r="D57" i="20"/>
  <c r="D61" i="20"/>
  <c r="D65" i="20"/>
  <c r="D69" i="20"/>
  <c r="D73" i="20"/>
  <c r="D77" i="20"/>
  <c r="D81" i="20"/>
  <c r="D85" i="20"/>
  <c r="D89" i="20"/>
  <c r="D93" i="20"/>
  <c r="D97" i="20"/>
  <c r="D101" i="20"/>
  <c r="D105" i="20"/>
  <c r="D109" i="20"/>
  <c r="D113" i="20"/>
  <c r="D117" i="20"/>
  <c r="D121" i="20"/>
  <c r="D125" i="20"/>
  <c r="D129" i="20"/>
  <c r="D133" i="20"/>
  <c r="D137" i="20"/>
  <c r="D141" i="20"/>
  <c r="D145" i="20"/>
  <c r="D149" i="20"/>
  <c r="D153" i="20"/>
  <c r="D157" i="20"/>
  <c r="D161" i="20"/>
  <c r="D174" i="20"/>
  <c r="D190" i="20"/>
  <c r="D206" i="20"/>
  <c r="D222" i="20"/>
  <c r="D238" i="20"/>
  <c r="D254" i="20"/>
  <c r="D270" i="20"/>
  <c r="D286" i="20"/>
  <c r="D302" i="20"/>
  <c r="D318" i="20"/>
  <c r="D334" i="20"/>
  <c r="D350" i="20"/>
  <c r="D366" i="20"/>
  <c r="D382" i="20"/>
  <c r="D398" i="20"/>
  <c r="D414" i="20"/>
  <c r="D430" i="20"/>
  <c r="D446" i="20"/>
  <c r="D462" i="20"/>
  <c r="D478" i="20"/>
  <c r="D501" i="20"/>
  <c r="D497" i="20"/>
  <c r="D493" i="20"/>
  <c r="D489" i="20"/>
  <c r="D485" i="20"/>
  <c r="D481" i="20"/>
  <c r="D477" i="20"/>
  <c r="D473" i="20"/>
  <c r="D469" i="20"/>
  <c r="D465" i="20"/>
  <c r="D461" i="20"/>
  <c r="D457" i="20"/>
  <c r="D453" i="20"/>
  <c r="D449" i="20"/>
  <c r="D445" i="20"/>
  <c r="D441" i="20"/>
  <c r="D437" i="20"/>
  <c r="D433" i="20"/>
  <c r="D429" i="20"/>
  <c r="D425" i="20"/>
  <c r="D421" i="20"/>
  <c r="D417" i="20"/>
  <c r="D413" i="20"/>
  <c r="D409" i="20"/>
  <c r="D405" i="20"/>
  <c r="D401" i="20"/>
  <c r="D397" i="20"/>
  <c r="D393" i="20"/>
  <c r="D389" i="20"/>
  <c r="D385" i="20"/>
  <c r="D381" i="20"/>
  <c r="D377" i="20"/>
  <c r="D373" i="20"/>
  <c r="D369" i="20"/>
  <c r="D365" i="20"/>
  <c r="D361" i="20"/>
  <c r="D357" i="20"/>
  <c r="D353" i="20"/>
  <c r="D349" i="20"/>
  <c r="D345" i="20"/>
  <c r="D341" i="20"/>
  <c r="D337" i="20"/>
  <c r="D333" i="20"/>
  <c r="D329" i="20"/>
  <c r="D325" i="20"/>
  <c r="D321" i="20"/>
  <c r="D317" i="20"/>
  <c r="D313" i="20"/>
  <c r="D309" i="20"/>
  <c r="D305" i="20"/>
  <c r="D301" i="20"/>
  <c r="D297" i="20"/>
  <c r="D293" i="20"/>
  <c r="D289" i="20"/>
  <c r="D285" i="20"/>
  <c r="D281" i="20"/>
  <c r="D277" i="20"/>
  <c r="D273" i="20"/>
  <c r="D269" i="20"/>
  <c r="D265" i="20"/>
  <c r="D261" i="20"/>
  <c r="D257" i="20"/>
  <c r="D253" i="20"/>
  <c r="D249" i="20"/>
  <c r="D245" i="20"/>
  <c r="D241" i="20"/>
  <c r="D237" i="20"/>
  <c r="D233" i="20"/>
  <c r="D229" i="20"/>
  <c r="D225" i="20"/>
  <c r="D221" i="20"/>
  <c r="D217" i="20"/>
  <c r="D213" i="20"/>
  <c r="D209" i="20"/>
  <c r="D205" i="20"/>
  <c r="D201" i="20"/>
  <c r="D197" i="20"/>
  <c r="D193" i="20"/>
  <c r="D189" i="20"/>
  <c r="D185" i="20"/>
  <c r="D181" i="20"/>
  <c r="D177" i="20"/>
  <c r="D173" i="20"/>
  <c r="D169" i="20"/>
  <c r="D165" i="20"/>
  <c r="D500" i="20"/>
  <c r="D496" i="20"/>
  <c r="D492" i="20"/>
  <c r="D488" i="20"/>
  <c r="D484" i="20"/>
  <c r="D480" i="20"/>
  <c r="D476" i="20"/>
  <c r="D472" i="20"/>
  <c r="D468" i="20"/>
  <c r="D464" i="20"/>
  <c r="D460" i="20"/>
  <c r="D456" i="20"/>
  <c r="D452" i="20"/>
  <c r="D448" i="20"/>
  <c r="D444" i="20"/>
  <c r="D440" i="20"/>
  <c r="D436" i="20"/>
  <c r="D432" i="20"/>
  <c r="D428" i="20"/>
  <c r="D424" i="20"/>
  <c r="D420" i="20"/>
  <c r="D416" i="20"/>
  <c r="D412" i="20"/>
  <c r="D408" i="20"/>
  <c r="D404" i="20"/>
  <c r="D400" i="20"/>
  <c r="D396" i="20"/>
  <c r="D392" i="20"/>
  <c r="D388" i="20"/>
  <c r="D384" i="20"/>
  <c r="D380" i="20"/>
  <c r="D376" i="20"/>
  <c r="D372" i="20"/>
  <c r="D368" i="20"/>
  <c r="D364" i="20"/>
  <c r="D360" i="20"/>
  <c r="D356" i="20"/>
  <c r="D352" i="20"/>
  <c r="D348" i="20"/>
  <c r="D344" i="20"/>
  <c r="D340" i="20"/>
  <c r="D336" i="20"/>
  <c r="D332" i="20"/>
  <c r="D328" i="20"/>
  <c r="D324" i="20"/>
  <c r="D320" i="20"/>
  <c r="D316" i="20"/>
  <c r="D312" i="20"/>
  <c r="D308" i="20"/>
  <c r="D304" i="20"/>
  <c r="D300" i="20"/>
  <c r="D296" i="20"/>
  <c r="D292" i="20"/>
  <c r="D288" i="20"/>
  <c r="D284" i="20"/>
  <c r="D280" i="20"/>
  <c r="D276" i="20"/>
  <c r="D272" i="20"/>
  <c r="D268" i="20"/>
  <c r="D264" i="20"/>
  <c r="D260" i="20"/>
  <c r="D256" i="20"/>
  <c r="D252" i="20"/>
  <c r="D248" i="20"/>
  <c r="D244" i="20"/>
  <c r="D240" i="20"/>
  <c r="D236" i="20"/>
  <c r="D232" i="20"/>
  <c r="D228" i="20"/>
  <c r="D224" i="20"/>
  <c r="D220" i="20"/>
  <c r="D216" i="20"/>
  <c r="D212" i="20"/>
  <c r="D208" i="20"/>
  <c r="D204" i="20"/>
  <c r="D200" i="20"/>
  <c r="D196" i="20"/>
  <c r="D192" i="20"/>
  <c r="D188" i="20"/>
  <c r="D184" i="20"/>
  <c r="D180" i="20"/>
  <c r="D176" i="20"/>
  <c r="D172" i="20"/>
  <c r="D168" i="20"/>
  <c r="D164" i="20"/>
  <c r="D499" i="20"/>
  <c r="D495" i="20"/>
  <c r="D491" i="20"/>
  <c r="D487" i="20"/>
  <c r="D483" i="20"/>
  <c r="D479" i="20"/>
  <c r="D475" i="20"/>
  <c r="D471" i="20"/>
  <c r="D467" i="20"/>
  <c r="D463" i="20"/>
  <c r="D459" i="20"/>
  <c r="D455" i="20"/>
  <c r="D451" i="20"/>
  <c r="D447" i="20"/>
  <c r="D443" i="20"/>
  <c r="D439" i="20"/>
  <c r="D435" i="20"/>
  <c r="D431" i="20"/>
  <c r="D427" i="20"/>
  <c r="D423" i="20"/>
  <c r="D419" i="20"/>
  <c r="D415" i="20"/>
  <c r="D411" i="20"/>
  <c r="D407" i="20"/>
  <c r="D403" i="20"/>
  <c r="D399" i="20"/>
  <c r="D395" i="20"/>
  <c r="D391" i="20"/>
  <c r="D387" i="20"/>
  <c r="D383" i="20"/>
  <c r="D379" i="20"/>
  <c r="D375" i="20"/>
  <c r="D371" i="20"/>
  <c r="D367" i="20"/>
  <c r="D363" i="20"/>
  <c r="D359" i="20"/>
  <c r="D355" i="20"/>
  <c r="D351" i="20"/>
  <c r="D347" i="20"/>
  <c r="D343" i="20"/>
  <c r="D339" i="20"/>
  <c r="D335" i="20"/>
  <c r="D331" i="20"/>
  <c r="D327" i="20"/>
  <c r="D323" i="20"/>
  <c r="D319" i="20"/>
  <c r="D315" i="20"/>
  <c r="D311" i="20"/>
  <c r="D307" i="20"/>
  <c r="D303" i="20"/>
  <c r="D299" i="20"/>
  <c r="D295" i="20"/>
  <c r="D291" i="20"/>
  <c r="D287" i="20"/>
  <c r="D283" i="20"/>
  <c r="D279" i="20"/>
  <c r="D275" i="20"/>
  <c r="D271" i="20"/>
  <c r="D267" i="20"/>
  <c r="D263" i="20"/>
  <c r="D259" i="20"/>
  <c r="D255" i="20"/>
  <c r="D251" i="20"/>
  <c r="D247" i="20"/>
  <c r="D243" i="20"/>
  <c r="D239" i="20"/>
  <c r="D235" i="20"/>
  <c r="D231" i="20"/>
  <c r="D227" i="20"/>
  <c r="D223" i="20"/>
  <c r="D219" i="20"/>
  <c r="D215" i="20"/>
  <c r="D211" i="20"/>
  <c r="D207" i="20"/>
  <c r="D203" i="20"/>
  <c r="D199" i="20"/>
  <c r="D195" i="20"/>
  <c r="D191" i="20"/>
  <c r="D187" i="20"/>
  <c r="D183" i="20"/>
  <c r="D179" i="20"/>
  <c r="D175" i="20"/>
  <c r="D171" i="20"/>
  <c r="D167" i="20"/>
  <c r="D163" i="20"/>
  <c r="D14" i="20"/>
  <c r="D18" i="20"/>
  <c r="D22" i="20"/>
  <c r="D26" i="20"/>
  <c r="D30" i="20"/>
  <c r="D34" i="20"/>
  <c r="D38" i="20"/>
  <c r="D42" i="20"/>
  <c r="D46" i="20"/>
  <c r="D50" i="20"/>
  <c r="D54" i="20"/>
  <c r="D58" i="20"/>
  <c r="D62" i="20"/>
  <c r="D66" i="20"/>
  <c r="D70" i="20"/>
  <c r="D74" i="20"/>
  <c r="D78" i="20"/>
  <c r="D82" i="20"/>
  <c r="D86" i="20"/>
  <c r="D90" i="20"/>
  <c r="D94" i="20"/>
  <c r="D98" i="20"/>
  <c r="D102" i="20"/>
  <c r="D106" i="20"/>
  <c r="D110" i="20"/>
  <c r="D114" i="20"/>
  <c r="D118" i="20"/>
  <c r="D122" i="20"/>
  <c r="D126" i="20"/>
  <c r="D130" i="20"/>
  <c r="D134" i="20"/>
  <c r="D138" i="20"/>
  <c r="D142" i="20"/>
  <c r="D146" i="20"/>
  <c r="D150" i="20"/>
  <c r="D154" i="20"/>
  <c r="D158" i="20"/>
  <c r="D162" i="20"/>
  <c r="D178" i="20"/>
  <c r="D194" i="20"/>
  <c r="D210" i="20"/>
  <c r="D226" i="20"/>
  <c r="D242" i="20"/>
  <c r="D258" i="20"/>
  <c r="D274" i="20"/>
  <c r="D290" i="20"/>
  <c r="D306" i="20"/>
  <c r="D322" i="20"/>
  <c r="D338" i="20"/>
  <c r="D354" i="20"/>
  <c r="D370" i="20"/>
  <c r="D386" i="20"/>
  <c r="D402" i="20"/>
  <c r="D418" i="20"/>
  <c r="D434" i="20"/>
  <c r="D450" i="20"/>
  <c r="D466" i="20"/>
  <c r="D482" i="20"/>
  <c r="D498" i="20"/>
  <c r="D6" i="20"/>
  <c r="D15" i="20"/>
  <c r="D19" i="20"/>
  <c r="D23" i="20"/>
  <c r="D27" i="20"/>
  <c r="D31" i="20"/>
  <c r="D35" i="20"/>
  <c r="D39" i="20"/>
  <c r="D43" i="20"/>
  <c r="D47" i="20"/>
  <c r="D51" i="20"/>
  <c r="D55" i="20"/>
  <c r="D59" i="20"/>
  <c r="D63" i="20"/>
  <c r="D67" i="20"/>
  <c r="D71" i="20"/>
  <c r="D75" i="20"/>
  <c r="D79" i="20"/>
  <c r="D83" i="20"/>
  <c r="D87" i="20"/>
  <c r="D91" i="20"/>
  <c r="D95" i="20"/>
  <c r="D99" i="20"/>
  <c r="D103" i="20"/>
  <c r="D107" i="20"/>
  <c r="D111" i="20"/>
  <c r="D115" i="20"/>
  <c r="D119" i="20"/>
  <c r="D123" i="20"/>
  <c r="D127" i="20"/>
  <c r="D131" i="20"/>
  <c r="D135" i="20"/>
  <c r="D139" i="20"/>
  <c r="D143" i="20"/>
  <c r="D147" i="20"/>
  <c r="D151" i="20"/>
  <c r="D155" i="20"/>
  <c r="D159" i="20"/>
  <c r="D166" i="20"/>
  <c r="D182" i="20"/>
  <c r="D198" i="20"/>
  <c r="D214" i="20"/>
  <c r="D230" i="20"/>
  <c r="D246" i="20"/>
  <c r="D262" i="20"/>
  <c r="D278" i="20"/>
  <c r="D294" i="20"/>
  <c r="D310" i="20"/>
  <c r="D326" i="20"/>
  <c r="D342" i="20"/>
  <c r="D358" i="20"/>
  <c r="D374" i="20"/>
  <c r="D390" i="20"/>
  <c r="D406" i="20"/>
  <c r="D422" i="20"/>
  <c r="D438" i="20"/>
  <c r="D454" i="20"/>
  <c r="D470" i="20"/>
  <c r="D486" i="20"/>
  <c r="D502" i="20"/>
  <c r="G4" i="17"/>
  <c r="J4" i="17"/>
  <c r="G5" i="16"/>
  <c r="J5" i="16" s="1"/>
  <c r="J4" i="16"/>
  <c r="AB4" i="16"/>
  <c r="X5" i="16"/>
  <c r="G6" i="14"/>
  <c r="J6" i="14" s="1"/>
  <c r="G4" i="14"/>
  <c r="G7" i="14"/>
  <c r="J7" i="14" s="1"/>
  <c r="G5" i="14"/>
  <c r="J5" i="14" s="1"/>
  <c r="J4" i="14"/>
  <c r="G5" i="13"/>
  <c r="J5" i="13" s="1"/>
  <c r="AB4" i="13"/>
  <c r="G4" i="13"/>
  <c r="AB6" i="13"/>
  <c r="G7" i="13"/>
  <c r="J7" i="13" s="1"/>
  <c r="G6" i="13"/>
  <c r="J6" i="13" s="1"/>
  <c r="G9" i="11"/>
  <c r="J9" i="11" s="1"/>
  <c r="G5" i="11"/>
  <c r="J5" i="11" s="1"/>
  <c r="AB5" i="11"/>
  <c r="G8" i="11"/>
  <c r="J8" i="11" s="1"/>
  <c r="G6" i="11"/>
  <c r="J6" i="11" s="1"/>
  <c r="G4" i="11"/>
  <c r="G8" i="9"/>
  <c r="J8" i="9" s="1"/>
  <c r="AB7" i="9"/>
  <c r="G10" i="9"/>
  <c r="J10" i="9" s="1"/>
  <c r="G7" i="9"/>
  <c r="J7" i="9" s="1"/>
  <c r="G9" i="9"/>
  <c r="J9" i="9" s="1"/>
  <c r="G6" i="9"/>
  <c r="J6" i="9" s="1"/>
  <c r="AB5" i="9"/>
  <c r="G5" i="9"/>
  <c r="J5" i="9" s="1"/>
  <c r="G7" i="7"/>
  <c r="J7" i="7" s="1"/>
  <c r="G13" i="7"/>
  <c r="J13" i="7" s="1"/>
  <c r="X7" i="7"/>
  <c r="J4" i="7"/>
  <c r="G16" i="7"/>
  <c r="J16" i="7" s="1"/>
  <c r="G17" i="7"/>
  <c r="J17" i="7" s="1"/>
  <c r="G5" i="7"/>
  <c r="J5" i="7" s="1"/>
  <c r="G11" i="7"/>
  <c r="J11" i="7" s="1"/>
  <c r="AB5" i="7"/>
  <c r="G10" i="7"/>
  <c r="J10" i="7" s="1"/>
  <c r="G12" i="7"/>
  <c r="J12" i="7" s="1"/>
  <c r="G15" i="7"/>
  <c r="J15" i="7" s="1"/>
  <c r="G18" i="7"/>
  <c r="J18" i="7" s="1"/>
  <c r="G9" i="7"/>
  <c r="J9" i="7" s="1"/>
  <c r="G14" i="7"/>
  <c r="J14" i="7" s="1"/>
  <c r="G6" i="7"/>
  <c r="AB9" i="7"/>
  <c r="AB10" i="7"/>
  <c r="G14" i="2"/>
  <c r="G13" i="2"/>
  <c r="G6" i="2"/>
  <c r="G5" i="2"/>
  <c r="G12" i="2"/>
  <c r="X7" i="2"/>
  <c r="G4" i="2"/>
  <c r="G11" i="2"/>
  <c r="G18" i="2"/>
  <c r="G10" i="2"/>
  <c r="AB7" i="2"/>
  <c r="G17" i="2"/>
  <c r="G15" i="2"/>
  <c r="G16" i="2"/>
  <c r="G7" i="2"/>
  <c r="L4" i="26" l="1"/>
  <c r="I4" i="26"/>
  <c r="H4" i="26"/>
  <c r="K4" i="26"/>
  <c r="J4" i="24"/>
  <c r="I4" i="24"/>
  <c r="H4" i="24"/>
  <c r="J4" i="22"/>
  <c r="I4" i="22"/>
  <c r="H4" i="22"/>
  <c r="J4" i="21"/>
  <c r="I4" i="21"/>
  <c r="H4" i="21"/>
  <c r="J4" i="20"/>
  <c r="I4" i="20"/>
  <c r="H4" i="20"/>
  <c r="I4" i="17"/>
  <c r="L4" i="17"/>
  <c r="L4" i="16"/>
  <c r="I4" i="16"/>
  <c r="J4" i="13"/>
  <c r="J4" i="11"/>
  <c r="J4" i="9"/>
  <c r="I4" i="7"/>
  <c r="J6" i="7"/>
  <c r="H4" i="7"/>
  <c r="H4" i="2"/>
  <c r="I4" i="2"/>
  <c r="L4" i="24" l="1"/>
  <c r="K4" i="24"/>
  <c r="K4" i="22"/>
  <c r="L4" i="22"/>
  <c r="L4" i="21"/>
  <c r="K4" i="21"/>
  <c r="L4" i="20"/>
  <c r="K4" i="20"/>
  <c r="L4" i="7"/>
  <c r="K4" i="7"/>
  <c r="K4" i="2" l="1"/>
  <c r="L4" i="2"/>
  <c r="D4" i="1"/>
  <c r="B4" i="1"/>
  <c r="I4" i="28" s="1"/>
  <c r="B7" i="27" l="1"/>
  <c r="B9" i="27" s="1"/>
  <c r="B10" i="27" s="1"/>
  <c r="N3" i="27" s="1"/>
  <c r="N4" i="27" l="1"/>
  <c r="N5" i="27"/>
  <c r="N6" i="27"/>
  <c r="N7" i="27"/>
  <c r="N8" i="27"/>
  <c r="N10" i="27"/>
  <c r="N9" i="27"/>
  <c r="E456" i="14"/>
  <c r="E81" i="14"/>
  <c r="E65" i="14"/>
  <c r="E56" i="14"/>
  <c r="E152" i="14"/>
  <c r="E497" i="14"/>
  <c r="E307" i="14"/>
  <c r="E18" i="14"/>
  <c r="E431" i="14"/>
  <c r="E219" i="14"/>
  <c r="E80" i="14"/>
  <c r="E57" i="14"/>
  <c r="E168" i="14"/>
  <c r="E475" i="14"/>
  <c r="E24" i="14"/>
  <c r="E278" i="14"/>
  <c r="E328" i="14"/>
  <c r="E112" i="14"/>
  <c r="S6" i="14" s="1"/>
  <c r="E89" i="14"/>
  <c r="E299" i="14"/>
  <c r="E97" i="14"/>
  <c r="E49" i="14"/>
  <c r="E439" i="14"/>
  <c r="E9" i="14"/>
  <c r="E144" i="14"/>
  <c r="E121" i="14"/>
  <c r="E424" i="14"/>
  <c r="E182" i="14"/>
  <c r="E263" i="14"/>
  <c r="E33" i="14"/>
  <c r="E129" i="14"/>
  <c r="E12" i="14"/>
  <c r="E40" i="14"/>
  <c r="E241" i="14"/>
  <c r="E160" i="14"/>
  <c r="E120" i="14"/>
  <c r="E359" i="14"/>
  <c r="E72" i="14"/>
  <c r="E41" i="14"/>
  <c r="E104" i="14"/>
  <c r="E343" i="14"/>
  <c r="E271" i="14"/>
  <c r="E32" i="14"/>
  <c r="E88" i="14"/>
  <c r="E351" i="14"/>
  <c r="E136" i="14"/>
  <c r="E73" i="14"/>
  <c r="E211" i="14"/>
  <c r="E4" i="14"/>
  <c r="E467" i="14"/>
  <c r="E401" i="14"/>
  <c r="E64" i="14"/>
  <c r="E255" i="14"/>
  <c r="E25" i="14"/>
  <c r="E315" i="14"/>
  <c r="E105" i="14"/>
  <c r="E438" i="14"/>
  <c r="E15" i="14"/>
  <c r="E96" i="14"/>
  <c r="E175" i="14"/>
  <c r="E113" i="14"/>
  <c r="E145" i="14"/>
  <c r="E137" i="14"/>
  <c r="E48" i="14"/>
  <c r="E28" i="14"/>
  <c r="E128" i="14"/>
  <c r="E2" i="14"/>
  <c r="E371" i="14"/>
  <c r="E34" i="14"/>
  <c r="E98" i="14"/>
  <c r="E162" i="14"/>
  <c r="E374" i="14"/>
  <c r="E207" i="14"/>
  <c r="E433" i="14"/>
  <c r="E68" i="14"/>
  <c r="E132" i="14"/>
  <c r="E310" i="14"/>
  <c r="E473" i="14"/>
  <c r="E345" i="14"/>
  <c r="E217" i="14"/>
  <c r="E459" i="14"/>
  <c r="E372" i="14"/>
  <c r="E253" i="14"/>
  <c r="E7" i="14"/>
  <c r="E379" i="14"/>
  <c r="E42" i="14"/>
  <c r="E106" i="14"/>
  <c r="E191" i="14"/>
  <c r="E403" i="14"/>
  <c r="E214" i="14"/>
  <c r="E463" i="14"/>
  <c r="E76" i="14"/>
  <c r="E140" i="14"/>
  <c r="E339" i="14"/>
  <c r="E464" i="14"/>
  <c r="E336" i="14"/>
  <c r="E208" i="14"/>
  <c r="E445" i="14"/>
  <c r="E349" i="14"/>
  <c r="E244" i="14"/>
  <c r="E11" i="14"/>
  <c r="E415" i="14"/>
  <c r="E50" i="14"/>
  <c r="E114" i="14"/>
  <c r="E199" i="14"/>
  <c r="E411" i="14"/>
  <c r="E167" i="14"/>
  <c r="E423" i="14"/>
  <c r="E58" i="14"/>
  <c r="E122" i="14"/>
  <c r="E235" i="14"/>
  <c r="E447" i="14"/>
  <c r="E251" i="14"/>
  <c r="E499" i="14"/>
  <c r="E92" i="14"/>
  <c r="E156" i="14"/>
  <c r="E383" i="14"/>
  <c r="E432" i="14"/>
  <c r="E304" i="14"/>
  <c r="E176" i="14"/>
  <c r="E427" i="14"/>
  <c r="E331" i="14"/>
  <c r="E232" i="14"/>
  <c r="E488" i="14"/>
  <c r="E66" i="14"/>
  <c r="E130" i="14"/>
  <c r="E264" i="14"/>
  <c r="E455" i="14"/>
  <c r="E287" i="14"/>
  <c r="E36" i="14"/>
  <c r="E100" i="14"/>
  <c r="E171" i="14"/>
  <c r="E391" i="14"/>
  <c r="E409" i="14"/>
  <c r="E281" i="14"/>
  <c r="E19" i="14"/>
  <c r="E413" i="14"/>
  <c r="E317" i="14"/>
  <c r="E335" i="14"/>
  <c r="E13" i="14"/>
  <c r="E82" i="14"/>
  <c r="E146" i="14"/>
  <c r="E337" i="14"/>
  <c r="E20" i="14"/>
  <c r="E360" i="14"/>
  <c r="E52" i="14"/>
  <c r="S4" i="14" s="1"/>
  <c r="AA4" i="14" s="1"/>
  <c r="E116" i="14"/>
  <c r="E273" i="14"/>
  <c r="E500" i="14"/>
  <c r="E377" i="14"/>
  <c r="E249" i="14"/>
  <c r="E477" i="14"/>
  <c r="E395" i="14"/>
  <c r="E285" i="14"/>
  <c r="E180" i="14"/>
  <c r="E154" i="14"/>
  <c r="E470" i="14"/>
  <c r="E303" i="14"/>
  <c r="E272" i="14"/>
  <c r="E340" i="14"/>
  <c r="E481" i="14"/>
  <c r="E353" i="14"/>
  <c r="E225" i="14"/>
  <c r="E444" i="14"/>
  <c r="E316" i="14"/>
  <c r="E188" i="14"/>
  <c r="E448" i="14"/>
  <c r="E320" i="14"/>
  <c r="E215" i="14"/>
  <c r="E484" i="14"/>
  <c r="E356" i="14"/>
  <c r="E228" i="14"/>
  <c r="E460" i="14"/>
  <c r="E373" i="14"/>
  <c r="E291" i="14"/>
  <c r="E204" i="14"/>
  <c r="E147" i="14"/>
  <c r="E115" i="14"/>
  <c r="E83" i="14"/>
  <c r="S5" i="14" s="1"/>
  <c r="E51" i="14"/>
  <c r="E29" i="14"/>
  <c r="E93" i="14"/>
  <c r="E179" i="14"/>
  <c r="E399" i="14"/>
  <c r="E10" i="14"/>
  <c r="E78" i="14"/>
  <c r="E142" i="14"/>
  <c r="E319" i="14"/>
  <c r="E218" i="14"/>
  <c r="E474" i="14"/>
  <c r="E402" i="14"/>
  <c r="E302" i="14"/>
  <c r="E202" i="14"/>
  <c r="S9" i="14" s="1"/>
  <c r="W7" i="14" s="1"/>
  <c r="Y7" i="14" s="1"/>
  <c r="E458" i="14"/>
  <c r="E358" i="14"/>
  <c r="E290" i="14"/>
  <c r="E190" i="14"/>
  <c r="E446" i="14"/>
  <c r="E305" i="14"/>
  <c r="E279" i="14"/>
  <c r="E44" i="14"/>
  <c r="E347" i="14"/>
  <c r="E240" i="14"/>
  <c r="E308" i="14"/>
  <c r="E472" i="14"/>
  <c r="E344" i="14"/>
  <c r="E216" i="14"/>
  <c r="E421" i="14"/>
  <c r="E293" i="14"/>
  <c r="E165" i="14"/>
  <c r="E425" i="14"/>
  <c r="E297" i="14"/>
  <c r="E201" i="14"/>
  <c r="E461" i="14"/>
  <c r="E333" i="14"/>
  <c r="E205" i="14"/>
  <c r="E451" i="14"/>
  <c r="E364" i="14"/>
  <c r="E277" i="14"/>
  <c r="E195" i="14"/>
  <c r="E143" i="14"/>
  <c r="E111" i="14"/>
  <c r="E79" i="14"/>
  <c r="E47" i="14"/>
  <c r="E37" i="14"/>
  <c r="E101" i="14"/>
  <c r="E187" i="14"/>
  <c r="E406" i="14"/>
  <c r="E16" i="14"/>
  <c r="E86" i="14"/>
  <c r="E150" i="14"/>
  <c r="E327" i="14"/>
  <c r="E250" i="14"/>
  <c r="E178" i="14"/>
  <c r="E434" i="14"/>
  <c r="E334" i="14"/>
  <c r="E234" i="14"/>
  <c r="E490" i="14"/>
  <c r="E390" i="14"/>
  <c r="E322" i="14"/>
  <c r="E222" i="14"/>
  <c r="E478" i="14"/>
  <c r="E342" i="14"/>
  <c r="E367" i="14"/>
  <c r="E60" i="14"/>
  <c r="E471" i="14"/>
  <c r="E185" i="14"/>
  <c r="E276" i="14"/>
  <c r="E449" i="14"/>
  <c r="E321" i="14"/>
  <c r="E193" i="14"/>
  <c r="E412" i="14"/>
  <c r="E284" i="14"/>
  <c r="E161" i="14"/>
  <c r="E416" i="14"/>
  <c r="E288" i="14"/>
  <c r="E192" i="14"/>
  <c r="E452" i="14"/>
  <c r="E324" i="14"/>
  <c r="E196" i="14"/>
  <c r="E437" i="14"/>
  <c r="E355" i="14"/>
  <c r="E268" i="14"/>
  <c r="E181" i="14"/>
  <c r="E139" i="14"/>
  <c r="E107" i="14"/>
  <c r="E75" i="14"/>
  <c r="E43" i="14"/>
  <c r="E45" i="14"/>
  <c r="E109" i="14"/>
  <c r="E223" i="14"/>
  <c r="E435" i="14"/>
  <c r="E30" i="14"/>
  <c r="E94" i="14"/>
  <c r="E158" i="14"/>
  <c r="E363" i="14"/>
  <c r="E282" i="14"/>
  <c r="E210" i="14"/>
  <c r="E466" i="14"/>
  <c r="E366" i="14"/>
  <c r="E266" i="14"/>
  <c r="E166" i="14"/>
  <c r="E422" i="14"/>
  <c r="E354" i="14"/>
  <c r="E254" i="14"/>
  <c r="E502" i="14"/>
  <c r="E8" i="14"/>
  <c r="E14" i="14"/>
  <c r="E84" i="14"/>
  <c r="E496" i="14"/>
  <c r="E491" i="14"/>
  <c r="E221" i="14"/>
  <c r="E440" i="14"/>
  <c r="E312" i="14"/>
  <c r="E184" i="14"/>
  <c r="E389" i="14"/>
  <c r="E261" i="14"/>
  <c r="E157" i="14"/>
  <c r="E393" i="14"/>
  <c r="E265" i="14"/>
  <c r="E183" i="14"/>
  <c r="E429" i="14"/>
  <c r="E301" i="14"/>
  <c r="E173" i="14"/>
  <c r="S8" i="14" s="1"/>
  <c r="E428" i="14"/>
  <c r="E341" i="14"/>
  <c r="E259" i="14"/>
  <c r="E172" i="14"/>
  <c r="E135" i="14"/>
  <c r="E103" i="14"/>
  <c r="E71" i="14"/>
  <c r="E39" i="14"/>
  <c r="E53" i="14"/>
  <c r="E117" i="14"/>
  <c r="E231" i="14"/>
  <c r="S10" i="14" s="1"/>
  <c r="AA7" i="14" s="1"/>
  <c r="AC7" i="14" s="1"/>
  <c r="E443" i="14"/>
  <c r="E38" i="14"/>
  <c r="E102" i="14"/>
  <c r="E209" i="14"/>
  <c r="E392" i="14"/>
  <c r="E314" i="14"/>
  <c r="E242" i="14"/>
  <c r="E498" i="14"/>
  <c r="E398" i="14"/>
  <c r="E298" i="14"/>
  <c r="E198" i="14"/>
  <c r="E454" i="14"/>
  <c r="E386" i="14"/>
  <c r="E286" i="14"/>
  <c r="E26" i="14"/>
  <c r="E177" i="14"/>
  <c r="E108" i="14"/>
  <c r="E441" i="14"/>
  <c r="E468" i="14"/>
  <c r="E212" i="14"/>
  <c r="E417" i="14"/>
  <c r="E289" i="14"/>
  <c r="E22" i="14"/>
  <c r="E380" i="14"/>
  <c r="E252" i="14"/>
  <c r="E153" i="14"/>
  <c r="E384" i="14"/>
  <c r="E256" i="14"/>
  <c r="E169" i="14"/>
  <c r="E420" i="14"/>
  <c r="E292" i="14"/>
  <c r="E164" i="14"/>
  <c r="E419" i="14"/>
  <c r="E332" i="14"/>
  <c r="E245" i="14"/>
  <c r="E163" i="14"/>
  <c r="E131" i="14"/>
  <c r="E99" i="14"/>
  <c r="E67" i="14"/>
  <c r="E35" i="14"/>
  <c r="E61" i="14"/>
  <c r="E125" i="14"/>
  <c r="E267" i="14"/>
  <c r="E479" i="14"/>
  <c r="E46" i="14"/>
  <c r="E110" i="14"/>
  <c r="E239" i="14"/>
  <c r="E407" i="14"/>
  <c r="E346" i="14"/>
  <c r="E274" i="14"/>
  <c r="E174" i="14"/>
  <c r="E430" i="14"/>
  <c r="E330" i="14"/>
  <c r="E230" i="14"/>
  <c r="E486" i="14"/>
  <c r="E418" i="14"/>
  <c r="E318" i="14"/>
  <c r="E74" i="14"/>
  <c r="E243" i="14"/>
  <c r="E124" i="14"/>
  <c r="E400" i="14"/>
  <c r="E436" i="14"/>
  <c r="E203" i="14"/>
  <c r="E408" i="14"/>
  <c r="E280" i="14"/>
  <c r="E485" i="14"/>
  <c r="E357" i="14"/>
  <c r="E229" i="14"/>
  <c r="E489" i="14"/>
  <c r="E361" i="14"/>
  <c r="E247" i="14"/>
  <c r="E21" i="14"/>
  <c r="E397" i="14"/>
  <c r="E269" i="14"/>
  <c r="E492" i="14"/>
  <c r="E405" i="14"/>
  <c r="E323" i="14"/>
  <c r="E236" i="14"/>
  <c r="E159" i="14"/>
  <c r="E127" i="14"/>
  <c r="E95" i="14"/>
  <c r="E63" i="14"/>
  <c r="E31" i="14"/>
  <c r="E69" i="14"/>
  <c r="E133" i="14"/>
  <c r="E296" i="14"/>
  <c r="E487" i="14"/>
  <c r="E54" i="14"/>
  <c r="E118" i="14"/>
  <c r="E246" i="14"/>
  <c r="E465" i="14"/>
  <c r="E378" i="14"/>
  <c r="E306" i="14"/>
  <c r="E206" i="14"/>
  <c r="E462" i="14"/>
  <c r="E362" i="14"/>
  <c r="E262" i="14"/>
  <c r="E194" i="14"/>
  <c r="E450" i="14"/>
  <c r="E350" i="14"/>
  <c r="E90" i="14"/>
  <c r="E295" i="14"/>
  <c r="E148" i="14"/>
  <c r="E368" i="14"/>
  <c r="E404" i="14"/>
  <c r="E189" i="14"/>
  <c r="E385" i="14"/>
  <c r="E257" i="14"/>
  <c r="E476" i="14"/>
  <c r="E348" i="14"/>
  <c r="E220" i="14"/>
  <c r="E480" i="14"/>
  <c r="E352" i="14"/>
  <c r="E233" i="14"/>
  <c r="E17" i="14"/>
  <c r="E388" i="14"/>
  <c r="E260" i="14"/>
  <c r="E483" i="14"/>
  <c r="E396" i="14"/>
  <c r="E309" i="14"/>
  <c r="E227" i="14"/>
  <c r="E155" i="14"/>
  <c r="E123" i="14"/>
  <c r="E91" i="14"/>
  <c r="E59" i="14"/>
  <c r="E27" i="14"/>
  <c r="E77" i="14"/>
  <c r="E141" i="14"/>
  <c r="S7" i="14" s="1"/>
  <c r="W6" i="14" s="1"/>
  <c r="Y6" i="14" s="1"/>
  <c r="E311" i="14"/>
  <c r="E3" i="14"/>
  <c r="E62" i="14"/>
  <c r="E126" i="14"/>
  <c r="E275" i="14"/>
  <c r="E495" i="14"/>
  <c r="E410" i="14"/>
  <c r="E338" i="14"/>
  <c r="E238" i="14"/>
  <c r="E494" i="14"/>
  <c r="E394" i="14"/>
  <c r="E294" i="14"/>
  <c r="E226" i="14"/>
  <c r="E482" i="14"/>
  <c r="E382" i="14"/>
  <c r="E6" i="14"/>
  <c r="E224" i="14"/>
  <c r="E151" i="14"/>
  <c r="E5" i="14"/>
  <c r="E170" i="14"/>
  <c r="E376" i="14"/>
  <c r="E493" i="14"/>
  <c r="E119" i="14"/>
  <c r="E70" i="14"/>
  <c r="E426" i="14"/>
  <c r="E248" i="14"/>
  <c r="E365" i="14"/>
  <c r="E87" i="14"/>
  <c r="E134" i="14"/>
  <c r="E326" i="14"/>
  <c r="E138" i="14"/>
  <c r="E453" i="14"/>
  <c r="E237" i="14"/>
  <c r="E55" i="14"/>
  <c r="E283" i="14"/>
  <c r="E258" i="14"/>
  <c r="E375" i="14"/>
  <c r="E325" i="14"/>
  <c r="E469" i="14"/>
  <c r="E23" i="14"/>
  <c r="S3" i="14" s="1"/>
  <c r="W4" i="14" s="1"/>
  <c r="E186" i="14"/>
  <c r="E501" i="14"/>
  <c r="E200" i="14"/>
  <c r="E197" i="14"/>
  <c r="E387" i="14"/>
  <c r="E85" i="14"/>
  <c r="E442" i="14"/>
  <c r="E414" i="14"/>
  <c r="E381" i="14"/>
  <c r="E329" i="14"/>
  <c r="E213" i="14"/>
  <c r="E369" i="14"/>
  <c r="E270" i="14"/>
  <c r="E313" i="14"/>
  <c r="E457" i="14"/>
  <c r="E300" i="14"/>
  <c r="E149" i="14"/>
  <c r="E370" i="14"/>
  <c r="U10" i="14"/>
  <c r="U6" i="14"/>
  <c r="E339" i="21"/>
  <c r="E479" i="21"/>
  <c r="E201" i="21"/>
  <c r="E275" i="21"/>
  <c r="E225" i="21"/>
  <c r="E427" i="21"/>
  <c r="E68" i="21"/>
  <c r="E290" i="21"/>
  <c r="E17" i="21"/>
  <c r="E96" i="21"/>
  <c r="E77" i="21"/>
  <c r="E156" i="21"/>
  <c r="S7" i="21" s="1"/>
  <c r="R7" i="21" s="1"/>
  <c r="E183" i="21"/>
  <c r="E105" i="21"/>
  <c r="E210" i="21"/>
  <c r="E254" i="21"/>
  <c r="E250" i="21"/>
  <c r="S10" i="21" s="1"/>
  <c r="E295" i="21"/>
  <c r="E20" i="21"/>
  <c r="E322" i="21"/>
  <c r="E33" i="21"/>
  <c r="E112" i="21"/>
  <c r="E237" i="21"/>
  <c r="E279" i="21"/>
  <c r="E12" i="21"/>
  <c r="E306" i="21"/>
  <c r="E25" i="21"/>
  <c r="E104" i="21"/>
  <c r="E244" i="21"/>
  <c r="E500" i="21"/>
  <c r="E386" i="21"/>
  <c r="E71" i="21"/>
  <c r="E22" i="21"/>
  <c r="E376" i="21"/>
  <c r="E385" i="21"/>
  <c r="E253" i="21"/>
  <c r="E146" i="21"/>
  <c r="E252" i="21"/>
  <c r="E261" i="21"/>
  <c r="E394" i="21"/>
  <c r="E63" i="21"/>
  <c r="E14" i="21"/>
  <c r="E384" i="21"/>
  <c r="E393" i="21"/>
  <c r="E227" i="21"/>
  <c r="E138" i="21"/>
  <c r="E324" i="21"/>
  <c r="E333" i="21"/>
  <c r="E466" i="21"/>
  <c r="E379" i="21"/>
  <c r="E347" i="21"/>
  <c r="E232" i="21"/>
  <c r="E488" i="21"/>
  <c r="E497" i="21"/>
  <c r="E83" i="21"/>
  <c r="E34" i="21"/>
  <c r="E300" i="21"/>
  <c r="E309" i="21"/>
  <c r="E442" i="21"/>
  <c r="E15" i="21"/>
  <c r="E411" i="21"/>
  <c r="E400" i="21"/>
  <c r="E409" i="21"/>
  <c r="E189" i="21"/>
  <c r="S8" i="21" s="1"/>
  <c r="E122" i="21"/>
  <c r="S6" i="21" s="1"/>
  <c r="E463" i="21"/>
  <c r="E327" i="21"/>
  <c r="E36" i="21"/>
  <c r="E206" i="21"/>
  <c r="E395" i="21"/>
  <c r="E64" i="21"/>
  <c r="E346" i="21"/>
  <c r="E45" i="21"/>
  <c r="E124" i="21"/>
  <c r="E499" i="21"/>
  <c r="E73" i="21"/>
  <c r="E152" i="21"/>
  <c r="E177" i="21"/>
  <c r="E173" i="21"/>
  <c r="E223" i="21"/>
  <c r="E374" i="21"/>
  <c r="E258" i="21"/>
  <c r="E2" i="21"/>
  <c r="E80" i="21"/>
  <c r="E157" i="21"/>
  <c r="E198" i="21"/>
  <c r="E358" i="21"/>
  <c r="E231" i="21"/>
  <c r="E459" i="21"/>
  <c r="E72" i="21"/>
  <c r="E276" i="21"/>
  <c r="E285" i="21"/>
  <c r="E418" i="21"/>
  <c r="E39" i="21"/>
  <c r="E443" i="21"/>
  <c r="E408" i="21"/>
  <c r="E417" i="21"/>
  <c r="E163" i="21"/>
  <c r="E114" i="21"/>
  <c r="E284" i="21"/>
  <c r="E293" i="21"/>
  <c r="E426" i="21"/>
  <c r="E31" i="21"/>
  <c r="E259" i="21"/>
  <c r="E416" i="21"/>
  <c r="E425" i="21"/>
  <c r="E155" i="21"/>
  <c r="E106" i="21"/>
  <c r="E356" i="21"/>
  <c r="E365" i="21"/>
  <c r="E498" i="21"/>
  <c r="E181" i="21"/>
  <c r="E264" i="21"/>
  <c r="E273" i="21"/>
  <c r="E406" i="21"/>
  <c r="E51" i="21"/>
  <c r="E331" i="21"/>
  <c r="E332" i="21"/>
  <c r="E341" i="21"/>
  <c r="E474" i="21"/>
  <c r="E245" i="21"/>
  <c r="E299" i="21"/>
  <c r="E211" i="21"/>
  <c r="E263" i="21"/>
  <c r="E483" i="21"/>
  <c r="E431" i="21"/>
  <c r="E319" i="21"/>
  <c r="E32" i="21"/>
  <c r="E282" i="21"/>
  <c r="E13" i="21"/>
  <c r="E92" i="21"/>
  <c r="E338" i="21"/>
  <c r="E41" i="21"/>
  <c r="E120" i="21"/>
  <c r="E133" i="21"/>
  <c r="E487" i="21"/>
  <c r="E310" i="21"/>
  <c r="E167" i="21"/>
  <c r="E351" i="21"/>
  <c r="E48" i="21"/>
  <c r="E125" i="21"/>
  <c r="E423" i="21"/>
  <c r="E294" i="21"/>
  <c r="E495" i="21"/>
  <c r="E335" i="21"/>
  <c r="E40" i="21"/>
  <c r="E308" i="21"/>
  <c r="E317" i="21"/>
  <c r="E450" i="21"/>
  <c r="E7" i="21"/>
  <c r="E246" i="21"/>
  <c r="E184" i="21"/>
  <c r="E440" i="21"/>
  <c r="E449" i="21"/>
  <c r="E131" i="21"/>
  <c r="E82" i="21"/>
  <c r="E316" i="21"/>
  <c r="E325" i="21"/>
  <c r="E458" i="21"/>
  <c r="E439" i="21"/>
  <c r="E371" i="21"/>
  <c r="E192" i="21"/>
  <c r="E448" i="21"/>
  <c r="E457" i="21"/>
  <c r="E123" i="21"/>
  <c r="E74" i="21"/>
  <c r="E388" i="21"/>
  <c r="E397" i="21"/>
  <c r="E221" i="21"/>
  <c r="E134" i="21"/>
  <c r="E296" i="21"/>
  <c r="E305" i="21"/>
  <c r="E438" i="21"/>
  <c r="E19" i="21"/>
  <c r="E3" i="21"/>
  <c r="E364" i="21"/>
  <c r="E373" i="21"/>
  <c r="E447" i="21"/>
  <c r="E149" i="21"/>
  <c r="E185" i="21"/>
  <c r="E342" i="21"/>
  <c r="E205" i="21"/>
  <c r="E255" i="21"/>
  <c r="E451" i="21"/>
  <c r="E199" i="21"/>
  <c r="E375" i="21"/>
  <c r="E60" i="21"/>
  <c r="E274" i="21"/>
  <c r="E9" i="21"/>
  <c r="E88" i="21"/>
  <c r="E101" i="21"/>
  <c r="E203" i="21"/>
  <c r="E247" i="21"/>
  <c r="E243" i="21"/>
  <c r="E287" i="21"/>
  <c r="E16" i="21"/>
  <c r="E93" i="21"/>
  <c r="E178" i="21"/>
  <c r="E222" i="21"/>
  <c r="E218" i="21"/>
  <c r="E271" i="21"/>
  <c r="E350" i="21"/>
  <c r="E340" i="21"/>
  <c r="E349" i="21"/>
  <c r="E482" i="21"/>
  <c r="E219" i="21"/>
  <c r="E355" i="21"/>
  <c r="E216" i="21"/>
  <c r="E472" i="21"/>
  <c r="E481" i="21"/>
  <c r="E99" i="21"/>
  <c r="E50" i="21"/>
  <c r="E348" i="21"/>
  <c r="E357" i="21"/>
  <c r="E490" i="21"/>
  <c r="E194" i="21"/>
  <c r="E214" i="21"/>
  <c r="E224" i="21"/>
  <c r="E480" i="21"/>
  <c r="E489" i="21"/>
  <c r="E91" i="21"/>
  <c r="E117" i="21"/>
  <c r="E242" i="21"/>
  <c r="E278" i="21"/>
  <c r="E145" i="21"/>
  <c r="E166" i="21"/>
  <c r="E334" i="21"/>
  <c r="E399" i="21"/>
  <c r="E311" i="21"/>
  <c r="E28" i="21"/>
  <c r="E193" i="21"/>
  <c r="E367" i="21"/>
  <c r="E56" i="21"/>
  <c r="E467" i="21"/>
  <c r="E69" i="21"/>
  <c r="E148" i="21"/>
  <c r="E164" i="21"/>
  <c r="E161" i="21"/>
  <c r="E217" i="21"/>
  <c r="E366" i="21"/>
  <c r="E403" i="21"/>
  <c r="E61" i="21"/>
  <c r="E140" i="21"/>
  <c r="E153" i="21"/>
  <c r="E191" i="21"/>
  <c r="E286" i="21"/>
  <c r="E372" i="21"/>
  <c r="E381" i="21"/>
  <c r="E383" i="21"/>
  <c r="E150" i="21"/>
  <c r="E248" i="21"/>
  <c r="E257" i="21"/>
  <c r="E390" i="21"/>
  <c r="E67" i="21"/>
  <c r="E18" i="21"/>
  <c r="E380" i="21"/>
  <c r="E389" i="21"/>
  <c r="E234" i="21"/>
  <c r="E142" i="21"/>
  <c r="E256" i="21"/>
  <c r="E265" i="21"/>
  <c r="E398" i="21"/>
  <c r="E59" i="21"/>
  <c r="E175" i="21"/>
  <c r="E196" i="21"/>
  <c r="E452" i="21"/>
  <c r="E461" i="21"/>
  <c r="E119" i="21"/>
  <c r="E70" i="21"/>
  <c r="E360" i="21"/>
  <c r="E369" i="21"/>
  <c r="E502" i="21"/>
  <c r="E162" i="21"/>
  <c r="E283" i="21"/>
  <c r="E172" i="21"/>
  <c r="E428" i="21"/>
  <c r="E437" i="21"/>
  <c r="E143" i="21"/>
  <c r="E94" i="21"/>
  <c r="E272" i="21"/>
  <c r="E281" i="21"/>
  <c r="E414" i="21"/>
  <c r="E43" i="21"/>
  <c r="E182" i="21"/>
  <c r="E85" i="21"/>
  <c r="E165" i="21"/>
  <c r="E209" i="21"/>
  <c r="E113" i="21"/>
  <c r="E235" i="21"/>
  <c r="E270" i="21"/>
  <c r="E186" i="21"/>
  <c r="E249" i="21"/>
  <c r="E419" i="21"/>
  <c r="E378" i="21"/>
  <c r="E303" i="21"/>
  <c r="E24" i="21"/>
  <c r="E330" i="21"/>
  <c r="E37" i="21"/>
  <c r="E116" i="21"/>
  <c r="E129" i="21"/>
  <c r="E455" i="21"/>
  <c r="E302" i="21"/>
  <c r="E314" i="21"/>
  <c r="E29" i="21"/>
  <c r="E108" i="21"/>
  <c r="E121" i="21"/>
  <c r="E391" i="21"/>
  <c r="E215" i="21"/>
  <c r="E404" i="21"/>
  <c r="E413" i="21"/>
  <c r="E170" i="21"/>
  <c r="E118" i="21"/>
  <c r="E280" i="21"/>
  <c r="E289" i="21"/>
  <c r="E422" i="21"/>
  <c r="E35" i="21"/>
  <c r="E323" i="21"/>
  <c r="E412" i="21"/>
  <c r="E421" i="21"/>
  <c r="E159" i="21"/>
  <c r="E110" i="21"/>
  <c r="E288" i="21"/>
  <c r="E297" i="21"/>
  <c r="E430" i="21"/>
  <c r="E27" i="21"/>
  <c r="E307" i="21"/>
  <c r="E228" i="21"/>
  <c r="E484" i="21"/>
  <c r="E493" i="21"/>
  <c r="E87" i="21"/>
  <c r="E38" i="21"/>
  <c r="E392" i="21"/>
  <c r="E401" i="21"/>
  <c r="E202" i="21"/>
  <c r="E130" i="21"/>
  <c r="E204" i="21"/>
  <c r="E460" i="21"/>
  <c r="E469" i="21"/>
  <c r="E111" i="21"/>
  <c r="E62" i="21"/>
  <c r="E362" i="21"/>
  <c r="E53" i="21"/>
  <c r="E132" i="21"/>
  <c r="E81" i="21"/>
  <c r="E160" i="21"/>
  <c r="E190" i="21"/>
  <c r="E141" i="21"/>
  <c r="E10" i="21"/>
  <c r="E326" i="21"/>
  <c r="E179" i="21"/>
  <c r="E230" i="21"/>
  <c r="E387" i="21"/>
  <c r="E266" i="21"/>
  <c r="E4" i="21"/>
  <c r="E84" i="21"/>
  <c r="E97" i="21"/>
  <c r="E197" i="21"/>
  <c r="E241" i="21"/>
  <c r="E238" i="21"/>
  <c r="E491" i="21"/>
  <c r="E76" i="21"/>
  <c r="E89" i="21"/>
  <c r="E171" i="21"/>
  <c r="E180" i="21"/>
  <c r="E436" i="21"/>
  <c r="E445" i="21"/>
  <c r="E135" i="21"/>
  <c r="E86" i="21"/>
  <c r="E312" i="21"/>
  <c r="E321" i="21"/>
  <c r="E454" i="21"/>
  <c r="E471" i="21"/>
  <c r="E169" i="21"/>
  <c r="E188" i="21"/>
  <c r="E444" i="21"/>
  <c r="E453" i="21"/>
  <c r="E127" i="21"/>
  <c r="E78" i="21"/>
  <c r="E320" i="21"/>
  <c r="E329" i="21"/>
  <c r="E462" i="21"/>
  <c r="E407" i="21"/>
  <c r="E260" i="21"/>
  <c r="E269" i="21"/>
  <c r="E402" i="21"/>
  <c r="E55" i="21"/>
  <c r="E475" i="21"/>
  <c r="E424" i="21"/>
  <c r="E433" i="21"/>
  <c r="E147" i="21"/>
  <c r="E98" i="21"/>
  <c r="E236" i="21"/>
  <c r="E492" i="21"/>
  <c r="E501" i="21"/>
  <c r="E298" i="21"/>
  <c r="E6" i="21"/>
  <c r="E477" i="21"/>
  <c r="E494" i="21"/>
  <c r="E420" i="21"/>
  <c r="E470" i="21"/>
  <c r="E47" i="21"/>
  <c r="E304" i="21"/>
  <c r="E377" i="21"/>
  <c r="E107" i="21"/>
  <c r="E315" i="21"/>
  <c r="E21" i="21"/>
  <c r="E318" i="21"/>
  <c r="E174" i="21"/>
  <c r="E8" i="21"/>
  <c r="E103" i="21"/>
  <c r="E344" i="21"/>
  <c r="E187" i="21"/>
  <c r="E301" i="21"/>
  <c r="E115" i="21"/>
  <c r="E268" i="21"/>
  <c r="E158" i="21"/>
  <c r="E336" i="21"/>
  <c r="E441" i="21"/>
  <c r="E75" i="21"/>
  <c r="E233" i="21"/>
  <c r="E100" i="21"/>
  <c r="E354" i="21"/>
  <c r="E359" i="21"/>
  <c r="E343" i="21"/>
  <c r="E54" i="21"/>
  <c r="E353" i="21"/>
  <c r="E42" i="21"/>
  <c r="E429" i="21"/>
  <c r="E251" i="21"/>
  <c r="E396" i="21"/>
  <c r="E126" i="21"/>
  <c r="E368" i="21"/>
  <c r="E473" i="21"/>
  <c r="E11" i="21"/>
  <c r="E5" i="21"/>
  <c r="E49" i="21"/>
  <c r="E52" i="21"/>
  <c r="E435" i="21"/>
  <c r="E44" i="21"/>
  <c r="E370" i="21"/>
  <c r="E486" i="21"/>
  <c r="E220" i="21"/>
  <c r="S9" i="21" s="1"/>
  <c r="R9" i="21" s="1"/>
  <c r="E434" i="21"/>
  <c r="E200" i="21"/>
  <c r="E66" i="21"/>
  <c r="E277" i="21"/>
  <c r="E30" i="21"/>
  <c r="E432" i="21"/>
  <c r="E382" i="21"/>
  <c r="E226" i="21"/>
  <c r="E128" i="21"/>
  <c r="E65" i="21"/>
  <c r="E57" i="21"/>
  <c r="E213" i="21"/>
  <c r="E476" i="21"/>
  <c r="E151" i="21"/>
  <c r="E328" i="21"/>
  <c r="E363" i="21"/>
  <c r="E405" i="21"/>
  <c r="E267" i="21"/>
  <c r="E464" i="21"/>
  <c r="E446" i="21"/>
  <c r="E154" i="21"/>
  <c r="E109" i="21"/>
  <c r="E144" i="21"/>
  <c r="E136" i="21"/>
  <c r="E291" i="21"/>
  <c r="E485" i="21"/>
  <c r="E23" i="21"/>
  <c r="E456" i="21"/>
  <c r="E410" i="21"/>
  <c r="E207" i="21"/>
  <c r="E176" i="21"/>
  <c r="E496" i="21"/>
  <c r="E478" i="21"/>
  <c r="E90" i="21"/>
  <c r="S5" i="21" s="1"/>
  <c r="E262" i="21"/>
  <c r="E137" i="21"/>
  <c r="E468" i="21"/>
  <c r="E46" i="21"/>
  <c r="E361" i="21"/>
  <c r="E292" i="21"/>
  <c r="E239" i="21"/>
  <c r="E465" i="21"/>
  <c r="E79" i="21"/>
  <c r="E240" i="21"/>
  <c r="E345" i="21"/>
  <c r="E139" i="21"/>
  <c r="E26" i="21"/>
  <c r="S3" i="21" s="1"/>
  <c r="R3" i="21" s="1"/>
  <c r="E168" i="21"/>
  <c r="E102" i="21"/>
  <c r="E212" i="21"/>
  <c r="E337" i="21"/>
  <c r="E208" i="21"/>
  <c r="E229" i="21"/>
  <c r="E313" i="21"/>
  <c r="E95" i="21"/>
  <c r="E415" i="21"/>
  <c r="E352" i="21"/>
  <c r="E195" i="21"/>
  <c r="E58" i="21"/>
  <c r="S4" i="21" s="1"/>
  <c r="E499" i="16"/>
  <c r="E2" i="16"/>
  <c r="E60" i="16"/>
  <c r="E28" i="16"/>
  <c r="E217" i="16"/>
  <c r="E80" i="16"/>
  <c r="E148" i="16"/>
  <c r="E96" i="16"/>
  <c r="E112" i="16"/>
  <c r="E88" i="16"/>
  <c r="E68" i="16"/>
  <c r="E136" i="16"/>
  <c r="E18" i="16"/>
  <c r="E124" i="16"/>
  <c r="E247" i="16"/>
  <c r="E279" i="16"/>
  <c r="E144" i="16"/>
  <c r="E187" i="16"/>
  <c r="E160" i="16"/>
  <c r="E349" i="16"/>
  <c r="E120" i="16"/>
  <c r="E100" i="16"/>
  <c r="E168" i="16"/>
  <c r="E10" i="16"/>
  <c r="E92" i="16"/>
  <c r="E9" i="16"/>
  <c r="E5" i="16"/>
  <c r="E343" i="16"/>
  <c r="E177" i="16"/>
  <c r="E228" i="16"/>
  <c r="E317" i="16"/>
  <c r="E152" i="16"/>
  <c r="E132" i="16"/>
  <c r="E212" i="16"/>
  <c r="E64" i="16"/>
  <c r="E15" i="16"/>
  <c r="E223" i="16"/>
  <c r="E6" i="16"/>
  <c r="E291" i="16"/>
  <c r="E191" i="16"/>
  <c r="E164" i="16"/>
  <c r="E4" i="16"/>
  <c r="E273" i="16"/>
  <c r="E196" i="16"/>
  <c r="E128" i="16"/>
  <c r="E44" i="16"/>
  <c r="E285" i="16"/>
  <c r="E19" i="16"/>
  <c r="E355" i="16"/>
  <c r="E241" i="16"/>
  <c r="E207" i="16"/>
  <c r="E13" i="16"/>
  <c r="E337" i="16"/>
  <c r="E375" i="16"/>
  <c r="E201" i="16"/>
  <c r="E76" i="16"/>
  <c r="E439" i="16"/>
  <c r="E52" i="16"/>
  <c r="E451" i="16"/>
  <c r="E108" i="16"/>
  <c r="E305" i="16"/>
  <c r="E259" i="16"/>
  <c r="E40" i="16"/>
  <c r="E407" i="16"/>
  <c r="E8" i="16"/>
  <c r="E253" i="16"/>
  <c r="E140" i="16"/>
  <c r="E84" i="16"/>
  <c r="E419" i="16"/>
  <c r="E24" i="16"/>
  <c r="E369" i="16"/>
  <c r="E12" i="16"/>
  <c r="E323" i="16"/>
  <c r="E72" i="16"/>
  <c r="E156" i="16"/>
  <c r="E311" i="16"/>
  <c r="E381" i="16"/>
  <c r="E173" i="16"/>
  <c r="E48" i="16"/>
  <c r="S4" i="16" s="1"/>
  <c r="AA4" i="16" s="1"/>
  <c r="E116" i="16"/>
  <c r="E32" i="16"/>
  <c r="E16" i="16"/>
  <c r="E56" i="16"/>
  <c r="E483" i="16"/>
  <c r="E36" i="16"/>
  <c r="E387" i="16"/>
  <c r="E104" i="16"/>
  <c r="E192" i="16"/>
  <c r="E299" i="16"/>
  <c r="E491" i="16"/>
  <c r="E41" i="16"/>
  <c r="E73" i="16"/>
  <c r="E105" i="16"/>
  <c r="E137" i="16"/>
  <c r="E179" i="16"/>
  <c r="E281" i="16"/>
  <c r="E415" i="16"/>
  <c r="E209" i="16"/>
  <c r="E333" i="16"/>
  <c r="E498" i="16"/>
  <c r="E466" i="16"/>
  <c r="E434" i="16"/>
  <c r="E402" i="16"/>
  <c r="E370" i="16"/>
  <c r="E338" i="16"/>
  <c r="E306" i="16"/>
  <c r="E274" i="16"/>
  <c r="E242" i="16"/>
  <c r="E210" i="16"/>
  <c r="E197" i="16"/>
  <c r="E325" i="16"/>
  <c r="E45" i="16"/>
  <c r="E77" i="16"/>
  <c r="S5" i="16" s="1"/>
  <c r="W5" i="16" s="1"/>
  <c r="Y5" i="16" s="1"/>
  <c r="E109" i="16"/>
  <c r="E141" i="16"/>
  <c r="E188" i="16"/>
  <c r="E287" i="16"/>
  <c r="E447" i="16"/>
  <c r="E225" i="16"/>
  <c r="E339" i="16"/>
  <c r="E494" i="16"/>
  <c r="E462" i="16"/>
  <c r="E430" i="16"/>
  <c r="E398" i="16"/>
  <c r="E366" i="16"/>
  <c r="E334" i="16"/>
  <c r="E302" i="16"/>
  <c r="E270" i="16"/>
  <c r="E238" i="16"/>
  <c r="E206" i="16"/>
  <c r="E174" i="16"/>
  <c r="E481" i="16"/>
  <c r="E449" i="16"/>
  <c r="E417" i="16"/>
  <c r="E385" i="16"/>
  <c r="E468" i="16"/>
  <c r="E436" i="16"/>
  <c r="E404" i="16"/>
  <c r="E372" i="16"/>
  <c r="E340" i="16"/>
  <c r="E308" i="16"/>
  <c r="E276" i="16"/>
  <c r="E244" i="16"/>
  <c r="E38" i="16"/>
  <c r="E70" i="16"/>
  <c r="E102" i="16"/>
  <c r="E134" i="16"/>
  <c r="E171" i="16"/>
  <c r="E257" i="16"/>
  <c r="E391" i="16"/>
  <c r="E185" i="16"/>
  <c r="E315" i="16"/>
  <c r="E3" i="16"/>
  <c r="E43" i="16"/>
  <c r="E75" i="16"/>
  <c r="E107" i="16"/>
  <c r="E139" i="16"/>
  <c r="E181" i="16"/>
  <c r="E265" i="16"/>
  <c r="E399" i="16"/>
  <c r="E471" i="16"/>
  <c r="E213" i="16"/>
  <c r="E331" i="16"/>
  <c r="E11" i="16"/>
  <c r="E49" i="16"/>
  <c r="E81" i="16"/>
  <c r="E113" i="16"/>
  <c r="E145" i="16"/>
  <c r="E203" i="16"/>
  <c r="E313" i="16"/>
  <c r="E479" i="16"/>
  <c r="E237" i="16"/>
  <c r="E365" i="16"/>
  <c r="E490" i="16"/>
  <c r="E458" i="16"/>
  <c r="E426" i="16"/>
  <c r="E394" i="16"/>
  <c r="E362" i="16"/>
  <c r="E330" i="16"/>
  <c r="E298" i="16"/>
  <c r="E266" i="16"/>
  <c r="E234" i="16"/>
  <c r="E202" i="16"/>
  <c r="E170" i="16"/>
  <c r="E477" i="16"/>
  <c r="E445" i="16"/>
  <c r="E413" i="16"/>
  <c r="E496" i="16"/>
  <c r="E464" i="16"/>
  <c r="E432" i="16"/>
  <c r="E400" i="16"/>
  <c r="E368" i="16"/>
  <c r="E336" i="16"/>
  <c r="E304" i="16"/>
  <c r="E272" i="16"/>
  <c r="E240" i="16"/>
  <c r="E42" i="16"/>
  <c r="E74" i="16"/>
  <c r="E106" i="16"/>
  <c r="S6" i="16" s="1"/>
  <c r="AA5" i="16" s="1"/>
  <c r="AC5" i="16" s="1"/>
  <c r="E138" i="16"/>
  <c r="E180" i="16"/>
  <c r="E263" i="16"/>
  <c r="E423" i="16"/>
  <c r="E205" i="16"/>
  <c r="E341" i="16"/>
  <c r="E47" i="16"/>
  <c r="E79" i="16"/>
  <c r="E111" i="16"/>
  <c r="E143" i="16"/>
  <c r="E195" i="16"/>
  <c r="E271" i="16"/>
  <c r="E431" i="16"/>
  <c r="E229" i="16"/>
  <c r="E357" i="16"/>
  <c r="E21" i="16"/>
  <c r="E53" i="16"/>
  <c r="E85" i="16"/>
  <c r="E117" i="16"/>
  <c r="E149" i="16"/>
  <c r="E208" i="16"/>
  <c r="E319" i="16"/>
  <c r="E243" i="16"/>
  <c r="E371" i="16"/>
  <c r="E486" i="16"/>
  <c r="E454" i="16"/>
  <c r="E422" i="16"/>
  <c r="E390" i="16"/>
  <c r="E358" i="16"/>
  <c r="E326" i="16"/>
  <c r="E294" i="16"/>
  <c r="E262" i="16"/>
  <c r="E230" i="16"/>
  <c r="E198" i="16"/>
  <c r="E166" i="16"/>
  <c r="E473" i="16"/>
  <c r="E441" i="16"/>
  <c r="E409" i="16"/>
  <c r="E492" i="16"/>
  <c r="E460" i="16"/>
  <c r="E428" i="16"/>
  <c r="E396" i="16"/>
  <c r="E364" i="16"/>
  <c r="E332" i="16"/>
  <c r="E300" i="16"/>
  <c r="E268" i="16"/>
  <c r="E236" i="16"/>
  <c r="E46" i="16"/>
  <c r="E78" i="16"/>
  <c r="E110" i="16"/>
  <c r="E142" i="16"/>
  <c r="E189" i="16"/>
  <c r="E289" i="16"/>
  <c r="E455" i="16"/>
  <c r="E221" i="16"/>
  <c r="E347" i="16"/>
  <c r="E17" i="16"/>
  <c r="S3" i="16" s="1"/>
  <c r="W4" i="16" s="1"/>
  <c r="E51" i="16"/>
  <c r="E83" i="16"/>
  <c r="E115" i="16"/>
  <c r="E147" i="16"/>
  <c r="E200" i="16"/>
  <c r="E297" i="16"/>
  <c r="E463" i="16"/>
  <c r="E14" i="16"/>
  <c r="E235" i="16"/>
  <c r="E363" i="16"/>
  <c r="E25" i="16"/>
  <c r="E57" i="16"/>
  <c r="E89" i="16"/>
  <c r="E121" i="16"/>
  <c r="E153" i="16"/>
  <c r="E219" i="16"/>
  <c r="E345" i="16"/>
  <c r="E22" i="16"/>
  <c r="E269" i="16"/>
  <c r="E403" i="16"/>
  <c r="E482" i="16"/>
  <c r="E450" i="16"/>
  <c r="E418" i="16"/>
  <c r="E386" i="16"/>
  <c r="E354" i="16"/>
  <c r="E322" i="16"/>
  <c r="E290" i="16"/>
  <c r="E258" i="16"/>
  <c r="E226" i="16"/>
  <c r="E194" i="16"/>
  <c r="E501" i="16"/>
  <c r="E469" i="16"/>
  <c r="E437" i="16"/>
  <c r="E405" i="16"/>
  <c r="E488" i="16"/>
  <c r="E456" i="16"/>
  <c r="E424" i="16"/>
  <c r="E392" i="16"/>
  <c r="E360" i="16"/>
  <c r="E328" i="16"/>
  <c r="E296" i="16"/>
  <c r="E264" i="16"/>
  <c r="E232" i="16"/>
  <c r="E50" i="16"/>
  <c r="E82" i="16"/>
  <c r="E114" i="16"/>
  <c r="E146" i="16"/>
  <c r="E199" i="16"/>
  <c r="E295" i="16"/>
  <c r="E487" i="16"/>
  <c r="E245" i="16"/>
  <c r="E373" i="16"/>
  <c r="E23" i="16"/>
  <c r="E55" i="16"/>
  <c r="E87" i="16"/>
  <c r="E119" i="16"/>
  <c r="E151" i="16"/>
  <c r="E211" i="16"/>
  <c r="E303" i="16"/>
  <c r="E495" i="16"/>
  <c r="E20" i="16"/>
  <c r="E261" i="16"/>
  <c r="E395" i="16"/>
  <c r="E29" i="16"/>
  <c r="E61" i="16"/>
  <c r="E93" i="16"/>
  <c r="E125" i="16"/>
  <c r="E157" i="16"/>
  <c r="E224" i="16"/>
  <c r="E351" i="16"/>
  <c r="E175" i="16"/>
  <c r="E275" i="16"/>
  <c r="E435" i="16"/>
  <c r="E478" i="16"/>
  <c r="E446" i="16"/>
  <c r="E414" i="16"/>
  <c r="E382" i="16"/>
  <c r="E350" i="16"/>
  <c r="E318" i="16"/>
  <c r="E286" i="16"/>
  <c r="E254" i="16"/>
  <c r="E222" i="16"/>
  <c r="E190" i="16"/>
  <c r="E497" i="16"/>
  <c r="E465" i="16"/>
  <c r="E433" i="16"/>
  <c r="E401" i="16"/>
  <c r="E484" i="16"/>
  <c r="E452" i="16"/>
  <c r="E420" i="16"/>
  <c r="E388" i="16"/>
  <c r="E356" i="16"/>
  <c r="E324" i="16"/>
  <c r="E292" i="16"/>
  <c r="E260" i="16"/>
  <c r="E54" i="16"/>
  <c r="E86" i="16"/>
  <c r="E118" i="16"/>
  <c r="E150" i="16"/>
  <c r="E204" i="16"/>
  <c r="E321" i="16"/>
  <c r="E500" i="16"/>
  <c r="E251" i="16"/>
  <c r="E379" i="16"/>
  <c r="E27" i="16"/>
  <c r="E59" i="16"/>
  <c r="E91" i="16"/>
  <c r="E123" i="16"/>
  <c r="E155" i="16"/>
  <c r="E216" i="16"/>
  <c r="E329" i="16"/>
  <c r="E183" i="16"/>
  <c r="E293" i="16"/>
  <c r="E459" i="16"/>
  <c r="E37" i="16"/>
  <c r="E69" i="16"/>
  <c r="E101" i="16"/>
  <c r="E133" i="16"/>
  <c r="E165" i="16"/>
  <c r="S8" i="16" s="1"/>
  <c r="AA6" i="16" s="1"/>
  <c r="AC6" i="16" s="1"/>
  <c r="E255" i="16"/>
  <c r="E383" i="16"/>
  <c r="E193" i="16"/>
  <c r="E307" i="16"/>
  <c r="E502" i="16"/>
  <c r="E470" i="16"/>
  <c r="E438" i="16"/>
  <c r="E406" i="16"/>
  <c r="E374" i="16"/>
  <c r="E342" i="16"/>
  <c r="E310" i="16"/>
  <c r="E278" i="16"/>
  <c r="E246" i="16"/>
  <c r="E214" i="16"/>
  <c r="E182" i="16"/>
  <c r="E489" i="16"/>
  <c r="E457" i="16"/>
  <c r="E425" i="16"/>
  <c r="E393" i="16"/>
  <c r="E476" i="16"/>
  <c r="E444" i="16"/>
  <c r="E412" i="16"/>
  <c r="E380" i="16"/>
  <c r="E348" i="16"/>
  <c r="E316" i="16"/>
  <c r="E284" i="16"/>
  <c r="E252" i="16"/>
  <c r="E30" i="16"/>
  <c r="E62" i="16"/>
  <c r="E94" i="16"/>
  <c r="E126" i="16"/>
  <c r="E158" i="16"/>
  <c r="E220" i="16"/>
  <c r="E353" i="16"/>
  <c r="E167" i="16"/>
  <c r="E283" i="16"/>
  <c r="E443" i="16"/>
  <c r="E35" i="16"/>
  <c r="E67" i="16"/>
  <c r="E99" i="16"/>
  <c r="E131" i="16"/>
  <c r="E163" i="16"/>
  <c r="E233" i="16"/>
  <c r="E361" i="16"/>
  <c r="E161" i="16"/>
  <c r="E442" i="16"/>
  <c r="E186" i="16"/>
  <c r="E397" i="16"/>
  <c r="E384" i="16"/>
  <c r="E256" i="16"/>
  <c r="E122" i="16"/>
  <c r="E7" i="16"/>
  <c r="E63" i="16"/>
  <c r="E227" i="16"/>
  <c r="E169" i="16"/>
  <c r="E249" i="16"/>
  <c r="E410" i="16"/>
  <c r="E178" i="16"/>
  <c r="E389" i="16"/>
  <c r="E376" i="16"/>
  <c r="E248" i="16"/>
  <c r="E130" i="16"/>
  <c r="E176" i="16"/>
  <c r="E71" i="16"/>
  <c r="E239" i="16"/>
  <c r="E267" i="16"/>
  <c r="E377" i="16"/>
  <c r="E378" i="16"/>
  <c r="E493" i="16"/>
  <c r="E480" i="16"/>
  <c r="E352" i="16"/>
  <c r="E26" i="16"/>
  <c r="E154" i="16"/>
  <c r="E277" i="16"/>
  <c r="E95" i="16"/>
  <c r="E335" i="16"/>
  <c r="E427" i="16"/>
  <c r="E346" i="16"/>
  <c r="E485" i="16"/>
  <c r="E472" i="16"/>
  <c r="E344" i="16"/>
  <c r="E34" i="16"/>
  <c r="E162" i="16"/>
  <c r="E309" i="16"/>
  <c r="E103" i="16"/>
  <c r="E367" i="16"/>
  <c r="E33" i="16"/>
  <c r="E184" i="16"/>
  <c r="E314" i="16"/>
  <c r="E461" i="16"/>
  <c r="E448" i="16"/>
  <c r="E320" i="16"/>
  <c r="E58" i="16"/>
  <c r="E215" i="16"/>
  <c r="E411" i="16"/>
  <c r="E127" i="16"/>
  <c r="E65" i="16"/>
  <c r="E301" i="16"/>
  <c r="E282" i="16"/>
  <c r="E453" i="16"/>
  <c r="E440" i="16"/>
  <c r="E312" i="16"/>
  <c r="E66" i="16"/>
  <c r="E231" i="16"/>
  <c r="E475" i="16"/>
  <c r="E135" i="16"/>
  <c r="S7" i="16" s="1"/>
  <c r="W6" i="16" s="1"/>
  <c r="Y6" i="16" s="1"/>
  <c r="E97" i="16"/>
  <c r="E467" i="16"/>
  <c r="E250" i="16"/>
  <c r="E429" i="16"/>
  <c r="E416" i="16"/>
  <c r="E288" i="16"/>
  <c r="E90" i="16"/>
  <c r="E327" i="16"/>
  <c r="E31" i="16"/>
  <c r="E159" i="16"/>
  <c r="E408" i="16"/>
  <c r="E280" i="16"/>
  <c r="E98" i="16"/>
  <c r="E129" i="16"/>
  <c r="E359" i="16"/>
  <c r="E39" i="16"/>
  <c r="E474" i="16"/>
  <c r="E172" i="16"/>
  <c r="E421" i="16"/>
  <c r="E218" i="16"/>
  <c r="E403" i="7"/>
  <c r="S16" i="7" s="1"/>
  <c r="E163" i="7"/>
  <c r="E124" i="7"/>
  <c r="E137" i="7"/>
  <c r="E67" i="7"/>
  <c r="E7" i="7"/>
  <c r="E28" i="7"/>
  <c r="E465" i="7"/>
  <c r="E271" i="7"/>
  <c r="E263" i="7"/>
  <c r="E54" i="7"/>
  <c r="E379" i="7"/>
  <c r="E86" i="7"/>
  <c r="E11" i="7"/>
  <c r="E118" i="7"/>
  <c r="E6" i="7"/>
  <c r="E131" i="7"/>
  <c r="E60" i="7"/>
  <c r="E150" i="7"/>
  <c r="E41" i="7"/>
  <c r="E247" i="7"/>
  <c r="E156" i="7"/>
  <c r="E255" i="7"/>
  <c r="E286" i="7"/>
  <c r="E105" i="7"/>
  <c r="S6" i="7" s="1"/>
  <c r="R6" i="7" s="1"/>
  <c r="E99" i="7"/>
  <c r="E356" i="7"/>
  <c r="E209" i="7"/>
  <c r="E92" i="7"/>
  <c r="E35" i="7"/>
  <c r="E9" i="7"/>
  <c r="E395" i="7"/>
  <c r="E10" i="7"/>
  <c r="E73" i="7"/>
  <c r="E3" i="7"/>
  <c r="E184" i="7"/>
  <c r="E483" i="7"/>
  <c r="E5" i="7"/>
  <c r="E72" i="7"/>
  <c r="E136" i="7"/>
  <c r="E254" i="7"/>
  <c r="E487" i="7"/>
  <c r="E23" i="7"/>
  <c r="E87" i="7"/>
  <c r="E151" i="7"/>
  <c r="E303" i="7"/>
  <c r="E43" i="7"/>
  <c r="E107" i="7"/>
  <c r="E187" i="7"/>
  <c r="E350" i="7"/>
  <c r="E50" i="7"/>
  <c r="E114" i="7"/>
  <c r="E219" i="7"/>
  <c r="E367" i="7"/>
  <c r="E25" i="7"/>
  <c r="E89" i="7"/>
  <c r="E153" i="7"/>
  <c r="E383" i="7"/>
  <c r="E13" i="7"/>
  <c r="E71" i="7"/>
  <c r="E135" i="7"/>
  <c r="E283" i="7"/>
  <c r="E446" i="7"/>
  <c r="E52" i="7"/>
  <c r="E116" i="7"/>
  <c r="E191" i="7"/>
  <c r="E401" i="7"/>
  <c r="E189" i="7"/>
  <c r="E272" i="7"/>
  <c r="E362" i="7"/>
  <c r="E445" i="7"/>
  <c r="E197" i="7"/>
  <c r="E280" i="7"/>
  <c r="E370" i="7"/>
  <c r="E466" i="7"/>
  <c r="E198" i="7"/>
  <c r="E281" i="7"/>
  <c r="E364" i="7"/>
  <c r="E454" i="7"/>
  <c r="E218" i="7"/>
  <c r="E301" i="7"/>
  <c r="E384" i="7"/>
  <c r="E474" i="7"/>
  <c r="E238" i="7"/>
  <c r="E321" i="7"/>
  <c r="E417" i="7"/>
  <c r="E500" i="7"/>
  <c r="E245" i="7"/>
  <c r="E328" i="7"/>
  <c r="E418" i="7"/>
  <c r="E501" i="7"/>
  <c r="E252" i="7"/>
  <c r="E342" i="7"/>
  <c r="E425" i="7"/>
  <c r="E312" i="7"/>
  <c r="E270" i="7"/>
  <c r="E450" i="7"/>
  <c r="E374" i="7"/>
  <c r="E239" i="7"/>
  <c r="E164" i="7"/>
  <c r="E147" i="7"/>
  <c r="E431" i="7"/>
  <c r="E266" i="7"/>
  <c r="E185" i="7"/>
  <c r="E205" i="7"/>
  <c r="E225" i="7"/>
  <c r="S10" i="7" s="1"/>
  <c r="R10" i="7" s="1"/>
  <c r="E232" i="7"/>
  <c r="E246" i="7"/>
  <c r="E180" i="7"/>
  <c r="E451" i="7"/>
  <c r="E16" i="7"/>
  <c r="E79" i="7"/>
  <c r="E143" i="7"/>
  <c r="E324" i="7"/>
  <c r="E495" i="7"/>
  <c r="E29" i="7"/>
  <c r="E93" i="7"/>
  <c r="E157" i="7"/>
  <c r="E318" i="7"/>
  <c r="E49" i="7"/>
  <c r="E113" i="7"/>
  <c r="E203" i="7"/>
  <c r="E420" i="7"/>
  <c r="E56" i="7"/>
  <c r="E120" i="7"/>
  <c r="E227" i="7"/>
  <c r="E382" i="7"/>
  <c r="E38" i="7"/>
  <c r="E102" i="7"/>
  <c r="E228" i="7"/>
  <c r="E391" i="7"/>
  <c r="E17" i="7"/>
  <c r="E77" i="7"/>
  <c r="E141" i="7"/>
  <c r="E299" i="7"/>
  <c r="E2" i="7"/>
  <c r="E59" i="7"/>
  <c r="E123" i="7"/>
  <c r="E199" i="7"/>
  <c r="E439" i="7"/>
  <c r="E202" i="7"/>
  <c r="E285" i="7"/>
  <c r="E368" i="7"/>
  <c r="E458" i="7"/>
  <c r="E210" i="7"/>
  <c r="E293" i="7"/>
  <c r="E376" i="7"/>
  <c r="E472" i="7"/>
  <c r="E204" i="7"/>
  <c r="E294" i="7"/>
  <c r="E377" i="7"/>
  <c r="E460" i="7"/>
  <c r="E224" i="7"/>
  <c r="E314" i="7"/>
  <c r="E397" i="7"/>
  <c r="E480" i="7"/>
  <c r="E244" i="7"/>
  <c r="E334" i="7"/>
  <c r="E430" i="7"/>
  <c r="E168" i="7"/>
  <c r="E258" i="7"/>
  <c r="E341" i="7"/>
  <c r="E424" i="7"/>
  <c r="E169" i="7"/>
  <c r="E265" i="7"/>
  <c r="E348" i="7"/>
  <c r="E438" i="7"/>
  <c r="E230" i="7"/>
  <c r="E486" i="7"/>
  <c r="E416" i="7"/>
  <c r="E449" i="7"/>
  <c r="E277" i="7"/>
  <c r="E284" i="7"/>
  <c r="S12" i="7" s="1"/>
  <c r="E195" i="7"/>
  <c r="E295" i="7"/>
  <c r="E101" i="7"/>
  <c r="E375" i="7"/>
  <c r="E46" i="7"/>
  <c r="E349" i="7"/>
  <c r="E358" i="7"/>
  <c r="E404" i="7"/>
  <c r="E329" i="7"/>
  <c r="E475" i="7"/>
  <c r="E419" i="7"/>
  <c r="E21" i="7"/>
  <c r="E85" i="7"/>
  <c r="E149" i="7"/>
  <c r="E347" i="7"/>
  <c r="E42" i="7"/>
  <c r="E106" i="7"/>
  <c r="E171" i="7"/>
  <c r="E388" i="7"/>
  <c r="E62" i="7"/>
  <c r="E126" i="7"/>
  <c r="E211" i="7"/>
  <c r="E443" i="7"/>
  <c r="E63" i="7"/>
  <c r="E127" i="7"/>
  <c r="E235" i="7"/>
  <c r="E452" i="7"/>
  <c r="E44" i="7"/>
  <c r="E108" i="7"/>
  <c r="E251" i="7"/>
  <c r="E399" i="7"/>
  <c r="E26" i="7"/>
  <c r="E90" i="7"/>
  <c r="E154" i="7"/>
  <c r="E307" i="7"/>
  <c r="E4" i="7"/>
  <c r="E65" i="7"/>
  <c r="E129" i="7"/>
  <c r="E207" i="7"/>
  <c r="E447" i="7"/>
  <c r="E208" i="7"/>
  <c r="E298" i="7"/>
  <c r="E381" i="7"/>
  <c r="E464" i="7"/>
  <c r="E216" i="7"/>
  <c r="E306" i="7"/>
  <c r="E402" i="7"/>
  <c r="E485" i="7"/>
  <c r="E217" i="7"/>
  <c r="E300" i="7"/>
  <c r="E390" i="7"/>
  <c r="E473" i="7"/>
  <c r="E237" i="7"/>
  <c r="E320" i="7"/>
  <c r="E410" i="7"/>
  <c r="E493" i="7"/>
  <c r="E257" i="7"/>
  <c r="E340" i="7"/>
  <c r="E436" i="7"/>
  <c r="E181" i="7"/>
  <c r="E264" i="7"/>
  <c r="E354" i="7"/>
  <c r="E437" i="7"/>
  <c r="E182" i="7"/>
  <c r="E278" i="7"/>
  <c r="E361" i="7"/>
  <c r="E444" i="7"/>
  <c r="E498" i="7"/>
  <c r="E333" i="7"/>
  <c r="E353" i="7"/>
  <c r="E194" i="7"/>
  <c r="E201" i="7"/>
  <c r="E457" i="7"/>
  <c r="E18" i="7"/>
  <c r="E80" i="7"/>
  <c r="E335" i="7"/>
  <c r="E19" i="7"/>
  <c r="E260" i="7"/>
  <c r="E176" i="7"/>
  <c r="E453" i="7"/>
  <c r="E461" i="7"/>
  <c r="E405" i="7"/>
  <c r="E162" i="7"/>
  <c r="E387" i="7"/>
  <c r="E34" i="7"/>
  <c r="E98" i="7"/>
  <c r="E177" i="7"/>
  <c r="E363" i="7"/>
  <c r="E48" i="7"/>
  <c r="E112" i="7"/>
  <c r="E179" i="7"/>
  <c r="E411" i="7"/>
  <c r="E68" i="7"/>
  <c r="E132" i="7"/>
  <c r="E273" i="7"/>
  <c r="E459" i="7"/>
  <c r="E69" i="7"/>
  <c r="E133" i="7"/>
  <c r="E243" i="7"/>
  <c r="E491" i="7"/>
  <c r="W12" i="7" s="1"/>
  <c r="Y12" i="7" s="1"/>
  <c r="E51" i="7"/>
  <c r="E115" i="7"/>
  <c r="E259" i="7"/>
  <c r="E414" i="7"/>
  <c r="E32" i="7"/>
  <c r="E96" i="7"/>
  <c r="E160" i="7"/>
  <c r="E369" i="7"/>
  <c r="E8" i="7"/>
  <c r="E78" i="7"/>
  <c r="E142" i="7"/>
  <c r="E222" i="7"/>
  <c r="E455" i="7"/>
  <c r="E221" i="7"/>
  <c r="E304" i="7"/>
  <c r="E394" i="7"/>
  <c r="E477" i="7"/>
  <c r="E229" i="7"/>
  <c r="E408" i="7"/>
  <c r="E313" i="7"/>
  <c r="E396" i="7"/>
  <c r="E250" i="7"/>
  <c r="E174" i="7"/>
  <c r="E360" i="7"/>
  <c r="E274" i="7"/>
  <c r="E389" i="7"/>
  <c r="E467" i="7"/>
  <c r="E355" i="7"/>
  <c r="E40" i="7"/>
  <c r="E104" i="7"/>
  <c r="E215" i="7"/>
  <c r="E371" i="7"/>
  <c r="E55" i="7"/>
  <c r="E119" i="7"/>
  <c r="E241" i="7"/>
  <c r="E427" i="7"/>
  <c r="E75" i="7"/>
  <c r="E139" i="7"/>
  <c r="E311" i="7"/>
  <c r="E14" i="7"/>
  <c r="E82" i="7"/>
  <c r="E146" i="7"/>
  <c r="E305" i="7"/>
  <c r="E499" i="7"/>
  <c r="E57" i="7"/>
  <c r="E121" i="7"/>
  <c r="E267" i="7"/>
  <c r="E484" i="7"/>
  <c r="E39" i="7"/>
  <c r="E103" i="7"/>
  <c r="E167" i="7"/>
  <c r="E407" i="7"/>
  <c r="E20" i="7"/>
  <c r="E84" i="7"/>
  <c r="E148" i="7"/>
  <c r="E292" i="7"/>
  <c r="E463" i="7"/>
  <c r="E234" i="7"/>
  <c r="E317" i="7"/>
  <c r="E400" i="7"/>
  <c r="E490" i="7"/>
  <c r="E242" i="7"/>
  <c r="E325" i="7"/>
  <c r="E421" i="7"/>
  <c r="E236" i="7"/>
  <c r="E326" i="7"/>
  <c r="E409" i="7"/>
  <c r="E492" i="7"/>
  <c r="S19" i="7" s="1"/>
  <c r="E256" i="7"/>
  <c r="E346" i="7"/>
  <c r="E429" i="7"/>
  <c r="E193" i="7"/>
  <c r="E276" i="7"/>
  <c r="E366" i="7"/>
  <c r="E462" i="7"/>
  <c r="S18" i="7" s="1"/>
  <c r="E200" i="7"/>
  <c r="E290" i="7"/>
  <c r="E373" i="7"/>
  <c r="E456" i="7"/>
  <c r="E214" i="7"/>
  <c r="E297" i="7"/>
  <c r="E380" i="7"/>
  <c r="E470" i="7"/>
  <c r="E130" i="7"/>
  <c r="E100" i="7"/>
  <c r="E359" i="7"/>
  <c r="E64" i="7"/>
  <c r="E183" i="7"/>
  <c r="E178" i="7"/>
  <c r="E268" i="7"/>
  <c r="E288" i="7"/>
  <c r="E308" i="7"/>
  <c r="E488" i="7"/>
  <c r="E502" i="7"/>
  <c r="E385" i="7"/>
  <c r="E435" i="7"/>
  <c r="E323" i="7"/>
  <c r="E47" i="7"/>
  <c r="E111" i="7"/>
  <c r="E223" i="7"/>
  <c r="E433" i="7"/>
  <c r="E15" i="7"/>
  <c r="E61" i="7"/>
  <c r="E125" i="7"/>
  <c r="E279" i="7"/>
  <c r="E497" i="7"/>
  <c r="E81" i="7"/>
  <c r="E145" i="7"/>
  <c r="E319" i="7"/>
  <c r="E24" i="7"/>
  <c r="E88" i="7"/>
  <c r="E152" i="7"/>
  <c r="E343" i="7"/>
  <c r="S14" i="7" s="1"/>
  <c r="E70" i="7"/>
  <c r="E134" i="7"/>
  <c r="E275" i="7"/>
  <c r="E45" i="7"/>
  <c r="S4" i="7" s="1"/>
  <c r="E109" i="7"/>
  <c r="E175" i="7"/>
  <c r="E415" i="7"/>
  <c r="E27" i="7"/>
  <c r="E91" i="7"/>
  <c r="E155" i="7"/>
  <c r="E315" i="7"/>
  <c r="E478" i="7"/>
  <c r="E240" i="7"/>
  <c r="E330" i="7"/>
  <c r="E413" i="7"/>
  <c r="E496" i="7"/>
  <c r="E248" i="7"/>
  <c r="E338" i="7"/>
  <c r="E434" i="7"/>
  <c r="E166" i="7"/>
  <c r="E249" i="7"/>
  <c r="E332" i="7"/>
  <c r="E422" i="7"/>
  <c r="E173" i="7"/>
  <c r="E269" i="7"/>
  <c r="E352" i="7"/>
  <c r="E442" i="7"/>
  <c r="E206" i="7"/>
  <c r="E289" i="7"/>
  <c r="E372" i="7"/>
  <c r="E468" i="7"/>
  <c r="E213" i="7"/>
  <c r="E296" i="7"/>
  <c r="E386" i="7"/>
  <c r="E469" i="7"/>
  <c r="E220" i="7"/>
  <c r="E310" i="7"/>
  <c r="E393" i="7"/>
  <c r="E476" i="7"/>
  <c r="E188" i="7"/>
  <c r="E479" i="7"/>
  <c r="E36" i="7"/>
  <c r="E196" i="7"/>
  <c r="E12" i="7"/>
  <c r="E110" i="7"/>
  <c r="E432" i="7"/>
  <c r="E441" i="7"/>
  <c r="E494" i="7"/>
  <c r="E412" i="7"/>
  <c r="E192" i="7"/>
  <c r="E22" i="7"/>
  <c r="E291" i="7"/>
  <c r="E53" i="7"/>
  <c r="E117" i="7"/>
  <c r="E231" i="7"/>
  <c r="E471" i="7"/>
  <c r="E74" i="7"/>
  <c r="E138" i="7"/>
  <c r="E287" i="7"/>
  <c r="E30" i="7"/>
  <c r="E94" i="7"/>
  <c r="E158" i="7"/>
  <c r="E327" i="7"/>
  <c r="E31" i="7"/>
  <c r="E95" i="7"/>
  <c r="E159" i="7"/>
  <c r="E351" i="7"/>
  <c r="E76" i="7"/>
  <c r="E140" i="7"/>
  <c r="E337" i="7"/>
  <c r="E58" i="7"/>
  <c r="E122" i="7"/>
  <c r="E190" i="7"/>
  <c r="E423" i="7"/>
  <c r="E33" i="7"/>
  <c r="E97" i="7"/>
  <c r="E161" i="7"/>
  <c r="E331" i="7"/>
  <c r="E170" i="7"/>
  <c r="E253" i="7"/>
  <c r="E336" i="7"/>
  <c r="E426" i="7"/>
  <c r="E165" i="7"/>
  <c r="S8" i="7" s="1"/>
  <c r="E261" i="7"/>
  <c r="E344" i="7"/>
  <c r="E440" i="7"/>
  <c r="E172" i="7"/>
  <c r="E262" i="7"/>
  <c r="E345" i="7"/>
  <c r="E428" i="7"/>
  <c r="E186" i="7"/>
  <c r="E282" i="7"/>
  <c r="E365" i="7"/>
  <c r="E448" i="7"/>
  <c r="E212" i="7"/>
  <c r="E302" i="7"/>
  <c r="E398" i="7"/>
  <c r="E481" i="7"/>
  <c r="E226" i="7"/>
  <c r="E309" i="7"/>
  <c r="E392" i="7"/>
  <c r="E482" i="7"/>
  <c r="E233" i="7"/>
  <c r="E316" i="7"/>
  <c r="E406" i="7"/>
  <c r="E489" i="7"/>
  <c r="E66" i="7"/>
  <c r="E144" i="7"/>
  <c r="E37" i="7"/>
  <c r="E83" i="7"/>
  <c r="E128" i="7"/>
  <c r="E339" i="7"/>
  <c r="E357" i="7"/>
  <c r="E378" i="7"/>
  <c r="E322" i="7"/>
  <c r="U4" i="7"/>
  <c r="E159" i="24"/>
  <c r="E5" i="24"/>
  <c r="E137" i="24"/>
  <c r="E52" i="24"/>
  <c r="E371" i="24"/>
  <c r="E288" i="24"/>
  <c r="E205" i="24"/>
  <c r="E461" i="24"/>
  <c r="E378" i="24"/>
  <c r="E27" i="24"/>
  <c r="E144" i="24"/>
  <c r="E279" i="24"/>
  <c r="E196" i="24"/>
  <c r="E452" i="24"/>
  <c r="E369" i="24"/>
  <c r="E286" i="24"/>
  <c r="E119" i="24"/>
  <c r="E30" i="24"/>
  <c r="E2" i="24"/>
  <c r="E251" i="24"/>
  <c r="S10" i="24" s="1"/>
  <c r="E168" i="24"/>
  <c r="E424" i="24"/>
  <c r="E341" i="24"/>
  <c r="E258" i="24"/>
  <c r="E147" i="24"/>
  <c r="E58" i="24"/>
  <c r="E29" i="24"/>
  <c r="E255" i="24"/>
  <c r="E172" i="24"/>
  <c r="E428" i="24"/>
  <c r="E345" i="24"/>
  <c r="E262" i="24"/>
  <c r="E143" i="24"/>
  <c r="E54" i="24"/>
  <c r="E121" i="24"/>
  <c r="E36" i="24"/>
  <c r="E387" i="24"/>
  <c r="E304" i="24"/>
  <c r="E221" i="24"/>
  <c r="E477" i="24"/>
  <c r="E394" i="24"/>
  <c r="E11" i="24"/>
  <c r="E160" i="24"/>
  <c r="E263" i="24"/>
  <c r="E180" i="24"/>
  <c r="E436" i="24"/>
  <c r="E353" i="24"/>
  <c r="E270" i="24"/>
  <c r="E135" i="24"/>
  <c r="E46" i="24"/>
  <c r="E81" i="24"/>
  <c r="E171" i="24"/>
  <c r="E427" i="24"/>
  <c r="E344" i="24"/>
  <c r="E261" i="24"/>
  <c r="E178" i="24"/>
  <c r="E434" i="24"/>
  <c r="E106" i="24"/>
  <c r="E77" i="24"/>
  <c r="E175" i="24"/>
  <c r="E431" i="24"/>
  <c r="E348" i="24"/>
  <c r="E265" i="24"/>
  <c r="E182" i="24"/>
  <c r="E438" i="24"/>
  <c r="E134" i="24"/>
  <c r="E105" i="24"/>
  <c r="E20" i="24"/>
  <c r="E403" i="24"/>
  <c r="E320" i="24"/>
  <c r="E237" i="24"/>
  <c r="E493" i="24"/>
  <c r="E410" i="24"/>
  <c r="E162" i="24"/>
  <c r="E112" i="24"/>
  <c r="E311" i="24"/>
  <c r="E228" i="24"/>
  <c r="E484" i="24"/>
  <c r="E401" i="24"/>
  <c r="E318" i="24"/>
  <c r="E87" i="24"/>
  <c r="E140" i="24"/>
  <c r="E283" i="24"/>
  <c r="E200" i="24"/>
  <c r="E456" i="24"/>
  <c r="E373" i="24"/>
  <c r="E290" i="24"/>
  <c r="E115" i="24"/>
  <c r="E26" i="24"/>
  <c r="E10" i="24"/>
  <c r="E287" i="24"/>
  <c r="E204" i="24"/>
  <c r="E460" i="24"/>
  <c r="E377" i="24"/>
  <c r="E294" i="24"/>
  <c r="E111" i="24"/>
  <c r="E22" i="24"/>
  <c r="E89" i="24"/>
  <c r="E163" i="24"/>
  <c r="E419" i="24"/>
  <c r="E336" i="24"/>
  <c r="E253" i="24"/>
  <c r="E170" i="24"/>
  <c r="E426" i="24"/>
  <c r="E146" i="24"/>
  <c r="E128" i="24"/>
  <c r="E295" i="24"/>
  <c r="E212" i="24"/>
  <c r="E468" i="24"/>
  <c r="E385" i="24"/>
  <c r="E302" i="24"/>
  <c r="E103" i="24"/>
  <c r="E14" i="24"/>
  <c r="E49" i="24"/>
  <c r="E203" i="24"/>
  <c r="E459" i="24"/>
  <c r="E376" i="24"/>
  <c r="E293" i="24"/>
  <c r="E210" i="24"/>
  <c r="E466" i="24"/>
  <c r="E74" i="24"/>
  <c r="E45" i="24"/>
  <c r="E207" i="24"/>
  <c r="E463" i="24"/>
  <c r="E380" i="24"/>
  <c r="E297" i="24"/>
  <c r="E214" i="24"/>
  <c r="E470" i="24"/>
  <c r="E102" i="24"/>
  <c r="E73" i="24"/>
  <c r="E179" i="24"/>
  <c r="E435" i="24"/>
  <c r="E352" i="24"/>
  <c r="E269" i="24"/>
  <c r="E186" i="24"/>
  <c r="E442" i="24"/>
  <c r="E130" i="24"/>
  <c r="E8" i="24"/>
  <c r="E80" i="24"/>
  <c r="E343" i="24"/>
  <c r="E260" i="24"/>
  <c r="E177" i="24"/>
  <c r="E433" i="24"/>
  <c r="E350" i="24"/>
  <c r="E55" i="24"/>
  <c r="E108" i="24"/>
  <c r="E315" i="24"/>
  <c r="E232" i="24"/>
  <c r="E488" i="24"/>
  <c r="E405" i="24"/>
  <c r="E322" i="24"/>
  <c r="E83" i="24"/>
  <c r="E136" i="24"/>
  <c r="E319" i="24"/>
  <c r="E236" i="24"/>
  <c r="E492" i="24"/>
  <c r="E409" i="24"/>
  <c r="E326" i="24"/>
  <c r="E79" i="24"/>
  <c r="E57" i="24"/>
  <c r="E195" i="24"/>
  <c r="E451" i="24"/>
  <c r="E368" i="24"/>
  <c r="E285" i="24"/>
  <c r="E202" i="24"/>
  <c r="E458" i="24"/>
  <c r="E114" i="24"/>
  <c r="E96" i="24"/>
  <c r="E327" i="24"/>
  <c r="E244" i="24"/>
  <c r="E500" i="24"/>
  <c r="E417" i="24"/>
  <c r="E334" i="24"/>
  <c r="E71" i="24"/>
  <c r="E17" i="24"/>
  <c r="E235" i="24"/>
  <c r="E491" i="24"/>
  <c r="E408" i="24"/>
  <c r="E325" i="24"/>
  <c r="E242" i="24"/>
  <c r="E498" i="24"/>
  <c r="E42" i="24"/>
  <c r="E13" i="24"/>
  <c r="E239" i="24"/>
  <c r="E495" i="24"/>
  <c r="E412" i="24"/>
  <c r="E329" i="24"/>
  <c r="E246" i="24"/>
  <c r="E502" i="24"/>
  <c r="E70" i="24"/>
  <c r="E41" i="24"/>
  <c r="E211" i="24"/>
  <c r="E467" i="24"/>
  <c r="E384" i="24"/>
  <c r="E301" i="24"/>
  <c r="E218" i="24"/>
  <c r="E474" i="24"/>
  <c r="E98" i="24"/>
  <c r="E133" i="24"/>
  <c r="E48" i="24"/>
  <c r="E375" i="24"/>
  <c r="E292" i="24"/>
  <c r="E209" i="24"/>
  <c r="E465" i="24"/>
  <c r="E382" i="24"/>
  <c r="E23" i="24"/>
  <c r="E161" i="24"/>
  <c r="E76" i="24"/>
  <c r="E347" i="24"/>
  <c r="E264" i="24"/>
  <c r="E181" i="24"/>
  <c r="E437" i="24"/>
  <c r="E354" i="24"/>
  <c r="E51" i="24"/>
  <c r="E104" i="24"/>
  <c r="E351" i="24"/>
  <c r="E268" i="24"/>
  <c r="E185" i="24"/>
  <c r="E441" i="24"/>
  <c r="E358" i="24"/>
  <c r="E47" i="24"/>
  <c r="E25" i="24"/>
  <c r="E227" i="24"/>
  <c r="E483" i="24"/>
  <c r="E400" i="24"/>
  <c r="E317" i="24"/>
  <c r="E234" i="24"/>
  <c r="E490" i="24"/>
  <c r="E82" i="24"/>
  <c r="E149" i="24"/>
  <c r="E64" i="24"/>
  <c r="E359" i="24"/>
  <c r="E276" i="24"/>
  <c r="E193" i="24"/>
  <c r="E449" i="24"/>
  <c r="E366" i="24"/>
  <c r="E39" i="24"/>
  <c r="E156" i="24"/>
  <c r="E267" i="24"/>
  <c r="E184" i="24"/>
  <c r="E440" i="24"/>
  <c r="E357" i="24"/>
  <c r="E274" i="24"/>
  <c r="E131" i="24"/>
  <c r="E152" i="24"/>
  <c r="E271" i="24"/>
  <c r="E188" i="24"/>
  <c r="E444" i="24"/>
  <c r="E361" i="24"/>
  <c r="E278" i="24"/>
  <c r="E127" i="24"/>
  <c r="E38" i="24"/>
  <c r="E9" i="24"/>
  <c r="E243" i="24"/>
  <c r="E499" i="24"/>
  <c r="E416" i="24"/>
  <c r="E333" i="24"/>
  <c r="E250" i="24"/>
  <c r="E155" i="24"/>
  <c r="E66" i="24"/>
  <c r="E101" i="24"/>
  <c r="E16" i="24"/>
  <c r="E407" i="24"/>
  <c r="E324" i="24"/>
  <c r="E241" i="24"/>
  <c r="E497" i="24"/>
  <c r="E414" i="24"/>
  <c r="E158" i="24"/>
  <c r="S7" i="24" s="1"/>
  <c r="E129" i="24"/>
  <c r="E44" i="24"/>
  <c r="E379" i="24"/>
  <c r="E296" i="24"/>
  <c r="E213" i="24"/>
  <c r="E469" i="24"/>
  <c r="E386" i="24"/>
  <c r="E19" i="24"/>
  <c r="E157" i="24"/>
  <c r="E72" i="24"/>
  <c r="E383" i="24"/>
  <c r="E300" i="24"/>
  <c r="E217" i="24"/>
  <c r="E473" i="24"/>
  <c r="E390" i="24"/>
  <c r="E15" i="24"/>
  <c r="E6" i="24"/>
  <c r="E259" i="24"/>
  <c r="E176" i="24"/>
  <c r="E432" i="24"/>
  <c r="E349" i="24"/>
  <c r="E266" i="24"/>
  <c r="E139" i="24"/>
  <c r="E50" i="24"/>
  <c r="E117" i="24"/>
  <c r="E32" i="24"/>
  <c r="E391" i="24"/>
  <c r="E308" i="24"/>
  <c r="E225" i="24"/>
  <c r="E481" i="24"/>
  <c r="E398" i="24"/>
  <c r="E7" i="24"/>
  <c r="E124" i="24"/>
  <c r="E299" i="24"/>
  <c r="E216" i="24"/>
  <c r="E472" i="24"/>
  <c r="E389" i="24"/>
  <c r="E306" i="24"/>
  <c r="E99" i="24"/>
  <c r="E120" i="24"/>
  <c r="E303" i="24"/>
  <c r="E220" i="24"/>
  <c r="E476" i="24"/>
  <c r="E393" i="24"/>
  <c r="E310" i="24"/>
  <c r="E95" i="24"/>
  <c r="E148" i="24"/>
  <c r="E275" i="24"/>
  <c r="E192" i="24"/>
  <c r="E448" i="24"/>
  <c r="E365" i="24"/>
  <c r="E282" i="24"/>
  <c r="E123" i="24"/>
  <c r="E34" i="24"/>
  <c r="E69" i="24"/>
  <c r="E183" i="24"/>
  <c r="E439" i="24"/>
  <c r="E356" i="24"/>
  <c r="E273" i="24"/>
  <c r="E190" i="24"/>
  <c r="S8" i="24" s="1"/>
  <c r="E446" i="24"/>
  <c r="E126" i="24"/>
  <c r="E97" i="24"/>
  <c r="E12" i="24"/>
  <c r="E411" i="24"/>
  <c r="E328" i="24"/>
  <c r="E245" i="24"/>
  <c r="E501" i="24"/>
  <c r="E418" i="24"/>
  <c r="E154" i="24"/>
  <c r="E125" i="24"/>
  <c r="S6" i="24" s="1"/>
  <c r="E40" i="24"/>
  <c r="E415" i="24"/>
  <c r="E332" i="24"/>
  <c r="E249" i="24"/>
  <c r="E166" i="24"/>
  <c r="E422" i="24"/>
  <c r="E150" i="24"/>
  <c r="E132" i="24"/>
  <c r="E291" i="24"/>
  <c r="E208" i="24"/>
  <c r="E464" i="24"/>
  <c r="E381" i="24"/>
  <c r="E298" i="24"/>
  <c r="E107" i="24"/>
  <c r="E18" i="24"/>
  <c r="E85" i="24"/>
  <c r="E167" i="24"/>
  <c r="E423" i="24"/>
  <c r="E340" i="24"/>
  <c r="E257" i="24"/>
  <c r="E174" i="24"/>
  <c r="E430" i="24"/>
  <c r="E142" i="24"/>
  <c r="E92" i="24"/>
  <c r="E331" i="24"/>
  <c r="E248" i="24"/>
  <c r="E165" i="24"/>
  <c r="E421" i="24"/>
  <c r="E338" i="24"/>
  <c r="E67" i="24"/>
  <c r="E88" i="24"/>
  <c r="E335" i="24"/>
  <c r="E252" i="24"/>
  <c r="E169" i="24"/>
  <c r="E425" i="24"/>
  <c r="E342" i="24"/>
  <c r="E63" i="24"/>
  <c r="E84" i="24"/>
  <c r="E339" i="24"/>
  <c r="E256" i="24"/>
  <c r="E173" i="24"/>
  <c r="E429" i="24"/>
  <c r="E346" i="24"/>
  <c r="E59" i="24"/>
  <c r="E4" i="24"/>
  <c r="E247" i="24"/>
  <c r="E164" i="24"/>
  <c r="E420" i="24"/>
  <c r="E337" i="24"/>
  <c r="E254" i="24"/>
  <c r="E151" i="24"/>
  <c r="E62" i="24"/>
  <c r="E33" i="24"/>
  <c r="E219" i="24"/>
  <c r="E475" i="24"/>
  <c r="E392" i="24"/>
  <c r="E309" i="24"/>
  <c r="E226" i="24"/>
  <c r="E482" i="24"/>
  <c r="E90" i="24"/>
  <c r="E61" i="24"/>
  <c r="S4" i="24" s="1"/>
  <c r="E223" i="24"/>
  <c r="S9" i="24" s="1"/>
  <c r="E479" i="24"/>
  <c r="E396" i="24"/>
  <c r="E313" i="24"/>
  <c r="E230" i="24"/>
  <c r="E486" i="24"/>
  <c r="E86" i="24"/>
  <c r="E153" i="24"/>
  <c r="E68" i="24"/>
  <c r="E355" i="24"/>
  <c r="E272" i="24"/>
  <c r="E189" i="24"/>
  <c r="E445" i="24"/>
  <c r="E362" i="24"/>
  <c r="E43" i="24"/>
  <c r="E21" i="24"/>
  <c r="E231" i="24"/>
  <c r="E487" i="24"/>
  <c r="E404" i="24"/>
  <c r="E321" i="24"/>
  <c r="E238" i="24"/>
  <c r="E494" i="24"/>
  <c r="E78" i="24"/>
  <c r="E113" i="24"/>
  <c r="E28" i="24"/>
  <c r="S3" i="24" s="1"/>
  <c r="E395" i="24"/>
  <c r="E312" i="24"/>
  <c r="E229" i="24"/>
  <c r="E485" i="24"/>
  <c r="E402" i="24"/>
  <c r="E138" i="24"/>
  <c r="E109" i="24"/>
  <c r="E24" i="24"/>
  <c r="E399" i="24"/>
  <c r="E316" i="24"/>
  <c r="E233" i="24"/>
  <c r="E489" i="24"/>
  <c r="E406" i="24"/>
  <c r="E3" i="24"/>
  <c r="E224" i="24"/>
  <c r="E37" i="24"/>
  <c r="E450" i="24"/>
  <c r="E281" i="24"/>
  <c r="E323" i="24"/>
  <c r="E110" i="24"/>
  <c r="E453" i="24"/>
  <c r="E284" i="24"/>
  <c r="E480" i="24"/>
  <c r="E215" i="24"/>
  <c r="E122" i="24"/>
  <c r="E198" i="24"/>
  <c r="E240" i="24"/>
  <c r="E53" i="24"/>
  <c r="E370" i="24"/>
  <c r="E201" i="24"/>
  <c r="E397" i="24"/>
  <c r="E471" i="24"/>
  <c r="E65" i="24"/>
  <c r="E454" i="24"/>
  <c r="E496" i="24"/>
  <c r="E199" i="24"/>
  <c r="E35" i="24"/>
  <c r="E457" i="24"/>
  <c r="E314" i="24"/>
  <c r="E388" i="24"/>
  <c r="E187" i="24"/>
  <c r="E118" i="24"/>
  <c r="E413" i="24"/>
  <c r="E455" i="24"/>
  <c r="E145" i="24"/>
  <c r="E374" i="24"/>
  <c r="E91" i="24"/>
  <c r="E305" i="24"/>
  <c r="E443" i="24"/>
  <c r="E93" i="24"/>
  <c r="S5" i="24" s="1"/>
  <c r="E330" i="24"/>
  <c r="E372" i="24"/>
  <c r="E60" i="24"/>
  <c r="E31" i="24"/>
  <c r="E222" i="24"/>
  <c r="E360" i="24"/>
  <c r="E191" i="24"/>
  <c r="E75" i="24"/>
  <c r="E289" i="24"/>
  <c r="E363" i="24"/>
  <c r="E141" i="24"/>
  <c r="E194" i="24"/>
  <c r="E197" i="24"/>
  <c r="E116" i="24"/>
  <c r="E478" i="24"/>
  <c r="E277" i="24"/>
  <c r="E447" i="24"/>
  <c r="E206" i="24"/>
  <c r="E280" i="24"/>
  <c r="E56" i="24"/>
  <c r="E307" i="24"/>
  <c r="E94" i="24"/>
  <c r="E364" i="24"/>
  <c r="E100" i="24"/>
  <c r="E462" i="24"/>
  <c r="E367" i="24"/>
  <c r="E79" i="17"/>
  <c r="E55" i="17"/>
  <c r="E35" i="17"/>
  <c r="E47" i="17"/>
  <c r="E478" i="17"/>
  <c r="E446" i="17"/>
  <c r="E414" i="17"/>
  <c r="E382" i="17"/>
  <c r="E350" i="17"/>
  <c r="E318" i="17"/>
  <c r="E286" i="17"/>
  <c r="E254" i="17"/>
  <c r="E222" i="17"/>
  <c r="E190" i="17"/>
  <c r="E497" i="17"/>
  <c r="E465" i="17"/>
  <c r="E433" i="17"/>
  <c r="E401" i="17"/>
  <c r="E369" i="17"/>
  <c r="E337" i="17"/>
  <c r="E305" i="17"/>
  <c r="E273" i="17"/>
  <c r="E241" i="17"/>
  <c r="E209" i="17"/>
  <c r="E177" i="17"/>
  <c r="E212" i="17"/>
  <c r="E340" i="17"/>
  <c r="E468" i="17"/>
  <c r="E107" i="17"/>
  <c r="E139" i="17"/>
  <c r="E195" i="17"/>
  <c r="E320" i="17"/>
  <c r="E448" i="17"/>
  <c r="E176" i="17"/>
  <c r="E300" i="17"/>
  <c r="E428" i="17"/>
  <c r="E36" i="17"/>
  <c r="S4" i="17" s="1"/>
  <c r="AA4" i="17" s="1"/>
  <c r="E68" i="17"/>
  <c r="E100" i="17"/>
  <c r="E132" i="17"/>
  <c r="E164" i="17"/>
  <c r="E280" i="17"/>
  <c r="E408" i="17"/>
  <c r="E11" i="17"/>
  <c r="E251" i="17"/>
  <c r="E9" i="17"/>
  <c r="E67" i="17"/>
  <c r="S5" i="17" s="1"/>
  <c r="W5" i="17" s="1"/>
  <c r="Y5" i="17" s="1"/>
  <c r="E474" i="17"/>
  <c r="E442" i="17"/>
  <c r="E410" i="17"/>
  <c r="E378" i="17"/>
  <c r="E346" i="17"/>
  <c r="E314" i="17"/>
  <c r="E282" i="17"/>
  <c r="E250" i="17"/>
  <c r="E218" i="17"/>
  <c r="E186" i="17"/>
  <c r="E493" i="17"/>
  <c r="E461" i="17"/>
  <c r="E429" i="17"/>
  <c r="E397" i="17"/>
  <c r="E365" i="17"/>
  <c r="E333" i="17"/>
  <c r="E301" i="17"/>
  <c r="E269" i="17"/>
  <c r="E237" i="17"/>
  <c r="E205" i="17"/>
  <c r="E173" i="17"/>
  <c r="E235" i="17"/>
  <c r="E363" i="17"/>
  <c r="E491" i="17"/>
  <c r="E111" i="17"/>
  <c r="E143" i="17"/>
  <c r="E215" i="17"/>
  <c r="E343" i="17"/>
  <c r="E471" i="17"/>
  <c r="E183" i="17"/>
  <c r="E323" i="17"/>
  <c r="E451" i="17"/>
  <c r="E40" i="17"/>
  <c r="E72" i="17"/>
  <c r="E104" i="17"/>
  <c r="E136" i="17"/>
  <c r="E171" i="17"/>
  <c r="E303" i="17"/>
  <c r="E431" i="17"/>
  <c r="E13" i="17"/>
  <c r="E260" i="17"/>
  <c r="E388" i="17"/>
  <c r="E29" i="17"/>
  <c r="E61" i="17"/>
  <c r="E93" i="17"/>
  <c r="E125" i="17"/>
  <c r="E157" i="17"/>
  <c r="S8" i="17" s="1"/>
  <c r="AA6" i="17" s="1"/>
  <c r="AC6" i="17" s="1"/>
  <c r="E263" i="17"/>
  <c r="E391" i="17"/>
  <c r="E8" i="17"/>
  <c r="E243" i="17"/>
  <c r="E371" i="17"/>
  <c r="E27" i="17"/>
  <c r="E71" i="17"/>
  <c r="E502" i="17"/>
  <c r="E470" i="17"/>
  <c r="E438" i="17"/>
  <c r="E406" i="17"/>
  <c r="E374" i="17"/>
  <c r="E342" i="17"/>
  <c r="E310" i="17"/>
  <c r="E278" i="17"/>
  <c r="E246" i="17"/>
  <c r="E214" i="17"/>
  <c r="E182" i="17"/>
  <c r="E489" i="17"/>
  <c r="E457" i="17"/>
  <c r="E425" i="17"/>
  <c r="E393" i="17"/>
  <c r="E361" i="17"/>
  <c r="E329" i="17"/>
  <c r="E297" i="17"/>
  <c r="E265" i="17"/>
  <c r="E233" i="17"/>
  <c r="E201" i="17"/>
  <c r="E169" i="17"/>
  <c r="E244" i="17"/>
  <c r="E372" i="17"/>
  <c r="E83" i="17"/>
  <c r="E115" i="17"/>
  <c r="E147" i="17"/>
  <c r="E224" i="17"/>
  <c r="E352" i="17"/>
  <c r="E480" i="17"/>
  <c r="E204" i="17"/>
  <c r="E332" i="17"/>
  <c r="E460" i="17"/>
  <c r="E44" i="17"/>
  <c r="E76" i="17"/>
  <c r="E108" i="17"/>
  <c r="E140" i="17"/>
  <c r="E196" i="17"/>
  <c r="E312" i="17"/>
  <c r="E440" i="17"/>
  <c r="E17" i="17"/>
  <c r="E283" i="17"/>
  <c r="E411" i="17"/>
  <c r="E33" i="17"/>
  <c r="E65" i="17"/>
  <c r="E97" i="17"/>
  <c r="S6" i="17" s="1"/>
  <c r="AA5" i="17" s="1"/>
  <c r="AC5" i="17" s="1"/>
  <c r="E129" i="17"/>
  <c r="E161" i="17"/>
  <c r="E272" i="17"/>
  <c r="E400" i="17"/>
  <c r="E14" i="17"/>
  <c r="E252" i="17"/>
  <c r="E380" i="17"/>
  <c r="E6" i="17"/>
  <c r="E54" i="17"/>
  <c r="E86" i="17"/>
  <c r="E118" i="17"/>
  <c r="E59" i="17"/>
  <c r="E39" i="17"/>
  <c r="E498" i="17"/>
  <c r="E466" i="17"/>
  <c r="E434" i="17"/>
  <c r="E402" i="17"/>
  <c r="E370" i="17"/>
  <c r="E338" i="17"/>
  <c r="E306" i="17"/>
  <c r="E274" i="17"/>
  <c r="E242" i="17"/>
  <c r="E210" i="17"/>
  <c r="E178" i="17"/>
  <c r="E485" i="17"/>
  <c r="E453" i="17"/>
  <c r="E421" i="17"/>
  <c r="E389" i="17"/>
  <c r="E357" i="17"/>
  <c r="E325" i="17"/>
  <c r="E293" i="17"/>
  <c r="E261" i="17"/>
  <c r="E229" i="17"/>
  <c r="E197" i="17"/>
  <c r="E165" i="17"/>
  <c r="E267" i="17"/>
  <c r="E395" i="17"/>
  <c r="E87" i="17"/>
  <c r="E119" i="17"/>
  <c r="E151" i="17"/>
  <c r="E247" i="17"/>
  <c r="E375" i="17"/>
  <c r="E5" i="17"/>
  <c r="E227" i="17"/>
  <c r="E355" i="17"/>
  <c r="E483" i="17"/>
  <c r="E48" i="17"/>
  <c r="E80" i="17"/>
  <c r="E112" i="17"/>
  <c r="E144" i="17"/>
  <c r="E207" i="17"/>
  <c r="E335" i="17"/>
  <c r="E463" i="17"/>
  <c r="E21" i="17"/>
  <c r="E292" i="17"/>
  <c r="E420" i="17"/>
  <c r="E37" i="17"/>
  <c r="E69" i="17"/>
  <c r="E101" i="17"/>
  <c r="E133" i="17"/>
  <c r="E172" i="17"/>
  <c r="E295" i="17"/>
  <c r="E423" i="17"/>
  <c r="E18" i="17"/>
  <c r="E31" i="17"/>
  <c r="E19" i="17"/>
  <c r="E494" i="17"/>
  <c r="E462" i="17"/>
  <c r="E430" i="17"/>
  <c r="E398" i="17"/>
  <c r="E366" i="17"/>
  <c r="E334" i="17"/>
  <c r="E302" i="17"/>
  <c r="E270" i="17"/>
  <c r="E238" i="17"/>
  <c r="E206" i="17"/>
  <c r="E174" i="17"/>
  <c r="E481" i="17"/>
  <c r="E449" i="17"/>
  <c r="E417" i="17"/>
  <c r="E385" i="17"/>
  <c r="E353" i="17"/>
  <c r="E321" i="17"/>
  <c r="E289" i="17"/>
  <c r="E257" i="17"/>
  <c r="E225" i="17"/>
  <c r="E193" i="17"/>
  <c r="E500" i="17"/>
  <c r="E276" i="17"/>
  <c r="E404" i="17"/>
  <c r="E91" i="17"/>
  <c r="E123" i="17"/>
  <c r="E155" i="17"/>
  <c r="E256" i="17"/>
  <c r="E384" i="17"/>
  <c r="E10" i="17"/>
  <c r="E236" i="17"/>
  <c r="E364" i="17"/>
  <c r="E492" i="17"/>
  <c r="E52" i="17"/>
  <c r="E84" i="17"/>
  <c r="E116" i="17"/>
  <c r="E148" i="17"/>
  <c r="E216" i="17"/>
  <c r="E344" i="17"/>
  <c r="E472" i="17"/>
  <c r="E184" i="17"/>
  <c r="E315" i="17"/>
  <c r="E443" i="17"/>
  <c r="E41" i="17"/>
  <c r="E73" i="17"/>
  <c r="E105" i="17"/>
  <c r="E51" i="17"/>
  <c r="E63" i="17"/>
  <c r="E43" i="17"/>
  <c r="E490" i="17"/>
  <c r="E458" i="17"/>
  <c r="E426" i="17"/>
  <c r="E394" i="17"/>
  <c r="E362" i="17"/>
  <c r="E330" i="17"/>
  <c r="E298" i="17"/>
  <c r="E266" i="17"/>
  <c r="E234" i="17"/>
  <c r="E202" i="17"/>
  <c r="E170" i="17"/>
  <c r="E477" i="17"/>
  <c r="E445" i="17"/>
  <c r="E413" i="17"/>
  <c r="E381" i="17"/>
  <c r="E349" i="17"/>
  <c r="E317" i="17"/>
  <c r="E285" i="17"/>
  <c r="E253" i="17"/>
  <c r="E221" i="17"/>
  <c r="E189" i="17"/>
  <c r="E168" i="17"/>
  <c r="E299" i="17"/>
  <c r="E427" i="17"/>
  <c r="E95" i="17"/>
  <c r="E127" i="17"/>
  <c r="E159" i="17"/>
  <c r="E279" i="17"/>
  <c r="E407" i="17"/>
  <c r="E12" i="17"/>
  <c r="E259" i="17"/>
  <c r="E387" i="17"/>
  <c r="E24" i="17"/>
  <c r="E56" i="17"/>
  <c r="E88" i="17"/>
  <c r="E120" i="17"/>
  <c r="E152" i="17"/>
  <c r="E239" i="17"/>
  <c r="E367" i="17"/>
  <c r="E495" i="17"/>
  <c r="E191" i="17"/>
  <c r="E324" i="17"/>
  <c r="E452" i="17"/>
  <c r="E45" i="17"/>
  <c r="E77" i="17"/>
  <c r="E109" i="17"/>
  <c r="E141" i="17"/>
  <c r="E199" i="17"/>
  <c r="E2" i="17"/>
  <c r="E4" i="17"/>
  <c r="E75" i="17"/>
  <c r="E486" i="17"/>
  <c r="E454" i="17"/>
  <c r="E422" i="17"/>
  <c r="E390" i="17"/>
  <c r="E358" i="17"/>
  <c r="E326" i="17"/>
  <c r="E294" i="17"/>
  <c r="E262" i="17"/>
  <c r="E230" i="17"/>
  <c r="E198" i="17"/>
  <c r="E166" i="17"/>
  <c r="E473" i="17"/>
  <c r="E441" i="17"/>
  <c r="E409" i="17"/>
  <c r="E377" i="17"/>
  <c r="E345" i="17"/>
  <c r="E313" i="17"/>
  <c r="E281" i="17"/>
  <c r="E249" i="17"/>
  <c r="E217" i="17"/>
  <c r="E185" i="17"/>
  <c r="E175" i="17"/>
  <c r="E308" i="17"/>
  <c r="E436" i="17"/>
  <c r="E99" i="17"/>
  <c r="E131" i="17"/>
  <c r="E163" i="17"/>
  <c r="E288" i="17"/>
  <c r="E416" i="17"/>
  <c r="E16" i="17"/>
  <c r="E268" i="17"/>
  <c r="E396" i="17"/>
  <c r="E28" i="17"/>
  <c r="E60" i="17"/>
  <c r="E92" i="17"/>
  <c r="E124" i="17"/>
  <c r="E156" i="17"/>
  <c r="E248" i="17"/>
  <c r="E376" i="17"/>
  <c r="E3" i="17"/>
  <c r="E219" i="17"/>
  <c r="E347" i="17"/>
  <c r="E475" i="17"/>
  <c r="E49" i="17"/>
  <c r="E81" i="17"/>
  <c r="E113" i="17"/>
  <c r="E145" i="17"/>
  <c r="E208" i="17"/>
  <c r="E336" i="17"/>
  <c r="E464" i="17"/>
  <c r="E192" i="17"/>
  <c r="E316" i="17"/>
  <c r="E444" i="17"/>
  <c r="E38" i="17"/>
  <c r="E70" i="17"/>
  <c r="E102" i="17"/>
  <c r="E134" i="17"/>
  <c r="E180" i="17"/>
  <c r="E482" i="17"/>
  <c r="E226" i="17"/>
  <c r="E309" i="17"/>
  <c r="E103" i="17"/>
  <c r="E32" i="17"/>
  <c r="E228" i="17"/>
  <c r="E89" i="17"/>
  <c r="E240" i="17"/>
  <c r="E496" i="17"/>
  <c r="E339" i="17"/>
  <c r="E26" i="17"/>
  <c r="E66" i="17"/>
  <c r="E110" i="17"/>
  <c r="E150" i="17"/>
  <c r="E255" i="17"/>
  <c r="E383" i="17"/>
  <c r="E450" i="17"/>
  <c r="E194" i="17"/>
  <c r="E277" i="17"/>
  <c r="E135" i="17"/>
  <c r="E64" i="17"/>
  <c r="E356" i="17"/>
  <c r="E117" i="17"/>
  <c r="E304" i="17"/>
  <c r="E22" i="17"/>
  <c r="E348" i="17"/>
  <c r="E30" i="17"/>
  <c r="E74" i="17"/>
  <c r="E114" i="17"/>
  <c r="E154" i="17"/>
  <c r="E264" i="17"/>
  <c r="E392" i="17"/>
  <c r="E418" i="17"/>
  <c r="E501" i="17"/>
  <c r="E245" i="17"/>
  <c r="E188" i="17"/>
  <c r="E96" i="17"/>
  <c r="E379" i="17"/>
  <c r="E121" i="17"/>
  <c r="E327" i="17"/>
  <c r="E167" i="17"/>
  <c r="E403" i="17"/>
  <c r="E34" i="17"/>
  <c r="E78" i="17"/>
  <c r="E122" i="17"/>
  <c r="E158" i="17"/>
  <c r="E287" i="17"/>
  <c r="E415" i="17"/>
  <c r="E386" i="17"/>
  <c r="E469" i="17"/>
  <c r="E213" i="17"/>
  <c r="E311" i="17"/>
  <c r="E128" i="17"/>
  <c r="E484" i="17"/>
  <c r="E137" i="17"/>
  <c r="E359" i="17"/>
  <c r="E211" i="17"/>
  <c r="E412" i="17"/>
  <c r="E42" i="17"/>
  <c r="E82" i="17"/>
  <c r="E126" i="17"/>
  <c r="S7" i="17" s="1"/>
  <c r="W6" i="17" s="1"/>
  <c r="Y6" i="17" s="1"/>
  <c r="E162" i="17"/>
  <c r="E296" i="17"/>
  <c r="E424" i="17"/>
  <c r="E23" i="17"/>
  <c r="E354" i="17"/>
  <c r="E437" i="17"/>
  <c r="E181" i="17"/>
  <c r="E439" i="17"/>
  <c r="E160" i="17"/>
  <c r="E25" i="17"/>
  <c r="E149" i="17"/>
  <c r="E368" i="17"/>
  <c r="E220" i="17"/>
  <c r="E435" i="17"/>
  <c r="E46" i="17"/>
  <c r="E90" i="17"/>
  <c r="E130" i="17"/>
  <c r="E187" i="17"/>
  <c r="E319" i="17"/>
  <c r="E447" i="17"/>
  <c r="E15" i="17"/>
  <c r="E322" i="17"/>
  <c r="E405" i="17"/>
  <c r="E203" i="17"/>
  <c r="E20" i="17"/>
  <c r="E271" i="17"/>
  <c r="E53" i="17"/>
  <c r="E153" i="17"/>
  <c r="E432" i="17"/>
  <c r="E275" i="17"/>
  <c r="E467" i="17"/>
  <c r="E50" i="17"/>
  <c r="E94" i="17"/>
  <c r="E138" i="17"/>
  <c r="E200" i="17"/>
  <c r="E328" i="17"/>
  <c r="E456" i="17"/>
  <c r="E258" i="17"/>
  <c r="E341" i="17"/>
  <c r="E459" i="17"/>
  <c r="E419" i="17"/>
  <c r="E7" i="17"/>
  <c r="S3" i="17" s="1"/>
  <c r="U3" i="17" s="1"/>
  <c r="E85" i="17"/>
  <c r="E231" i="17"/>
  <c r="E487" i="17"/>
  <c r="E307" i="17"/>
  <c r="E499" i="17"/>
  <c r="E62" i="17"/>
  <c r="E106" i="17"/>
  <c r="E146" i="17"/>
  <c r="E232" i="17"/>
  <c r="E360" i="17"/>
  <c r="E488" i="17"/>
  <c r="E331" i="17"/>
  <c r="E58" i="17"/>
  <c r="E291" i="17"/>
  <c r="E98" i="17"/>
  <c r="E399" i="17"/>
  <c r="E142" i="17"/>
  <c r="E57" i="17"/>
  <c r="E223" i="17"/>
  <c r="E179" i="17"/>
  <c r="E351" i="17"/>
  <c r="E455" i="17"/>
  <c r="E479" i="17"/>
  <c r="E290" i="17"/>
  <c r="E284" i="17"/>
  <c r="E476" i="17"/>
  <c r="E373" i="17"/>
  <c r="U8" i="17"/>
  <c r="E494" i="20"/>
  <c r="E438" i="20"/>
  <c r="E159" i="20"/>
  <c r="E502" i="20"/>
  <c r="E230" i="20"/>
  <c r="E454" i="20"/>
  <c r="E386" i="20"/>
  <c r="E211" i="20"/>
  <c r="E467" i="20"/>
  <c r="E384" i="20"/>
  <c r="E301" i="20"/>
  <c r="E226" i="20"/>
  <c r="E251" i="20"/>
  <c r="E168" i="20"/>
  <c r="E424" i="20"/>
  <c r="E341" i="20"/>
  <c r="E149" i="20"/>
  <c r="E144" i="20"/>
  <c r="E466" i="20"/>
  <c r="E191" i="20"/>
  <c r="E447" i="20"/>
  <c r="E364" i="20"/>
  <c r="E281" i="20"/>
  <c r="E350" i="20"/>
  <c r="E330" i="20"/>
  <c r="E27" i="20"/>
  <c r="E163" i="20"/>
  <c r="E419" i="20"/>
  <c r="E336" i="20"/>
  <c r="E253" i="20"/>
  <c r="E462" i="20"/>
  <c r="E442" i="20"/>
  <c r="E2" i="20"/>
  <c r="E70" i="20"/>
  <c r="E359" i="20"/>
  <c r="E276" i="20"/>
  <c r="E193" i="20"/>
  <c r="E449" i="20"/>
  <c r="E41" i="20"/>
  <c r="S4" i="20" s="1"/>
  <c r="W4" i="20" s="1"/>
  <c r="E36" i="20"/>
  <c r="E130" i="20"/>
  <c r="E299" i="20"/>
  <c r="E216" i="20"/>
  <c r="E472" i="20"/>
  <c r="E389" i="20"/>
  <c r="E101" i="20"/>
  <c r="E96" i="20"/>
  <c r="E402" i="20"/>
  <c r="E207" i="20"/>
  <c r="E463" i="20"/>
  <c r="E380" i="20"/>
  <c r="E297" i="20"/>
  <c r="E286" i="20"/>
  <c r="E266" i="20"/>
  <c r="E333" i="20"/>
  <c r="E157" i="20"/>
  <c r="E120" i="20"/>
  <c r="E370" i="20"/>
  <c r="E215" i="20"/>
  <c r="E471" i="20"/>
  <c r="E388" i="20"/>
  <c r="E305" i="20"/>
  <c r="E254" i="20"/>
  <c r="E234" i="20"/>
  <c r="E310" i="20"/>
  <c r="E127" i="20"/>
  <c r="E374" i="20"/>
  <c r="E147" i="20"/>
  <c r="E326" i="20"/>
  <c r="E258" i="20"/>
  <c r="E243" i="20"/>
  <c r="E499" i="20"/>
  <c r="E416" i="20"/>
  <c r="E166" i="20"/>
  <c r="E146" i="20"/>
  <c r="E283" i="20"/>
  <c r="E200" i="20"/>
  <c r="E456" i="20"/>
  <c r="E373" i="20"/>
  <c r="E117" i="20"/>
  <c r="E112" i="20"/>
  <c r="E338" i="20"/>
  <c r="E223" i="20"/>
  <c r="E479" i="20"/>
  <c r="E396" i="20"/>
  <c r="E313" i="20"/>
  <c r="E222" i="20"/>
  <c r="E202" i="20"/>
  <c r="S9" i="20" s="1"/>
  <c r="E450" i="20"/>
  <c r="E195" i="20"/>
  <c r="E451" i="20"/>
  <c r="E368" i="20"/>
  <c r="E285" i="20"/>
  <c r="E334" i="20"/>
  <c r="E314" i="20"/>
  <c r="E55" i="20"/>
  <c r="E38" i="20"/>
  <c r="E391" i="20"/>
  <c r="E308" i="20"/>
  <c r="E225" i="20"/>
  <c r="E481" i="20"/>
  <c r="E11" i="20"/>
  <c r="E98" i="20"/>
  <c r="E331" i="20"/>
  <c r="E248" i="20"/>
  <c r="E165" i="20"/>
  <c r="E421" i="20"/>
  <c r="E69" i="20"/>
  <c r="E64" i="20"/>
  <c r="E274" i="20"/>
  <c r="E239" i="20"/>
  <c r="E495" i="20"/>
  <c r="E412" i="20"/>
  <c r="E329" i="20"/>
  <c r="E161" i="20"/>
  <c r="E156" i="20"/>
  <c r="E365" i="20"/>
  <c r="E125" i="20"/>
  <c r="E88" i="20"/>
  <c r="E242" i="20"/>
  <c r="E247" i="20"/>
  <c r="E164" i="20"/>
  <c r="E420" i="20"/>
  <c r="E337" i="20"/>
  <c r="E153" i="20"/>
  <c r="E148" i="20"/>
  <c r="E182" i="20"/>
  <c r="E95" i="20"/>
  <c r="E246" i="20"/>
  <c r="E115" i="20"/>
  <c r="E198" i="20"/>
  <c r="E154" i="20"/>
  <c r="E275" i="20"/>
  <c r="E192" i="20"/>
  <c r="E448" i="20"/>
  <c r="E131" i="20"/>
  <c r="E114" i="20"/>
  <c r="E315" i="20"/>
  <c r="E232" i="20"/>
  <c r="E488" i="20"/>
  <c r="E405" i="20"/>
  <c r="E85" i="20"/>
  <c r="E80" i="20"/>
  <c r="E210" i="20"/>
  <c r="E255" i="20"/>
  <c r="E172" i="20"/>
  <c r="E428" i="20"/>
  <c r="E345" i="20"/>
  <c r="E145" i="20"/>
  <c r="E140" i="20"/>
  <c r="E322" i="20"/>
  <c r="E227" i="20"/>
  <c r="E483" i="20"/>
  <c r="E400" i="20"/>
  <c r="E317" i="20"/>
  <c r="E206" i="20"/>
  <c r="E186" i="20"/>
  <c r="E23" i="20"/>
  <c r="E167" i="20"/>
  <c r="E423" i="20"/>
  <c r="E340" i="20"/>
  <c r="E257" i="20"/>
  <c r="E446" i="20"/>
  <c r="E426" i="20"/>
  <c r="E83" i="20"/>
  <c r="E66" i="20"/>
  <c r="E363" i="20"/>
  <c r="E280" i="20"/>
  <c r="E197" i="20"/>
  <c r="E453" i="20"/>
  <c r="E37" i="20"/>
  <c r="E32" i="20"/>
  <c r="E158" i="20"/>
  <c r="E271" i="20"/>
  <c r="E188" i="20"/>
  <c r="E444" i="20"/>
  <c r="E361" i="20"/>
  <c r="E129" i="20"/>
  <c r="E124" i="20"/>
  <c r="E397" i="20"/>
  <c r="E93" i="20"/>
  <c r="E56" i="20"/>
  <c r="E150" i="20"/>
  <c r="E279" i="20"/>
  <c r="E196" i="20"/>
  <c r="E452" i="20"/>
  <c r="E369" i="20"/>
  <c r="E121" i="20"/>
  <c r="E116" i="20"/>
  <c r="E135" i="20"/>
  <c r="E390" i="20"/>
  <c r="E151" i="20"/>
  <c r="E470" i="20"/>
  <c r="E139" i="20"/>
  <c r="E122" i="20"/>
  <c r="E307" i="20"/>
  <c r="E224" i="20"/>
  <c r="E480" i="20"/>
  <c r="E99" i="20"/>
  <c r="E82" i="20"/>
  <c r="E347" i="20"/>
  <c r="E264" i="20"/>
  <c r="E181" i="20"/>
  <c r="E437" i="20"/>
  <c r="E53" i="20"/>
  <c r="E48" i="20"/>
  <c r="E142" i="20"/>
  <c r="E287" i="20"/>
  <c r="E204" i="20"/>
  <c r="E460" i="20"/>
  <c r="E377" i="20"/>
  <c r="E113" i="20"/>
  <c r="E108" i="20"/>
  <c r="E194" i="20"/>
  <c r="E259" i="20"/>
  <c r="E176" i="20"/>
  <c r="E432" i="20"/>
  <c r="E349" i="20"/>
  <c r="E141" i="20"/>
  <c r="E136" i="20"/>
  <c r="E434" i="20"/>
  <c r="E199" i="20"/>
  <c r="E455" i="20"/>
  <c r="E372" i="20"/>
  <c r="E289" i="20"/>
  <c r="E318" i="20"/>
  <c r="E298" i="20"/>
  <c r="E51" i="20"/>
  <c r="E34" i="20"/>
  <c r="E395" i="20"/>
  <c r="E312" i="20"/>
  <c r="E229" i="20"/>
  <c r="E485" i="20"/>
  <c r="E7" i="20"/>
  <c r="E9" i="20"/>
  <c r="S3" i="20" s="1"/>
  <c r="E126" i="20"/>
  <c r="E303" i="20"/>
  <c r="E220" i="20"/>
  <c r="E476" i="20"/>
  <c r="E393" i="20"/>
  <c r="E97" i="20"/>
  <c r="E92" i="20"/>
  <c r="E429" i="20"/>
  <c r="E61" i="20"/>
  <c r="E24" i="20"/>
  <c r="E118" i="20"/>
  <c r="E311" i="20"/>
  <c r="E228" i="20"/>
  <c r="E484" i="20"/>
  <c r="E401" i="20"/>
  <c r="E89" i="20"/>
  <c r="E84" i="20"/>
  <c r="E422" i="20"/>
  <c r="E262" i="20"/>
  <c r="E119" i="20"/>
  <c r="E342" i="20"/>
  <c r="E107" i="20"/>
  <c r="S6" i="20" s="1"/>
  <c r="W5" i="20" s="1"/>
  <c r="E90" i="20"/>
  <c r="E339" i="20"/>
  <c r="E256" i="20"/>
  <c r="E173" i="20"/>
  <c r="E67" i="20"/>
  <c r="E50" i="20"/>
  <c r="E379" i="20"/>
  <c r="E296" i="20"/>
  <c r="E213" i="20"/>
  <c r="E469" i="20"/>
  <c r="E21" i="20"/>
  <c r="E16" i="20"/>
  <c r="E110" i="20"/>
  <c r="E319" i="20"/>
  <c r="E236" i="20"/>
  <c r="E492" i="20"/>
  <c r="E409" i="20"/>
  <c r="E81" i="20"/>
  <c r="E76" i="20"/>
  <c r="E138" i="20"/>
  <c r="S7" i="20" s="1"/>
  <c r="E291" i="20"/>
  <c r="E208" i="20"/>
  <c r="E464" i="20"/>
  <c r="E381" i="20"/>
  <c r="E109" i="20"/>
  <c r="E104" i="20"/>
  <c r="E306" i="20"/>
  <c r="E231" i="20"/>
  <c r="E487" i="20"/>
  <c r="E404" i="20"/>
  <c r="E321" i="20"/>
  <c r="E190" i="20"/>
  <c r="E170" i="20"/>
  <c r="E19" i="20"/>
  <c r="E171" i="20"/>
  <c r="S8" i="20" s="1"/>
  <c r="E427" i="20"/>
  <c r="E344" i="20"/>
  <c r="E261" i="20"/>
  <c r="E430" i="20"/>
  <c r="E410" i="20"/>
  <c r="E94" i="20"/>
  <c r="E335" i="20"/>
  <c r="E252" i="20"/>
  <c r="E169" i="20"/>
  <c r="E425" i="20"/>
  <c r="E65" i="20"/>
  <c r="E60" i="20"/>
  <c r="E461" i="20"/>
  <c r="E29" i="20"/>
  <c r="E103" i="20"/>
  <c r="E86" i="20"/>
  <c r="E343" i="20"/>
  <c r="E260" i="20"/>
  <c r="E177" i="20"/>
  <c r="E433" i="20"/>
  <c r="E57" i="20"/>
  <c r="E52" i="20"/>
  <c r="E294" i="20"/>
  <c r="E155" i="20"/>
  <c r="E87" i="20"/>
  <c r="E214" i="20"/>
  <c r="E75" i="20"/>
  <c r="E58" i="20"/>
  <c r="E371" i="20"/>
  <c r="E288" i="20"/>
  <c r="E205" i="20"/>
  <c r="E35" i="20"/>
  <c r="E18" i="20"/>
  <c r="E411" i="20"/>
  <c r="E328" i="20"/>
  <c r="E245" i="20"/>
  <c r="E501" i="20"/>
  <c r="E474" i="20"/>
  <c r="E3" i="20"/>
  <c r="E78" i="20"/>
  <c r="E351" i="20"/>
  <c r="E268" i="20"/>
  <c r="E185" i="20"/>
  <c r="E441" i="20"/>
  <c r="E49" i="20"/>
  <c r="E44" i="20"/>
  <c r="E106" i="20"/>
  <c r="E323" i="20"/>
  <c r="E240" i="20"/>
  <c r="E496" i="20"/>
  <c r="E413" i="20"/>
  <c r="E77" i="20"/>
  <c r="E72" i="20"/>
  <c r="E178" i="20"/>
  <c r="E263" i="20"/>
  <c r="E180" i="20"/>
  <c r="E436" i="20"/>
  <c r="E353" i="20"/>
  <c r="E137" i="20"/>
  <c r="E132" i="20"/>
  <c r="E418" i="20"/>
  <c r="E203" i="20"/>
  <c r="E459" i="20"/>
  <c r="E376" i="20"/>
  <c r="E293" i="20"/>
  <c r="E302" i="20"/>
  <c r="E282" i="20"/>
  <c r="E79" i="20"/>
  <c r="E62" i="20"/>
  <c r="E367" i="20"/>
  <c r="E284" i="20"/>
  <c r="E201" i="20"/>
  <c r="E457" i="20"/>
  <c r="E33" i="20"/>
  <c r="E28" i="20"/>
  <c r="E493" i="20"/>
  <c r="E378" i="20"/>
  <c r="E71" i="20"/>
  <c r="E54" i="20"/>
  <c r="E375" i="20"/>
  <c r="E292" i="20"/>
  <c r="E209" i="20"/>
  <c r="E465" i="20"/>
  <c r="E25" i="20"/>
  <c r="E20" i="20"/>
  <c r="E406" i="20"/>
  <c r="E123" i="20"/>
  <c r="E486" i="20"/>
  <c r="E143" i="20"/>
  <c r="E43" i="20"/>
  <c r="E26" i="20"/>
  <c r="E403" i="20"/>
  <c r="E320" i="20"/>
  <c r="E237" i="20"/>
  <c r="E482" i="20"/>
  <c r="E187" i="20"/>
  <c r="E443" i="20"/>
  <c r="E360" i="20"/>
  <c r="E277" i="20"/>
  <c r="E366" i="20"/>
  <c r="E346" i="20"/>
  <c r="E63" i="20"/>
  <c r="E46" i="20"/>
  <c r="E383" i="20"/>
  <c r="E300" i="20"/>
  <c r="E217" i="20"/>
  <c r="E473" i="20"/>
  <c r="E17" i="20"/>
  <c r="E12" i="20"/>
  <c r="E74" i="20"/>
  <c r="S5" i="20" s="1"/>
  <c r="E355" i="20"/>
  <c r="E272" i="20"/>
  <c r="E189" i="20"/>
  <c r="E445" i="20"/>
  <c r="E45" i="20"/>
  <c r="E40" i="20"/>
  <c r="E134" i="20"/>
  <c r="E295" i="20"/>
  <c r="E212" i="20"/>
  <c r="E468" i="20"/>
  <c r="E385" i="20"/>
  <c r="E105" i="20"/>
  <c r="E100" i="20"/>
  <c r="E290" i="20"/>
  <c r="E235" i="20"/>
  <c r="E491" i="20"/>
  <c r="E408" i="20"/>
  <c r="E325" i="20"/>
  <c r="E174" i="20"/>
  <c r="E160" i="20"/>
  <c r="E47" i="20"/>
  <c r="E30" i="20"/>
  <c r="E399" i="20"/>
  <c r="E316" i="20"/>
  <c r="E233" i="20"/>
  <c r="S10" i="20" s="1"/>
  <c r="W7" i="20" s="1"/>
  <c r="E489" i="20"/>
  <c r="E8" i="20"/>
  <c r="E5" i="20"/>
  <c r="E398" i="20"/>
  <c r="E250" i="20"/>
  <c r="E39" i="20"/>
  <c r="E22" i="20"/>
  <c r="E407" i="20"/>
  <c r="E324" i="20"/>
  <c r="E241" i="20"/>
  <c r="E497" i="20"/>
  <c r="E490" i="20"/>
  <c r="E4" i="20"/>
  <c r="E278" i="20"/>
  <c r="E269" i="20"/>
  <c r="E478" i="20"/>
  <c r="E304" i="20"/>
  <c r="E102" i="20"/>
  <c r="E128" i="20"/>
  <c r="E265" i="20"/>
  <c r="E152" i="20"/>
  <c r="E273" i="20"/>
  <c r="E91" i="20"/>
  <c r="E354" i="20"/>
  <c r="E458" i="20"/>
  <c r="E221" i="20"/>
  <c r="E327" i="20"/>
  <c r="E414" i="20"/>
  <c r="E382" i="20"/>
  <c r="E358" i="20"/>
  <c r="E219" i="20"/>
  <c r="E477" i="20"/>
  <c r="E244" i="20"/>
  <c r="E162" i="20"/>
  <c r="E394" i="20"/>
  <c r="E362" i="20"/>
  <c r="E111" i="20"/>
  <c r="E475" i="20"/>
  <c r="E31" i="20"/>
  <c r="E13" i="20"/>
  <c r="E500" i="20"/>
  <c r="E267" i="20"/>
  <c r="E6" i="20"/>
  <c r="E392" i="20"/>
  <c r="E14" i="20"/>
  <c r="E10" i="20"/>
  <c r="E417" i="20"/>
  <c r="E184" i="20"/>
  <c r="E15" i="20"/>
  <c r="E498" i="20"/>
  <c r="E179" i="20"/>
  <c r="E309" i="20"/>
  <c r="E415" i="20"/>
  <c r="E59" i="20"/>
  <c r="E73" i="20"/>
  <c r="E440" i="20"/>
  <c r="E175" i="20"/>
  <c r="E183" i="20"/>
  <c r="E352" i="20"/>
  <c r="E218" i="20"/>
  <c r="E249" i="20"/>
  <c r="E387" i="20"/>
  <c r="E133" i="20"/>
  <c r="E348" i="20"/>
  <c r="E270" i="20"/>
  <c r="E356" i="20"/>
  <c r="E435" i="20"/>
  <c r="E238" i="20"/>
  <c r="E439" i="20"/>
  <c r="E332" i="20"/>
  <c r="E42" i="20"/>
  <c r="E68" i="20"/>
  <c r="E357" i="20"/>
  <c r="E431" i="20"/>
  <c r="E181" i="11"/>
  <c r="E3" i="11"/>
  <c r="E30" i="11"/>
  <c r="E94" i="11"/>
  <c r="E158" i="11"/>
  <c r="S8" i="11" s="1"/>
  <c r="U8" i="11" s="1"/>
  <c r="E31" i="11"/>
  <c r="E95" i="11"/>
  <c r="E159" i="11"/>
  <c r="E48" i="11"/>
  <c r="E112" i="11"/>
  <c r="E202" i="11"/>
  <c r="E41" i="11"/>
  <c r="E105" i="11"/>
  <c r="E167" i="11"/>
  <c r="E274" i="11"/>
  <c r="E481" i="11"/>
  <c r="E449" i="11"/>
  <c r="E417" i="11"/>
  <c r="E385" i="11"/>
  <c r="E353" i="11"/>
  <c r="E331" i="11"/>
  <c r="E221" i="11"/>
  <c r="E347" i="11"/>
  <c r="E225" i="11"/>
  <c r="E359" i="11"/>
  <c r="E229" i="11"/>
  <c r="E435" i="11"/>
  <c r="E251" i="11"/>
  <c r="E415" i="11"/>
  <c r="E255" i="11"/>
  <c r="E427" i="11"/>
  <c r="E259" i="11"/>
  <c r="E38" i="11"/>
  <c r="E102" i="11"/>
  <c r="E172" i="11"/>
  <c r="E39" i="11"/>
  <c r="S4" i="11" s="1"/>
  <c r="AA4" i="11" s="1"/>
  <c r="E103" i="11"/>
  <c r="E166" i="11"/>
  <c r="E56" i="11"/>
  <c r="E120" i="11"/>
  <c r="E210" i="11"/>
  <c r="E49" i="11"/>
  <c r="E113" i="11"/>
  <c r="E218" i="11"/>
  <c r="E282" i="11"/>
  <c r="E477" i="11"/>
  <c r="E445" i="11"/>
  <c r="E413" i="11"/>
  <c r="E381" i="11"/>
  <c r="E349" i="11"/>
  <c r="E315" i="11"/>
  <c r="E207" i="11"/>
  <c r="E341" i="11"/>
  <c r="E211" i="11"/>
  <c r="E335" i="11"/>
  <c r="E215" i="11"/>
  <c r="E403" i="11"/>
  <c r="E233" i="11"/>
  <c r="E383" i="11"/>
  <c r="E237" i="11"/>
  <c r="E395" i="11"/>
  <c r="E241" i="11"/>
  <c r="E46" i="11"/>
  <c r="E110" i="11"/>
  <c r="E186" i="11"/>
  <c r="E47" i="11"/>
  <c r="E111" i="11"/>
  <c r="E180" i="11"/>
  <c r="E64" i="11"/>
  <c r="E128" i="11"/>
  <c r="E2" i="11"/>
  <c r="E57" i="11"/>
  <c r="E121" i="11"/>
  <c r="E226" i="11"/>
  <c r="E290" i="11"/>
  <c r="E473" i="11"/>
  <c r="E441" i="11"/>
  <c r="E409" i="11"/>
  <c r="E377" i="11"/>
  <c r="E345" i="11"/>
  <c r="E299" i="11"/>
  <c r="E198" i="11"/>
  <c r="E325" i="11"/>
  <c r="E193" i="11"/>
  <c r="E319" i="11"/>
  <c r="E197" i="11"/>
  <c r="E371" i="11"/>
  <c r="E219" i="11"/>
  <c r="S10" i="11" s="1"/>
  <c r="U10" i="11" s="1"/>
  <c r="E351" i="11"/>
  <c r="E223" i="11"/>
  <c r="E363" i="11"/>
  <c r="E227" i="11"/>
  <c r="E54" i="11"/>
  <c r="E118" i="11"/>
  <c r="E55" i="11"/>
  <c r="E119" i="11"/>
  <c r="E194" i="11"/>
  <c r="E72" i="11"/>
  <c r="E136" i="11"/>
  <c r="E4" i="11"/>
  <c r="E65" i="11"/>
  <c r="E129" i="11"/>
  <c r="E234" i="11"/>
  <c r="E501" i="11"/>
  <c r="E469" i="11"/>
  <c r="E437" i="11"/>
  <c r="E405" i="11"/>
  <c r="E62" i="11"/>
  <c r="E126" i="11"/>
  <c r="E12" i="11"/>
  <c r="E63" i="11"/>
  <c r="E127" i="11"/>
  <c r="S7" i="11" s="1"/>
  <c r="E15" i="11"/>
  <c r="E80" i="11"/>
  <c r="E144" i="11"/>
  <c r="E7" i="11"/>
  <c r="E73" i="11"/>
  <c r="E137" i="11"/>
  <c r="E242" i="11"/>
  <c r="E497" i="11"/>
  <c r="E465" i="11"/>
  <c r="E433" i="11"/>
  <c r="E401" i="11"/>
  <c r="E369" i="11"/>
  <c r="E463" i="11"/>
  <c r="E271" i="11"/>
  <c r="E475" i="11"/>
  <c r="E289" i="11"/>
  <c r="E487" i="11"/>
  <c r="E293" i="11"/>
  <c r="E165" i="11"/>
  <c r="E313" i="11"/>
  <c r="E187" i="11"/>
  <c r="S9" i="11" s="1"/>
  <c r="E323" i="11"/>
  <c r="E191" i="11"/>
  <c r="E317" i="11"/>
  <c r="E195" i="11"/>
  <c r="E6" i="11"/>
  <c r="E70" i="11"/>
  <c r="E134" i="11"/>
  <c r="E17" i="11"/>
  <c r="E71" i="11"/>
  <c r="E135" i="11"/>
  <c r="E24" i="11"/>
  <c r="E88" i="11"/>
  <c r="E152" i="11"/>
  <c r="E8" i="11"/>
  <c r="S3" i="11" s="1"/>
  <c r="W4" i="11" s="1"/>
  <c r="E81" i="11"/>
  <c r="E145" i="11"/>
  <c r="E250" i="11"/>
  <c r="E493" i="11"/>
  <c r="E461" i="11"/>
  <c r="E429" i="11"/>
  <c r="E397" i="11"/>
  <c r="E365" i="11"/>
  <c r="E431" i="11"/>
  <c r="E253" i="11"/>
  <c r="E443" i="11"/>
  <c r="E275" i="11"/>
  <c r="E455" i="11"/>
  <c r="E279" i="11"/>
  <c r="E16" i="11"/>
  <c r="E297" i="11"/>
  <c r="E169" i="11"/>
  <c r="E307" i="11"/>
  <c r="E173" i="11"/>
  <c r="E301" i="11"/>
  <c r="E177" i="11"/>
  <c r="E11" i="11"/>
  <c r="E78" i="11"/>
  <c r="E142" i="11"/>
  <c r="E19" i="11"/>
  <c r="E79" i="11"/>
  <c r="E143" i="11"/>
  <c r="E32" i="11"/>
  <c r="E96" i="11"/>
  <c r="E160" i="11"/>
  <c r="E25" i="11"/>
  <c r="E89" i="11"/>
  <c r="E153" i="11"/>
  <c r="E258" i="11"/>
  <c r="E489" i="11"/>
  <c r="E457" i="11"/>
  <c r="E425" i="11"/>
  <c r="E393" i="11"/>
  <c r="E361" i="11"/>
  <c r="E399" i="11"/>
  <c r="E239" i="11"/>
  <c r="E411" i="11"/>
  <c r="E257" i="11"/>
  <c r="E423" i="11"/>
  <c r="E261" i="11"/>
  <c r="E499" i="11"/>
  <c r="E283" i="11"/>
  <c r="E479" i="11"/>
  <c r="E287" i="11"/>
  <c r="E491" i="11"/>
  <c r="E291" i="11"/>
  <c r="E22" i="11"/>
  <c r="E104" i="11"/>
  <c r="E421" i="11"/>
  <c r="E189" i="11"/>
  <c r="E183" i="11"/>
  <c r="E205" i="11"/>
  <c r="E407" i="11"/>
  <c r="E263" i="11"/>
  <c r="E387" i="11"/>
  <c r="E235" i="11"/>
  <c r="E34" i="11"/>
  <c r="E98" i="11"/>
  <c r="S6" i="11" s="1"/>
  <c r="E162" i="11"/>
  <c r="E35" i="11"/>
  <c r="E99" i="11"/>
  <c r="E190" i="11"/>
  <c r="E60" i="11"/>
  <c r="E124" i="11"/>
  <c r="E13" i="11"/>
  <c r="E85" i="11"/>
  <c r="E149" i="11"/>
  <c r="E270" i="11"/>
  <c r="E316" i="11"/>
  <c r="E458" i="11"/>
  <c r="E338" i="11"/>
  <c r="E452" i="11"/>
  <c r="E312" i="11"/>
  <c r="E440" i="11"/>
  <c r="E292" i="11"/>
  <c r="E422" i="11"/>
  <c r="E256" i="11"/>
  <c r="E384" i="11"/>
  <c r="E220" i="11"/>
  <c r="E398" i="11"/>
  <c r="E184" i="11"/>
  <c r="E360" i="11"/>
  <c r="E488" i="11"/>
  <c r="E374" i="11"/>
  <c r="E502" i="11"/>
  <c r="E86" i="11"/>
  <c r="E174" i="11"/>
  <c r="E389" i="11"/>
  <c r="E379" i="11"/>
  <c r="E467" i="11"/>
  <c r="E459" i="11"/>
  <c r="E375" i="11"/>
  <c r="E254" i="11"/>
  <c r="E355" i="11"/>
  <c r="E217" i="11"/>
  <c r="E42" i="11"/>
  <c r="E106" i="11"/>
  <c r="E175" i="11"/>
  <c r="E43" i="11"/>
  <c r="E107" i="11"/>
  <c r="E10" i="11"/>
  <c r="E68" i="11"/>
  <c r="S5" i="11" s="1"/>
  <c r="W5" i="11" s="1"/>
  <c r="Y5" i="11" s="1"/>
  <c r="E132" i="11"/>
  <c r="E29" i="11"/>
  <c r="E93" i="11"/>
  <c r="E157" i="11"/>
  <c r="E278" i="11"/>
  <c r="E332" i="11"/>
  <c r="E464" i="11"/>
  <c r="E350" i="11"/>
  <c r="E478" i="11"/>
  <c r="E328" i="11"/>
  <c r="E466" i="11"/>
  <c r="E302" i="11"/>
  <c r="E428" i="11"/>
  <c r="E288" i="11"/>
  <c r="E410" i="11"/>
  <c r="E252" i="11"/>
  <c r="E404" i="11"/>
  <c r="E216" i="11"/>
  <c r="E386" i="11"/>
  <c r="E212" i="11"/>
  <c r="E380" i="11"/>
  <c r="E150" i="11"/>
  <c r="E33" i="11"/>
  <c r="E373" i="11"/>
  <c r="E309" i="11"/>
  <c r="E329" i="11"/>
  <c r="E333" i="11"/>
  <c r="E343" i="11"/>
  <c r="E245" i="11"/>
  <c r="E337" i="11"/>
  <c r="E203" i="11"/>
  <c r="E50" i="11"/>
  <c r="E114" i="11"/>
  <c r="E182" i="11"/>
  <c r="E51" i="11"/>
  <c r="E115" i="11"/>
  <c r="E14" i="11"/>
  <c r="E76" i="11"/>
  <c r="E140" i="11"/>
  <c r="E37" i="11"/>
  <c r="E101" i="11"/>
  <c r="E178" i="11"/>
  <c r="E294" i="11"/>
  <c r="E362" i="11"/>
  <c r="E490" i="11"/>
  <c r="E356" i="11"/>
  <c r="E484" i="11"/>
  <c r="E344" i="11"/>
  <c r="E472" i="11"/>
  <c r="E318" i="11"/>
  <c r="E454" i="11"/>
  <c r="E308" i="11"/>
  <c r="E416" i="11"/>
  <c r="E284" i="11"/>
  <c r="E430" i="11"/>
  <c r="E248" i="11"/>
  <c r="E392" i="11"/>
  <c r="E244" i="11"/>
  <c r="E406" i="11"/>
  <c r="E97" i="11"/>
  <c r="E357" i="11"/>
  <c r="E243" i="11"/>
  <c r="E265" i="11"/>
  <c r="E273" i="11"/>
  <c r="E327" i="11"/>
  <c r="E231" i="11"/>
  <c r="E321" i="11"/>
  <c r="E185" i="11"/>
  <c r="E58" i="11"/>
  <c r="E122" i="11"/>
  <c r="E204" i="11"/>
  <c r="E59" i="11"/>
  <c r="E123" i="11"/>
  <c r="E21" i="11"/>
  <c r="E84" i="11"/>
  <c r="E148" i="11"/>
  <c r="E45" i="11"/>
  <c r="E109" i="11"/>
  <c r="E199" i="11"/>
  <c r="E176" i="11"/>
  <c r="E368" i="11"/>
  <c r="E496" i="11"/>
  <c r="E382" i="11"/>
  <c r="E168" i="11"/>
  <c r="E370" i="11"/>
  <c r="E498" i="11"/>
  <c r="E334" i="11"/>
  <c r="E460" i="11"/>
  <c r="E324" i="11"/>
  <c r="E442" i="11"/>
  <c r="E298" i="11"/>
  <c r="E436" i="11"/>
  <c r="E280" i="11"/>
  <c r="E418" i="11"/>
  <c r="E276" i="11"/>
  <c r="E412" i="11"/>
  <c r="E23" i="11"/>
  <c r="E161" i="11"/>
  <c r="E495" i="11"/>
  <c r="E179" i="11"/>
  <c r="E201" i="11"/>
  <c r="E209" i="11"/>
  <c r="E311" i="11"/>
  <c r="E222" i="11"/>
  <c r="E305" i="11"/>
  <c r="E171" i="11"/>
  <c r="E66" i="11"/>
  <c r="E130" i="11"/>
  <c r="E9" i="11"/>
  <c r="E67" i="11"/>
  <c r="E131" i="11"/>
  <c r="E28" i="11"/>
  <c r="E92" i="11"/>
  <c r="E156" i="11"/>
  <c r="E53" i="11"/>
  <c r="E117" i="11"/>
  <c r="E214" i="11"/>
  <c r="E208" i="11"/>
  <c r="E394" i="11"/>
  <c r="E236" i="11"/>
  <c r="E388" i="11"/>
  <c r="E200" i="11"/>
  <c r="E376" i="11"/>
  <c r="E164" i="11"/>
  <c r="E358" i="11"/>
  <c r="E486" i="11"/>
  <c r="E340" i="11"/>
  <c r="E448" i="11"/>
  <c r="E314" i="11"/>
  <c r="E462" i="11"/>
  <c r="E304" i="11"/>
  <c r="E424" i="11"/>
  <c r="E310" i="11"/>
  <c r="E438" i="11"/>
  <c r="E87" i="11"/>
  <c r="E266" i="11"/>
  <c r="E367" i="11"/>
  <c r="E391" i="11"/>
  <c r="E447" i="11"/>
  <c r="E163" i="11"/>
  <c r="E295" i="11"/>
  <c r="E483" i="11"/>
  <c r="E281" i="11"/>
  <c r="E74" i="11"/>
  <c r="E138" i="11"/>
  <c r="E18" i="11"/>
  <c r="E75" i="11"/>
  <c r="E139" i="11"/>
  <c r="E36" i="11"/>
  <c r="E100" i="11"/>
  <c r="E170" i="11"/>
  <c r="E61" i="11"/>
  <c r="E125" i="11"/>
  <c r="E238" i="11"/>
  <c r="E240" i="11"/>
  <c r="E400" i="11"/>
  <c r="E268" i="11"/>
  <c r="E414" i="11"/>
  <c r="E232" i="11"/>
  <c r="E402" i="11"/>
  <c r="E196" i="11"/>
  <c r="E364" i="11"/>
  <c r="E492" i="11"/>
  <c r="E346" i="11"/>
  <c r="E474" i="11"/>
  <c r="E330" i="11"/>
  <c r="E468" i="11"/>
  <c r="E320" i="11"/>
  <c r="E450" i="11"/>
  <c r="E326" i="11"/>
  <c r="E444" i="11"/>
  <c r="E40" i="11"/>
  <c r="E453" i="11"/>
  <c r="E230" i="11"/>
  <c r="E247" i="11"/>
  <c r="E269" i="11"/>
  <c r="E439" i="11"/>
  <c r="E277" i="11"/>
  <c r="E419" i="11"/>
  <c r="E249" i="11"/>
  <c r="E26" i="11"/>
  <c r="E90" i="11"/>
  <c r="E154" i="11"/>
  <c r="E27" i="11"/>
  <c r="E91" i="11"/>
  <c r="E155" i="11"/>
  <c r="E52" i="11"/>
  <c r="E116" i="11"/>
  <c r="E213" i="11"/>
  <c r="E77" i="11"/>
  <c r="E141" i="11"/>
  <c r="E262" i="11"/>
  <c r="E300" i="11"/>
  <c r="E432" i="11"/>
  <c r="E322" i="11"/>
  <c r="E446" i="11"/>
  <c r="E296" i="11"/>
  <c r="E434" i="11"/>
  <c r="E260" i="11"/>
  <c r="E396" i="11"/>
  <c r="E224" i="11"/>
  <c r="E378" i="11"/>
  <c r="E188" i="11"/>
  <c r="E372" i="11"/>
  <c r="E500" i="11"/>
  <c r="E354" i="11"/>
  <c r="E482" i="11"/>
  <c r="E348" i="11"/>
  <c r="E476" i="11"/>
  <c r="E451" i="11"/>
  <c r="E147" i="11"/>
  <c r="E426" i="11"/>
  <c r="E352" i="11"/>
  <c r="E83" i="11"/>
  <c r="E151" i="11"/>
  <c r="E267" i="11"/>
  <c r="E44" i="11"/>
  <c r="E306" i="11"/>
  <c r="E480" i="11"/>
  <c r="E485" i="11"/>
  <c r="E108" i="11"/>
  <c r="E420" i="11"/>
  <c r="E366" i="11"/>
  <c r="E286" i="11"/>
  <c r="E285" i="11"/>
  <c r="E5" i="11"/>
  <c r="E206" i="11"/>
  <c r="E264" i="11"/>
  <c r="E494" i="11"/>
  <c r="E303" i="11"/>
  <c r="E82" i="11"/>
  <c r="E69" i="11"/>
  <c r="E408" i="11"/>
  <c r="E336" i="11"/>
  <c r="E470" i="11"/>
  <c r="E339" i="11"/>
  <c r="E146" i="11"/>
  <c r="E133" i="11"/>
  <c r="E228" i="11"/>
  <c r="E456" i="11"/>
  <c r="E192" i="11"/>
  <c r="E471" i="11"/>
  <c r="E20" i="11"/>
  <c r="E246" i="11"/>
  <c r="E390" i="11"/>
  <c r="E342" i="11"/>
  <c r="E272" i="11"/>
  <c r="E7" i="9"/>
  <c r="E2" i="9"/>
  <c r="E4" i="9"/>
  <c r="E3" i="9"/>
  <c r="E492" i="9"/>
  <c r="E460" i="9"/>
  <c r="E495" i="9"/>
  <c r="E463" i="9"/>
  <c r="E431" i="9"/>
  <c r="E399" i="9"/>
  <c r="E367" i="9"/>
  <c r="E335" i="9"/>
  <c r="E303" i="9"/>
  <c r="E271" i="9"/>
  <c r="E239" i="9"/>
  <c r="E207" i="9"/>
  <c r="E175" i="9"/>
  <c r="E438" i="9"/>
  <c r="E296" i="9"/>
  <c r="E147" i="9"/>
  <c r="E115" i="9"/>
  <c r="E83" i="9"/>
  <c r="E51" i="9"/>
  <c r="E414" i="9"/>
  <c r="E245" i="9"/>
  <c r="E490" i="9"/>
  <c r="E368" i="9"/>
  <c r="E494" i="9"/>
  <c r="E426" i="9"/>
  <c r="E280" i="9"/>
  <c r="E366" i="9"/>
  <c r="E21" i="9"/>
  <c r="E384" i="9"/>
  <c r="E192" i="9"/>
  <c r="E132" i="9"/>
  <c r="E100" i="9"/>
  <c r="E68" i="9"/>
  <c r="E36" i="9"/>
  <c r="E356" i="9"/>
  <c r="E196" i="9"/>
  <c r="E197" i="9"/>
  <c r="E321" i="9"/>
  <c r="E41" i="9"/>
  <c r="E105" i="9"/>
  <c r="E212" i="9"/>
  <c r="E329" i="9"/>
  <c r="E34" i="9"/>
  <c r="E98" i="9"/>
  <c r="E162" i="9"/>
  <c r="E301" i="9"/>
  <c r="E465" i="9"/>
  <c r="E185" i="9"/>
  <c r="E309" i="9"/>
  <c r="E237" i="9"/>
  <c r="E361" i="9"/>
  <c r="E53" i="9"/>
  <c r="E117" i="9"/>
  <c r="E201" i="9"/>
  <c r="E340" i="9"/>
  <c r="E488" i="9"/>
  <c r="E456" i="9"/>
  <c r="E491" i="9"/>
  <c r="E459" i="9"/>
  <c r="E427" i="9"/>
  <c r="E395" i="9"/>
  <c r="E363" i="9"/>
  <c r="E331" i="9"/>
  <c r="E299" i="9"/>
  <c r="E267" i="9"/>
  <c r="E235" i="9"/>
  <c r="E203" i="9"/>
  <c r="E171" i="9"/>
  <c r="E424" i="9"/>
  <c r="E264" i="9"/>
  <c r="E143" i="9"/>
  <c r="E111" i="9"/>
  <c r="E79" i="9"/>
  <c r="E47" i="9"/>
  <c r="E396" i="9"/>
  <c r="E236" i="9"/>
  <c r="E474" i="9"/>
  <c r="E354" i="9"/>
  <c r="E489" i="9"/>
  <c r="E408" i="9"/>
  <c r="E248" i="9"/>
  <c r="E348" i="9"/>
  <c r="E498" i="9"/>
  <c r="E370" i="9"/>
  <c r="E160" i="9"/>
  <c r="E128" i="9"/>
  <c r="E96" i="9"/>
  <c r="E64" i="9"/>
  <c r="E32" i="9"/>
  <c r="E342" i="9"/>
  <c r="E164" i="9"/>
  <c r="E226" i="9"/>
  <c r="E365" i="9"/>
  <c r="E49" i="9"/>
  <c r="E113" i="9"/>
  <c r="E234" i="9"/>
  <c r="E337" i="9"/>
  <c r="E42" i="9"/>
  <c r="E106" i="9"/>
  <c r="E169" i="9"/>
  <c r="E308" i="9"/>
  <c r="E481" i="9"/>
  <c r="E221" i="9"/>
  <c r="E353" i="9"/>
  <c r="E244" i="9"/>
  <c r="E369" i="9"/>
  <c r="E61" i="9"/>
  <c r="E484" i="9"/>
  <c r="E452" i="9"/>
  <c r="E487" i="9"/>
  <c r="E455" i="9"/>
  <c r="E423" i="9"/>
  <c r="E391" i="9"/>
  <c r="E359" i="9"/>
  <c r="E327" i="9"/>
  <c r="E295" i="9"/>
  <c r="E263" i="9"/>
  <c r="E231" i="9"/>
  <c r="E199" i="9"/>
  <c r="E167" i="9"/>
  <c r="E410" i="9"/>
  <c r="E232" i="9"/>
  <c r="E139" i="9"/>
  <c r="E107" i="9"/>
  <c r="E75" i="9"/>
  <c r="E43" i="9"/>
  <c r="E382" i="9"/>
  <c r="E222" i="9"/>
  <c r="E458" i="9"/>
  <c r="E336" i="9"/>
  <c r="E478" i="9"/>
  <c r="E394" i="9"/>
  <c r="E216" i="9"/>
  <c r="E334" i="9"/>
  <c r="E482" i="9"/>
  <c r="E352" i="9"/>
  <c r="E156" i="9"/>
  <c r="E124" i="9"/>
  <c r="E92" i="9"/>
  <c r="E60" i="9"/>
  <c r="S4" i="9" s="1"/>
  <c r="W4" i="9" s="1"/>
  <c r="E28" i="9"/>
  <c r="E324" i="9"/>
  <c r="E6" i="9"/>
  <c r="E233" i="9"/>
  <c r="E372" i="9"/>
  <c r="E57" i="9"/>
  <c r="E121" i="9"/>
  <c r="E242" i="9"/>
  <c r="E358" i="9"/>
  <c r="E50" i="9"/>
  <c r="E114" i="9"/>
  <c r="E177" i="9"/>
  <c r="E345" i="9"/>
  <c r="E497" i="9"/>
  <c r="E229" i="9"/>
  <c r="E397" i="9"/>
  <c r="E266" i="9"/>
  <c r="E390" i="9"/>
  <c r="E69" i="9"/>
  <c r="E480" i="9"/>
  <c r="E448" i="9"/>
  <c r="E483" i="9"/>
  <c r="E451" i="9"/>
  <c r="E419" i="9"/>
  <c r="E387" i="9"/>
  <c r="E355" i="9"/>
  <c r="E323" i="9"/>
  <c r="E291" i="9"/>
  <c r="E259" i="9"/>
  <c r="E227" i="9"/>
  <c r="E195" i="9"/>
  <c r="E163" i="9"/>
  <c r="E392" i="9"/>
  <c r="E200" i="9"/>
  <c r="E135" i="9"/>
  <c r="E103" i="9"/>
  <c r="E71" i="9"/>
  <c r="E39" i="9"/>
  <c r="E364" i="9"/>
  <c r="E213" i="9"/>
  <c r="E442" i="9"/>
  <c r="E304" i="9"/>
  <c r="E473" i="9"/>
  <c r="E376" i="9"/>
  <c r="E184" i="9"/>
  <c r="E316" i="9"/>
  <c r="E466" i="9"/>
  <c r="E338" i="9"/>
  <c r="E152" i="9"/>
  <c r="E120" i="9"/>
  <c r="S6" i="9" s="1"/>
  <c r="W5" i="9" s="1"/>
  <c r="Y5" i="9" s="1"/>
  <c r="E88" i="9"/>
  <c r="E56" i="9"/>
  <c r="E24" i="9"/>
  <c r="E292" i="9"/>
  <c r="E11" i="9"/>
  <c r="E241" i="9"/>
  <c r="E409" i="9"/>
  <c r="E65" i="9"/>
  <c r="E129" i="9"/>
  <c r="E476" i="9"/>
  <c r="E444" i="9"/>
  <c r="E479" i="9"/>
  <c r="E447" i="9"/>
  <c r="E415" i="9"/>
  <c r="E383" i="9"/>
  <c r="E351" i="9"/>
  <c r="E319" i="9"/>
  <c r="E287" i="9"/>
  <c r="E255" i="9"/>
  <c r="E223" i="9"/>
  <c r="E191" i="9"/>
  <c r="E502" i="9"/>
  <c r="E378" i="9"/>
  <c r="E168" i="9"/>
  <c r="E131" i="9"/>
  <c r="E99" i="9"/>
  <c r="E67" i="9"/>
  <c r="E35" i="9"/>
  <c r="E350" i="9"/>
  <c r="E204" i="9"/>
  <c r="E432" i="9"/>
  <c r="E272" i="9"/>
  <c r="E462" i="9"/>
  <c r="E362" i="9"/>
  <c r="E430" i="9"/>
  <c r="E284" i="9"/>
  <c r="E450" i="9"/>
  <c r="E320" i="9"/>
  <c r="E148" i="9"/>
  <c r="E116" i="9"/>
  <c r="E84" i="9"/>
  <c r="E52" i="9"/>
  <c r="E420" i="9"/>
  <c r="E260" i="9"/>
  <c r="E14" i="9"/>
  <c r="E262" i="9"/>
  <c r="E73" i="9"/>
  <c r="E137" i="9"/>
  <c r="E278" i="9"/>
  <c r="E417" i="9"/>
  <c r="E66" i="9"/>
  <c r="E130" i="9"/>
  <c r="E206" i="9"/>
  <c r="E389" i="9"/>
  <c r="E13" i="9"/>
  <c r="E265" i="9"/>
  <c r="E281" i="9"/>
  <c r="E18" i="9"/>
  <c r="E472" i="9"/>
  <c r="E440" i="9"/>
  <c r="E475" i="9"/>
  <c r="E443" i="9"/>
  <c r="E411" i="9"/>
  <c r="E379" i="9"/>
  <c r="E347" i="9"/>
  <c r="E315" i="9"/>
  <c r="E283" i="9"/>
  <c r="E251" i="9"/>
  <c r="E219" i="9"/>
  <c r="E187" i="9"/>
  <c r="E486" i="9"/>
  <c r="E360" i="9"/>
  <c r="E159" i="9"/>
  <c r="E127" i="9"/>
  <c r="E95" i="9"/>
  <c r="E63" i="9"/>
  <c r="E31" i="9"/>
  <c r="S3" i="9" s="1"/>
  <c r="AA4" i="9" s="1"/>
  <c r="E332" i="9"/>
  <c r="E190" i="9"/>
  <c r="E418" i="9"/>
  <c r="E240" i="9"/>
  <c r="E457" i="9"/>
  <c r="E344" i="9"/>
  <c r="E412" i="9"/>
  <c r="E252" i="9"/>
  <c r="E434" i="9"/>
  <c r="E288" i="9"/>
  <c r="E144" i="9"/>
  <c r="E112" i="9"/>
  <c r="E80" i="9"/>
  <c r="E48" i="9"/>
  <c r="E406" i="9"/>
  <c r="E228" i="9"/>
  <c r="E19" i="9"/>
  <c r="E270" i="9"/>
  <c r="S11" i="9" s="1"/>
  <c r="AA8" i="9" s="1"/>
  <c r="AC8" i="9" s="1"/>
  <c r="E10" i="9"/>
  <c r="E81" i="9"/>
  <c r="E145" i="9"/>
  <c r="E285" i="9"/>
  <c r="E15" i="9"/>
  <c r="E74" i="9"/>
  <c r="E138" i="9"/>
  <c r="E250" i="9"/>
  <c r="E425" i="9"/>
  <c r="E20" i="9"/>
  <c r="E273" i="9"/>
  <c r="E9" i="9"/>
  <c r="E310" i="9"/>
  <c r="E29" i="9"/>
  <c r="E496" i="9"/>
  <c r="E464" i="9"/>
  <c r="E499" i="9"/>
  <c r="E467" i="9"/>
  <c r="E435" i="9"/>
  <c r="E403" i="9"/>
  <c r="E371" i="9"/>
  <c r="E339" i="9"/>
  <c r="E307" i="9"/>
  <c r="E275" i="9"/>
  <c r="E243" i="9"/>
  <c r="E211" i="9"/>
  <c r="E179" i="9"/>
  <c r="E454" i="9"/>
  <c r="E328" i="9"/>
  <c r="E151" i="9"/>
  <c r="S7" i="9" s="1"/>
  <c r="AA6" i="9" s="1"/>
  <c r="AC6" i="9" s="1"/>
  <c r="E119" i="9"/>
  <c r="E87" i="9"/>
  <c r="E55" i="9"/>
  <c r="E428" i="9"/>
  <c r="E268" i="9"/>
  <c r="E172" i="9"/>
  <c r="E386" i="9"/>
  <c r="E176" i="9"/>
  <c r="E441" i="9"/>
  <c r="E312" i="9"/>
  <c r="E380" i="9"/>
  <c r="E188" i="9"/>
  <c r="E402" i="9"/>
  <c r="E224" i="9"/>
  <c r="E136" i="9"/>
  <c r="E104" i="9"/>
  <c r="E72" i="9"/>
  <c r="E40" i="9"/>
  <c r="E374" i="9"/>
  <c r="E205" i="9"/>
  <c r="E189" i="9"/>
  <c r="E314" i="9"/>
  <c r="E33" i="9"/>
  <c r="E97" i="9"/>
  <c r="E161" i="9"/>
  <c r="E322" i="9"/>
  <c r="E26" i="9"/>
  <c r="E90" i="9"/>
  <c r="S5" i="9" s="1"/>
  <c r="AA5" i="9" s="1"/>
  <c r="AC5" i="9" s="1"/>
  <c r="E154" i="9"/>
  <c r="E286" i="9"/>
  <c r="E449" i="9"/>
  <c r="E178" i="9"/>
  <c r="E302" i="9"/>
  <c r="E193" i="9"/>
  <c r="E325" i="9"/>
  <c r="E45" i="9"/>
  <c r="E471" i="9"/>
  <c r="E215" i="9"/>
  <c r="E27" i="9"/>
  <c r="E220" i="9"/>
  <c r="E214" i="9"/>
  <c r="E293" i="9"/>
  <c r="E257" i="9"/>
  <c r="E186" i="9"/>
  <c r="E101" i="9"/>
  <c r="E194" i="9"/>
  <c r="E377" i="9"/>
  <c r="E38" i="9"/>
  <c r="E102" i="9"/>
  <c r="E173" i="9"/>
  <c r="E290" i="9"/>
  <c r="E445" i="9"/>
  <c r="E225" i="9"/>
  <c r="E357" i="9"/>
  <c r="E388" i="9"/>
  <c r="E94" i="9"/>
  <c r="E349" i="9"/>
  <c r="E439" i="9"/>
  <c r="E183" i="9"/>
  <c r="E300" i="9"/>
  <c r="E416" i="9"/>
  <c r="E182" i="9"/>
  <c r="E373" i="9"/>
  <c r="E381" i="9"/>
  <c r="E274" i="9"/>
  <c r="E109" i="9"/>
  <c r="E209" i="9"/>
  <c r="S9" i="9" s="1"/>
  <c r="AA7" i="9" s="1"/>
  <c r="AC7" i="9" s="1"/>
  <c r="E413" i="9"/>
  <c r="E46" i="9"/>
  <c r="E110" i="9"/>
  <c r="E180" i="9"/>
  <c r="E297" i="9"/>
  <c r="E453" i="9"/>
  <c r="E254" i="9"/>
  <c r="E393" i="9"/>
  <c r="E247" i="9"/>
  <c r="E404" i="9"/>
  <c r="E30" i="9"/>
  <c r="E218" i="9"/>
  <c r="E407" i="9"/>
  <c r="E470" i="9"/>
  <c r="E181" i="9"/>
  <c r="S8" i="9" s="1"/>
  <c r="W6" i="9" s="1"/>
  <c r="Y6" i="9" s="1"/>
  <c r="E256" i="9"/>
  <c r="E277" i="9"/>
  <c r="E17" i="9"/>
  <c r="E433" i="9"/>
  <c r="E317" i="9"/>
  <c r="E125" i="9"/>
  <c r="E230" i="9"/>
  <c r="E421" i="9"/>
  <c r="E54" i="9"/>
  <c r="E118" i="9"/>
  <c r="E202" i="9"/>
  <c r="E305" i="9"/>
  <c r="E461" i="9"/>
  <c r="E269" i="9"/>
  <c r="E401" i="9"/>
  <c r="E59" i="9"/>
  <c r="E93" i="9"/>
  <c r="E261" i="9"/>
  <c r="E375" i="9"/>
  <c r="E346" i="9"/>
  <c r="E400" i="9"/>
  <c r="E140" i="9"/>
  <c r="E58" i="9"/>
  <c r="E8" i="9"/>
  <c r="E405" i="9"/>
  <c r="E133" i="9"/>
  <c r="E238" i="9"/>
  <c r="S10" i="9" s="1"/>
  <c r="W7" i="9" s="1"/>
  <c r="Y7" i="9" s="1"/>
  <c r="E5" i="9"/>
  <c r="E62" i="9"/>
  <c r="E126" i="9"/>
  <c r="E210" i="9"/>
  <c r="E326" i="9"/>
  <c r="E469" i="9"/>
  <c r="E16" i="9"/>
  <c r="E276" i="9"/>
  <c r="E422" i="9"/>
  <c r="E436" i="9"/>
  <c r="E343" i="9"/>
  <c r="E155" i="9"/>
  <c r="E208" i="9"/>
  <c r="E108" i="9"/>
  <c r="E25" i="9"/>
  <c r="E82" i="9"/>
  <c r="E170" i="9"/>
  <c r="E37" i="9"/>
  <c r="E141" i="9"/>
  <c r="E282" i="9"/>
  <c r="E70" i="9"/>
  <c r="E134" i="9"/>
  <c r="E217" i="9"/>
  <c r="E341" i="9"/>
  <c r="E477" i="9"/>
  <c r="E23" i="9"/>
  <c r="E298" i="9"/>
  <c r="S12" i="9" s="1"/>
  <c r="W8" i="9" s="1"/>
  <c r="Y8" i="9" s="1"/>
  <c r="E198" i="9"/>
  <c r="E158" i="9"/>
  <c r="E500" i="9"/>
  <c r="E311" i="9"/>
  <c r="E123" i="9"/>
  <c r="E446" i="9"/>
  <c r="E76" i="9"/>
  <c r="E89" i="9"/>
  <c r="E122" i="9"/>
  <c r="E258" i="9"/>
  <c r="E77" i="9"/>
  <c r="E149" i="9"/>
  <c r="E289" i="9"/>
  <c r="E12" i="9"/>
  <c r="E78" i="9"/>
  <c r="E142" i="9"/>
  <c r="E246" i="9"/>
  <c r="E385" i="9"/>
  <c r="E485" i="9"/>
  <c r="E166" i="9"/>
  <c r="E306" i="9"/>
  <c r="E249" i="9"/>
  <c r="E333" i="9"/>
  <c r="E437" i="9"/>
  <c r="E468" i="9"/>
  <c r="E279" i="9"/>
  <c r="E91" i="9"/>
  <c r="E330" i="9"/>
  <c r="E44" i="9"/>
  <c r="E153" i="9"/>
  <c r="E146" i="9"/>
  <c r="E294" i="9"/>
  <c r="E85" i="9"/>
  <c r="E157" i="9"/>
  <c r="E318" i="9"/>
  <c r="E22" i="9"/>
  <c r="E86" i="9"/>
  <c r="E150" i="9"/>
  <c r="E253" i="9"/>
  <c r="E429" i="9"/>
  <c r="E493" i="9"/>
  <c r="E174" i="9"/>
  <c r="E313" i="9"/>
  <c r="E398" i="9"/>
  <c r="E165" i="9"/>
  <c r="E501" i="9"/>
  <c r="E36" i="22"/>
  <c r="E499" i="22"/>
  <c r="E68" i="22"/>
  <c r="E312" i="22"/>
  <c r="E229" i="22"/>
  <c r="E485" i="22"/>
  <c r="E402" i="22"/>
  <c r="E91" i="22"/>
  <c r="E86" i="22"/>
  <c r="E188" i="22"/>
  <c r="E444" i="22"/>
  <c r="E361" i="22"/>
  <c r="E278" i="22"/>
  <c r="E371" i="22"/>
  <c r="E351" i="22"/>
  <c r="E320" i="22"/>
  <c r="E237" i="22"/>
  <c r="E493" i="22"/>
  <c r="E410" i="22"/>
  <c r="E83" i="22"/>
  <c r="E78" i="22"/>
  <c r="E228" i="22"/>
  <c r="E484" i="22"/>
  <c r="E401" i="22"/>
  <c r="E318" i="22"/>
  <c r="E211" i="22"/>
  <c r="E191" i="22"/>
  <c r="E392" i="22"/>
  <c r="E309" i="22"/>
  <c r="E226" i="22"/>
  <c r="E482" i="22"/>
  <c r="E11" i="22"/>
  <c r="E268" i="22"/>
  <c r="E185" i="22"/>
  <c r="E441" i="22"/>
  <c r="E358" i="22"/>
  <c r="E135" i="22"/>
  <c r="E130" i="22"/>
  <c r="E336" i="22"/>
  <c r="E253" i="22"/>
  <c r="E170" i="22"/>
  <c r="E426" i="22"/>
  <c r="E67" i="22"/>
  <c r="E30" i="22"/>
  <c r="E180" i="22"/>
  <c r="E436" i="22"/>
  <c r="E353" i="22"/>
  <c r="E270" i="22"/>
  <c r="E403" i="22"/>
  <c r="E344" i="22"/>
  <c r="E261" i="22"/>
  <c r="E178" i="22"/>
  <c r="E434" i="22"/>
  <c r="E59" i="22"/>
  <c r="E54" i="22"/>
  <c r="E220" i="22"/>
  <c r="E476" i="22"/>
  <c r="E393" i="22"/>
  <c r="E310" i="22"/>
  <c r="E243" i="22"/>
  <c r="E223" i="22"/>
  <c r="E352" i="22"/>
  <c r="E269" i="22"/>
  <c r="E186" i="22"/>
  <c r="E442" i="22"/>
  <c r="E51" i="22"/>
  <c r="E46" i="22"/>
  <c r="E260" i="22"/>
  <c r="E177" i="22"/>
  <c r="E433" i="22"/>
  <c r="E350" i="22"/>
  <c r="E143" i="22"/>
  <c r="E138" i="22"/>
  <c r="E168" i="22"/>
  <c r="E424" i="22"/>
  <c r="E341" i="22"/>
  <c r="E258" i="22"/>
  <c r="E451" i="22"/>
  <c r="E431" i="22"/>
  <c r="E300" i="22"/>
  <c r="E217" i="22"/>
  <c r="E473" i="22"/>
  <c r="E390" i="22"/>
  <c r="E103" i="22"/>
  <c r="E98" i="22"/>
  <c r="E368" i="22"/>
  <c r="E376" i="22"/>
  <c r="E293" i="22"/>
  <c r="E210" i="22"/>
  <c r="E466" i="22"/>
  <c r="E27" i="22"/>
  <c r="E252" i="22"/>
  <c r="E169" i="22"/>
  <c r="E425" i="22"/>
  <c r="E342" i="22"/>
  <c r="E151" i="22"/>
  <c r="E146" i="22"/>
  <c r="E384" i="22"/>
  <c r="E301" i="22"/>
  <c r="E218" i="22"/>
  <c r="E474" i="22"/>
  <c r="E19" i="22"/>
  <c r="E292" i="22"/>
  <c r="E209" i="22"/>
  <c r="E465" i="22"/>
  <c r="E382" i="22"/>
  <c r="E111" i="22"/>
  <c r="E106" i="22"/>
  <c r="E200" i="22"/>
  <c r="E456" i="22"/>
  <c r="E373" i="22"/>
  <c r="E290" i="22"/>
  <c r="E323" i="22"/>
  <c r="E303" i="22"/>
  <c r="E332" i="22"/>
  <c r="E249" i="22"/>
  <c r="E166" i="22"/>
  <c r="E422" i="22"/>
  <c r="E71" i="22"/>
  <c r="E66" i="22"/>
  <c r="E408" i="22"/>
  <c r="E325" i="22"/>
  <c r="E242" i="22"/>
  <c r="E498" i="22"/>
  <c r="E495" i="22"/>
  <c r="E284" i="22"/>
  <c r="E201" i="22"/>
  <c r="E457" i="22"/>
  <c r="E374" i="22"/>
  <c r="E119" i="22"/>
  <c r="E114" i="22"/>
  <c r="E416" i="22"/>
  <c r="E333" i="22"/>
  <c r="E250" i="22"/>
  <c r="E483" i="22"/>
  <c r="E463" i="22"/>
  <c r="E184" i="22"/>
  <c r="E440" i="22"/>
  <c r="E357" i="22"/>
  <c r="E274" i="22"/>
  <c r="E387" i="22"/>
  <c r="E367" i="22"/>
  <c r="E316" i="22"/>
  <c r="E233" i="22"/>
  <c r="E489" i="22"/>
  <c r="E406" i="22"/>
  <c r="E87" i="22"/>
  <c r="E82" i="22"/>
  <c r="E192" i="22"/>
  <c r="E448" i="22"/>
  <c r="E365" i="22"/>
  <c r="E282" i="22"/>
  <c r="E355" i="22"/>
  <c r="E335" i="22"/>
  <c r="E356" i="22"/>
  <c r="E273" i="22"/>
  <c r="E190" i="22"/>
  <c r="S8" i="22" s="1"/>
  <c r="E446" i="22"/>
  <c r="E47" i="22"/>
  <c r="E264" i="22"/>
  <c r="E181" i="22"/>
  <c r="E437" i="22"/>
  <c r="E354" i="22"/>
  <c r="E139" i="22"/>
  <c r="E134" i="22"/>
  <c r="E396" i="22"/>
  <c r="E313" i="22"/>
  <c r="E230" i="22"/>
  <c r="E486" i="22"/>
  <c r="E7" i="22"/>
  <c r="E208" i="22"/>
  <c r="E464" i="22"/>
  <c r="E381" i="22"/>
  <c r="E298" i="22"/>
  <c r="E291" i="22"/>
  <c r="E158" i="22"/>
  <c r="E308" i="22"/>
  <c r="E225" i="22"/>
  <c r="E481" i="22"/>
  <c r="E398" i="22"/>
  <c r="E95" i="22"/>
  <c r="E216" i="22"/>
  <c r="E472" i="22"/>
  <c r="E389" i="22"/>
  <c r="E306" i="22"/>
  <c r="E259" i="22"/>
  <c r="E239" i="22"/>
  <c r="E348" i="22"/>
  <c r="E265" i="22"/>
  <c r="E182" i="22"/>
  <c r="E438" i="22"/>
  <c r="E55" i="22"/>
  <c r="E50" i="22"/>
  <c r="E224" i="22"/>
  <c r="E480" i="22"/>
  <c r="E397" i="22"/>
  <c r="E314" i="22"/>
  <c r="E227" i="22"/>
  <c r="E207" i="22"/>
  <c r="E388" i="22"/>
  <c r="E305" i="22"/>
  <c r="E222" i="22"/>
  <c r="S9" i="22" s="1"/>
  <c r="E478" i="22"/>
  <c r="E15" i="22"/>
  <c r="E296" i="22"/>
  <c r="E213" i="22"/>
  <c r="E469" i="22"/>
  <c r="E386" i="22"/>
  <c r="E107" i="22"/>
  <c r="E102" i="22"/>
  <c r="E172" i="22"/>
  <c r="E428" i="22"/>
  <c r="E345" i="22"/>
  <c r="E262" i="22"/>
  <c r="E435" i="22"/>
  <c r="E415" i="22"/>
  <c r="E240" i="22"/>
  <c r="E496" i="22"/>
  <c r="E248" i="22"/>
  <c r="E165" i="22"/>
  <c r="E421" i="22"/>
  <c r="E338" i="22"/>
  <c r="E155" i="22"/>
  <c r="E150" i="22"/>
  <c r="E380" i="22"/>
  <c r="E297" i="22"/>
  <c r="E214" i="22"/>
  <c r="E470" i="22"/>
  <c r="E23" i="22"/>
  <c r="E256" i="22"/>
  <c r="E173" i="22"/>
  <c r="E429" i="22"/>
  <c r="E346" i="22"/>
  <c r="E147" i="22"/>
  <c r="E142" i="22"/>
  <c r="E164" i="22"/>
  <c r="E420" i="22"/>
  <c r="E337" i="22"/>
  <c r="E254" i="22"/>
  <c r="E467" i="22"/>
  <c r="E447" i="22"/>
  <c r="E328" i="22"/>
  <c r="E245" i="22"/>
  <c r="E501" i="22"/>
  <c r="E418" i="22"/>
  <c r="E75" i="22"/>
  <c r="E70" i="22"/>
  <c r="E204" i="22"/>
  <c r="E460" i="22"/>
  <c r="E377" i="22"/>
  <c r="E294" i="22"/>
  <c r="E307" i="22"/>
  <c r="E287" i="22"/>
  <c r="E118" i="22"/>
  <c r="E246" i="22"/>
  <c r="E288" i="22"/>
  <c r="E497" i="22"/>
  <c r="E232" i="22"/>
  <c r="E195" i="22"/>
  <c r="E281" i="22"/>
  <c r="E34" i="22"/>
  <c r="E304" i="22"/>
  <c r="E413" i="22"/>
  <c r="E394" i="22"/>
  <c r="E399" i="22"/>
  <c r="E404" i="22"/>
  <c r="E417" i="22"/>
  <c r="E430" i="22"/>
  <c r="E3" i="22"/>
  <c r="E443" i="22"/>
  <c r="E148" i="22"/>
  <c r="E69" i="22"/>
  <c r="E156" i="22"/>
  <c r="E97" i="22"/>
  <c r="E64" i="22"/>
  <c r="E125" i="22"/>
  <c r="E439" i="22"/>
  <c r="E5" i="22"/>
  <c r="E6" i="22"/>
  <c r="E117" i="22"/>
  <c r="E136" i="22"/>
  <c r="E219" i="22"/>
  <c r="E16" i="22"/>
  <c r="E331" i="22"/>
  <c r="E471" i="22"/>
  <c r="E502" i="22"/>
  <c r="E205" i="22"/>
  <c r="E286" i="22"/>
  <c r="E360" i="22"/>
  <c r="E43" i="22"/>
  <c r="E409" i="22"/>
  <c r="E400" i="22"/>
  <c r="E445" i="22"/>
  <c r="E458" i="22"/>
  <c r="E271" i="22"/>
  <c r="E468" i="22"/>
  <c r="E449" i="22"/>
  <c r="E462" i="22"/>
  <c r="E383" i="22"/>
  <c r="E315" i="22"/>
  <c r="E343" i="22"/>
  <c r="E37" i="22"/>
  <c r="E247" i="22"/>
  <c r="E65" i="22"/>
  <c r="E124" i="22"/>
  <c r="E93" i="22"/>
  <c r="S5" i="22" s="1"/>
  <c r="E32" i="22"/>
  <c r="E379" i="22"/>
  <c r="E20" i="22"/>
  <c r="E85" i="22"/>
  <c r="E28" i="22"/>
  <c r="S3" i="22" s="1"/>
  <c r="E145" i="22"/>
  <c r="E76" i="22"/>
  <c r="E203" i="22"/>
  <c r="E183" i="22"/>
  <c r="E479" i="22"/>
  <c r="E461" i="22"/>
  <c r="E414" i="22"/>
  <c r="E488" i="22"/>
  <c r="E175" i="22"/>
  <c r="E198" i="22"/>
  <c r="E432" i="22"/>
  <c r="E477" i="22"/>
  <c r="E490" i="22"/>
  <c r="E126" i="22"/>
  <c r="S6" i="22" s="1"/>
  <c r="E500" i="22"/>
  <c r="E174" i="22"/>
  <c r="E494" i="22"/>
  <c r="E255" i="22"/>
  <c r="S10" i="22" s="1"/>
  <c r="E187" i="22"/>
  <c r="E100" i="22"/>
  <c r="E42" i="22"/>
  <c r="E4" i="22"/>
  <c r="E33" i="22"/>
  <c r="E152" i="22"/>
  <c r="E61" i="22"/>
  <c r="E92" i="22"/>
  <c r="E251" i="22"/>
  <c r="E80" i="22"/>
  <c r="E53" i="22"/>
  <c r="E56" i="22"/>
  <c r="E113" i="22"/>
  <c r="E279" i="22"/>
  <c r="E141" i="22"/>
  <c r="E44" i="22"/>
  <c r="E280" i="22"/>
  <c r="E378" i="22"/>
  <c r="E196" i="22"/>
  <c r="E339" i="22"/>
  <c r="E277" i="22"/>
  <c r="E326" i="22"/>
  <c r="E189" i="22"/>
  <c r="E202" i="22"/>
  <c r="E419" i="22"/>
  <c r="E94" i="22"/>
  <c r="E212" i="22"/>
  <c r="E193" i="22"/>
  <c r="E206" i="22"/>
  <c r="E275" i="22"/>
  <c r="E154" i="22"/>
  <c r="E137" i="22"/>
  <c r="E12" i="22"/>
  <c r="E427" i="22"/>
  <c r="E116" i="22"/>
  <c r="E38" i="22"/>
  <c r="E2" i="22"/>
  <c r="E29" i="22"/>
  <c r="E120" i="22"/>
  <c r="E153" i="22"/>
  <c r="E140" i="22"/>
  <c r="E26" i="22"/>
  <c r="E21" i="22"/>
  <c r="E81" i="22"/>
  <c r="E295" i="22"/>
  <c r="E109" i="22"/>
  <c r="E160" i="22"/>
  <c r="E197" i="22"/>
  <c r="E115" i="22"/>
  <c r="E324" i="22"/>
  <c r="E79" i="22"/>
  <c r="E405" i="22"/>
  <c r="E454" i="22"/>
  <c r="E221" i="22"/>
  <c r="E234" i="22"/>
  <c r="E163" i="22"/>
  <c r="E62" i="22"/>
  <c r="E244" i="22"/>
  <c r="E257" i="22"/>
  <c r="E238" i="22"/>
  <c r="E159" i="22"/>
  <c r="E122" i="22"/>
  <c r="E105" i="22"/>
  <c r="E128" i="22"/>
  <c r="E299" i="22"/>
  <c r="E215" i="22"/>
  <c r="E411" i="22"/>
  <c r="E84" i="22"/>
  <c r="E8" i="22"/>
  <c r="E10" i="22"/>
  <c r="E121" i="22"/>
  <c r="E423" i="22"/>
  <c r="E491" i="22"/>
  <c r="E487" i="22"/>
  <c r="E49" i="22"/>
  <c r="E104" i="22"/>
  <c r="E77" i="22"/>
  <c r="E391" i="22"/>
  <c r="E453" i="22"/>
  <c r="E110" i="22"/>
  <c r="E452" i="22"/>
  <c r="E319" i="22"/>
  <c r="E194" i="22"/>
  <c r="E236" i="22"/>
  <c r="E179" i="22"/>
  <c r="E285" i="22"/>
  <c r="E266" i="22"/>
  <c r="E131" i="22"/>
  <c r="E276" i="22"/>
  <c r="E289" i="22"/>
  <c r="E302" i="22"/>
  <c r="E127" i="22"/>
  <c r="E90" i="22"/>
  <c r="E73" i="22"/>
  <c r="E263" i="22"/>
  <c r="E171" i="22"/>
  <c r="E455" i="22"/>
  <c r="E283" i="22"/>
  <c r="E144" i="22"/>
  <c r="E395" i="22"/>
  <c r="E52" i="22"/>
  <c r="E89" i="22"/>
  <c r="E60" i="22"/>
  <c r="S4" i="22" s="1"/>
  <c r="R4" i="22" s="1"/>
  <c r="E363" i="22"/>
  <c r="E48" i="22"/>
  <c r="E22" i="22"/>
  <c r="E17" i="22"/>
  <c r="E24" i="22"/>
  <c r="E45" i="22"/>
  <c r="E167" i="22"/>
  <c r="E123" i="22"/>
  <c r="E329" i="22"/>
  <c r="E369" i="22"/>
  <c r="E450" i="22"/>
  <c r="E492" i="22"/>
  <c r="E162" i="22"/>
  <c r="E272" i="22"/>
  <c r="E349" i="22"/>
  <c r="E362" i="22"/>
  <c r="E35" i="22"/>
  <c r="E372" i="22"/>
  <c r="E385" i="22"/>
  <c r="E366" i="22"/>
  <c r="E31" i="22"/>
  <c r="E14" i="22"/>
  <c r="E9" i="22"/>
  <c r="E72" i="22"/>
  <c r="E101" i="22"/>
  <c r="E96" i="22"/>
  <c r="E129" i="22"/>
  <c r="E132" i="22"/>
  <c r="E157" i="22"/>
  <c r="S7" i="22" s="1"/>
  <c r="E199" i="22"/>
  <c r="E25" i="22"/>
  <c r="E149" i="22"/>
  <c r="E407" i="22"/>
  <c r="E347" i="22"/>
  <c r="E40" i="22"/>
  <c r="E459" i="22"/>
  <c r="E231" i="22"/>
  <c r="E74" i="22"/>
  <c r="E317" i="22"/>
  <c r="E321" i="22"/>
  <c r="E161" i="22"/>
  <c r="E108" i="22"/>
  <c r="E330" i="22"/>
  <c r="E334" i="22"/>
  <c r="E327" i="22"/>
  <c r="E475" i="22"/>
  <c r="U3" i="22"/>
  <c r="E322" i="22"/>
  <c r="E99" i="22"/>
  <c r="E63" i="22"/>
  <c r="E267" i="22"/>
  <c r="E359" i="22"/>
  <c r="E370" i="22"/>
  <c r="E58" i="22"/>
  <c r="E112" i="22"/>
  <c r="E18" i="22"/>
  <c r="U10" i="22"/>
  <c r="E412" i="22"/>
  <c r="E364" i="22"/>
  <c r="E41" i="22"/>
  <c r="E13" i="22"/>
  <c r="E39" i="22"/>
  <c r="E375" i="22"/>
  <c r="E57" i="22"/>
  <c r="E241" i="22"/>
  <c r="E340" i="22"/>
  <c r="E311" i="22"/>
  <c r="E235" i="22"/>
  <c r="E133" i="22"/>
  <c r="E88" i="22"/>
  <c r="E176" i="22"/>
  <c r="E8" i="26"/>
  <c r="E438" i="26"/>
  <c r="E5" i="26"/>
  <c r="E230" i="26"/>
  <c r="E294" i="26"/>
  <c r="E3" i="26"/>
  <c r="E422" i="26"/>
  <c r="E318" i="26"/>
  <c r="E17" i="26"/>
  <c r="E61" i="26"/>
  <c r="E30" i="26"/>
  <c r="S3" i="26" s="1"/>
  <c r="E392" i="26"/>
  <c r="E281" i="26"/>
  <c r="E28" i="26"/>
  <c r="E356" i="26"/>
  <c r="E363" i="26"/>
  <c r="E184" i="26"/>
  <c r="E365" i="26"/>
  <c r="E272" i="26"/>
  <c r="E159" i="26"/>
  <c r="E394" i="26"/>
  <c r="E236" i="26"/>
  <c r="E303" i="26"/>
  <c r="E458" i="26"/>
  <c r="E245" i="26"/>
  <c r="E172" i="26"/>
  <c r="E99" i="26"/>
  <c r="E274" i="26"/>
  <c r="E164" i="26"/>
  <c r="E243" i="26"/>
  <c r="E499" i="26"/>
  <c r="E105" i="26"/>
  <c r="E74" i="26"/>
  <c r="E7" i="26"/>
  <c r="E369" i="26"/>
  <c r="E72" i="26"/>
  <c r="E444" i="26"/>
  <c r="E407" i="26"/>
  <c r="E358" i="26"/>
  <c r="E78" i="26"/>
  <c r="E11" i="26"/>
  <c r="E377" i="26"/>
  <c r="E76" i="26"/>
  <c r="E453" i="26"/>
  <c r="E411" i="26"/>
  <c r="E414" i="26"/>
  <c r="E50" i="26"/>
  <c r="E432" i="26"/>
  <c r="E321" i="26"/>
  <c r="E48" i="26"/>
  <c r="E396" i="26"/>
  <c r="E383" i="26"/>
  <c r="E238" i="26"/>
  <c r="E277" i="26"/>
  <c r="E186" i="26"/>
  <c r="E115" i="26"/>
  <c r="E306" i="26"/>
  <c r="E6" i="26"/>
  <c r="E259" i="26"/>
  <c r="E464" i="26"/>
  <c r="E89" i="26"/>
  <c r="E58" i="26"/>
  <c r="E33" i="26"/>
  <c r="E214" i="26"/>
  <c r="E49" i="26"/>
  <c r="E93" i="26"/>
  <c r="E62" i="26"/>
  <c r="E461" i="26"/>
  <c r="E345" i="26"/>
  <c r="E60" i="26"/>
  <c r="S4" i="26" s="1"/>
  <c r="E420" i="26"/>
  <c r="E395" i="26"/>
  <c r="E166" i="26"/>
  <c r="E429" i="26"/>
  <c r="E336" i="26"/>
  <c r="E225" i="26"/>
  <c r="E465" i="26"/>
  <c r="E300" i="26"/>
  <c r="E335" i="26"/>
  <c r="E490" i="26"/>
  <c r="E309" i="26"/>
  <c r="E216" i="26"/>
  <c r="E131" i="26"/>
  <c r="E338" i="26"/>
  <c r="E176" i="26"/>
  <c r="E275" i="26"/>
  <c r="E480" i="26"/>
  <c r="E137" i="26"/>
  <c r="E106" i="26"/>
  <c r="E39" i="26"/>
  <c r="E433" i="26"/>
  <c r="E104" i="26"/>
  <c r="E183" i="26"/>
  <c r="E439" i="26"/>
  <c r="E141" i="26"/>
  <c r="E110" i="26"/>
  <c r="E43" i="26"/>
  <c r="E441" i="26"/>
  <c r="E108" i="26"/>
  <c r="E187" i="26"/>
  <c r="E443" i="26"/>
  <c r="E113" i="26"/>
  <c r="E82" i="26"/>
  <c r="E15" i="26"/>
  <c r="E385" i="26"/>
  <c r="E80" i="26"/>
  <c r="E469" i="26"/>
  <c r="E415" i="26"/>
  <c r="E350" i="26"/>
  <c r="E457" i="26"/>
  <c r="E4" i="26"/>
  <c r="E2" i="26"/>
  <c r="E81" i="26"/>
  <c r="E489" i="26"/>
  <c r="E125" i="26"/>
  <c r="S6" i="26" s="1"/>
  <c r="E94" i="26"/>
  <c r="E27" i="26"/>
  <c r="E409" i="26"/>
  <c r="E92" i="26"/>
  <c r="E171" i="26"/>
  <c r="E427" i="26"/>
  <c r="E65" i="26"/>
  <c r="E34" i="26"/>
  <c r="E400" i="26"/>
  <c r="E289" i="26"/>
  <c r="E32" i="26"/>
  <c r="E364" i="26"/>
  <c r="E367" i="26"/>
  <c r="E254" i="26"/>
  <c r="E373" i="26"/>
  <c r="E280" i="26"/>
  <c r="E163" i="26"/>
  <c r="E402" i="26"/>
  <c r="E244" i="26"/>
  <c r="E307" i="26"/>
  <c r="E462" i="26"/>
  <c r="E190" i="26"/>
  <c r="E138" i="26"/>
  <c r="E71" i="26"/>
  <c r="E218" i="26"/>
  <c r="E136" i="26"/>
  <c r="E215" i="26"/>
  <c r="E471" i="26"/>
  <c r="E197" i="26"/>
  <c r="E142" i="26"/>
  <c r="E75" i="26"/>
  <c r="E226" i="26"/>
  <c r="E140" i="26"/>
  <c r="E219" i="26"/>
  <c r="E475" i="26"/>
  <c r="E145" i="26"/>
  <c r="E114" i="26"/>
  <c r="E47" i="26"/>
  <c r="E449" i="26"/>
  <c r="E112" i="26"/>
  <c r="E390" i="26"/>
  <c r="E326" i="26"/>
  <c r="E398" i="26"/>
  <c r="E406" i="26"/>
  <c r="E157" i="26"/>
  <c r="E126" i="26"/>
  <c r="E59" i="26"/>
  <c r="E194" i="26"/>
  <c r="E124" i="26"/>
  <c r="E203" i="26"/>
  <c r="E459" i="26"/>
  <c r="E97" i="26"/>
  <c r="E66" i="26"/>
  <c r="E477" i="26"/>
  <c r="E353" i="26"/>
  <c r="E64" i="26"/>
  <c r="E428" i="26"/>
  <c r="E399" i="26"/>
  <c r="E37" i="26"/>
  <c r="E13" i="26"/>
  <c r="E198" i="26"/>
  <c r="E334" i="26"/>
  <c r="E342" i="26"/>
  <c r="E229" i="26"/>
  <c r="E158" i="26"/>
  <c r="S7" i="26" s="1"/>
  <c r="E91" i="26"/>
  <c r="E258" i="26"/>
  <c r="E156" i="26"/>
  <c r="E235" i="26"/>
  <c r="E491" i="26"/>
  <c r="E129" i="26"/>
  <c r="E98" i="26"/>
  <c r="E31" i="26"/>
  <c r="E417" i="26"/>
  <c r="E96" i="26"/>
  <c r="E175" i="26"/>
  <c r="E431" i="26"/>
  <c r="E69" i="26"/>
  <c r="E38" i="26"/>
  <c r="E408" i="26"/>
  <c r="E297" i="26"/>
  <c r="E36" i="26"/>
  <c r="E372" i="26"/>
  <c r="E371" i="26"/>
  <c r="E430" i="26"/>
  <c r="E317" i="26"/>
  <c r="E224" i="26"/>
  <c r="E135" i="26"/>
  <c r="E346" i="26"/>
  <c r="E189" i="26"/>
  <c r="S8" i="26" s="1"/>
  <c r="E279" i="26"/>
  <c r="E484" i="26"/>
  <c r="E325" i="26"/>
  <c r="E232" i="26"/>
  <c r="E139" i="26"/>
  <c r="E354" i="26"/>
  <c r="E196" i="26"/>
  <c r="E283" i="26"/>
  <c r="E488" i="26"/>
  <c r="E269" i="26"/>
  <c r="E173" i="26"/>
  <c r="E111" i="26"/>
  <c r="E298" i="26"/>
  <c r="E188" i="26"/>
  <c r="E255" i="26"/>
  <c r="E460" i="26"/>
  <c r="E85" i="26"/>
  <c r="E54" i="26"/>
  <c r="E440" i="26"/>
  <c r="E329" i="26"/>
  <c r="E52" i="26"/>
  <c r="E404" i="26"/>
  <c r="E387" i="26"/>
  <c r="E178" i="26"/>
  <c r="E285" i="26"/>
  <c r="E45" i="26"/>
  <c r="E446" i="26"/>
  <c r="E270" i="26"/>
  <c r="E293" i="26"/>
  <c r="E200" i="26"/>
  <c r="E123" i="26"/>
  <c r="E322" i="26"/>
  <c r="E165" i="26"/>
  <c r="E267" i="26"/>
  <c r="E472" i="26"/>
  <c r="E161" i="26"/>
  <c r="E130" i="26"/>
  <c r="E63" i="26"/>
  <c r="E202" i="26"/>
  <c r="E128" i="26"/>
  <c r="E207" i="26"/>
  <c r="E463" i="26"/>
  <c r="E101" i="26"/>
  <c r="E70" i="26"/>
  <c r="E493" i="26"/>
  <c r="E361" i="26"/>
  <c r="E68" i="26"/>
  <c r="E436" i="26"/>
  <c r="E403" i="26"/>
  <c r="E9" i="26"/>
  <c r="E381" i="26"/>
  <c r="E288" i="26"/>
  <c r="E174" i="26"/>
  <c r="E410" i="26"/>
  <c r="E252" i="26"/>
  <c r="E311" i="26"/>
  <c r="E466" i="26"/>
  <c r="E389" i="26"/>
  <c r="E296" i="26"/>
  <c r="E180" i="26"/>
  <c r="E418" i="26"/>
  <c r="E260" i="26"/>
  <c r="E315" i="26"/>
  <c r="E470" i="26"/>
  <c r="E333" i="26"/>
  <c r="E240" i="26"/>
  <c r="E143" i="26"/>
  <c r="E362" i="26"/>
  <c r="E204" i="26"/>
  <c r="E287" i="26"/>
  <c r="E492" i="26"/>
  <c r="E117" i="26"/>
  <c r="E86" i="26"/>
  <c r="E206" i="26"/>
  <c r="E109" i="26"/>
  <c r="E262" i="26"/>
  <c r="E29" i="26"/>
  <c r="E421" i="26"/>
  <c r="E328" i="26"/>
  <c r="E217" i="26"/>
  <c r="E450" i="26"/>
  <c r="E292" i="26"/>
  <c r="E331" i="26"/>
  <c r="E486" i="26"/>
  <c r="E301" i="26"/>
  <c r="E208" i="26"/>
  <c r="E127" i="26"/>
  <c r="E330" i="26"/>
  <c r="E170" i="26"/>
  <c r="E271" i="26"/>
  <c r="E476" i="26"/>
  <c r="E177" i="26"/>
  <c r="E134" i="26"/>
  <c r="E67" i="26"/>
  <c r="E210" i="26"/>
  <c r="E132" i="26"/>
  <c r="E211" i="26"/>
  <c r="E467" i="26"/>
  <c r="E73" i="26"/>
  <c r="E42" i="26"/>
  <c r="E416" i="26"/>
  <c r="E305" i="26"/>
  <c r="E40" i="26"/>
  <c r="E380" i="26"/>
  <c r="E375" i="26"/>
  <c r="E366" i="26"/>
  <c r="E46" i="26"/>
  <c r="E424" i="26"/>
  <c r="E313" i="26"/>
  <c r="E44" i="26"/>
  <c r="E388" i="26"/>
  <c r="E379" i="26"/>
  <c r="E302" i="26"/>
  <c r="E18" i="26"/>
  <c r="E368" i="26"/>
  <c r="E155" i="26"/>
  <c r="E266" i="26"/>
  <c r="E35" i="26"/>
  <c r="E435" i="26"/>
  <c r="E241" i="26"/>
  <c r="E498" i="26"/>
  <c r="E12" i="26"/>
  <c r="E397" i="26"/>
  <c r="E16" i="26"/>
  <c r="E447" i="26"/>
  <c r="E341" i="26"/>
  <c r="E19" i="26"/>
  <c r="E242" i="26"/>
  <c r="E276" i="26"/>
  <c r="E419" i="26"/>
  <c r="E57" i="26"/>
  <c r="E122" i="26"/>
  <c r="E55" i="26"/>
  <c r="E181" i="26"/>
  <c r="E120" i="26"/>
  <c r="E199" i="26"/>
  <c r="E455" i="26"/>
  <c r="E386" i="26"/>
  <c r="E160" i="26"/>
  <c r="E233" i="26"/>
  <c r="E494" i="26"/>
  <c r="E282" i="26"/>
  <c r="E261" i="26"/>
  <c r="E182" i="26"/>
  <c r="E146" i="26"/>
  <c r="E144" i="26"/>
  <c r="E479" i="26"/>
  <c r="E405" i="26"/>
  <c r="E51" i="26"/>
  <c r="E370" i="26"/>
  <c r="E340" i="26"/>
  <c r="E451" i="26"/>
  <c r="E121" i="26"/>
  <c r="E154" i="26"/>
  <c r="E87" i="26"/>
  <c r="E250" i="26"/>
  <c r="E152" i="26"/>
  <c r="E231" i="26"/>
  <c r="E487" i="26"/>
  <c r="E228" i="26"/>
  <c r="E239" i="26"/>
  <c r="E425" i="26"/>
  <c r="E41" i="26"/>
  <c r="E497" i="26"/>
  <c r="E14" i="26"/>
  <c r="E324" i="26"/>
  <c r="E304" i="26"/>
  <c r="E268" i="26"/>
  <c r="E474" i="26"/>
  <c r="E22" i="26"/>
  <c r="E83" i="26"/>
  <c r="E434" i="26"/>
  <c r="E485" i="26"/>
  <c r="E483" i="26"/>
  <c r="E153" i="26"/>
  <c r="E192" i="26"/>
  <c r="E119" i="26"/>
  <c r="E314" i="26"/>
  <c r="E10" i="26"/>
  <c r="E263" i="26"/>
  <c r="E468" i="26"/>
  <c r="U6" i="26"/>
  <c r="E299" i="26"/>
  <c r="E495" i="26"/>
  <c r="E481" i="26"/>
  <c r="E253" i="26"/>
  <c r="E169" i="26"/>
  <c r="E167" i="26"/>
  <c r="E251" i="26"/>
  <c r="E79" i="26"/>
  <c r="E332" i="26"/>
  <c r="E374" i="26"/>
  <c r="E118" i="26"/>
  <c r="E147" i="26"/>
  <c r="E20" i="26"/>
  <c r="E195" i="26"/>
  <c r="E496" i="26"/>
  <c r="E221" i="26"/>
  <c r="E256" i="26"/>
  <c r="S10" i="26" s="1"/>
  <c r="E151" i="26"/>
  <c r="E378" i="26"/>
  <c r="E220" i="26"/>
  <c r="S9" i="26" s="1"/>
  <c r="E295" i="26"/>
  <c r="E500" i="26"/>
  <c r="E77" i="26"/>
  <c r="E454" i="26"/>
  <c r="E133" i="26"/>
  <c r="E100" i="26"/>
  <c r="E445" i="26"/>
  <c r="E316" i="26"/>
  <c r="E360" i="26"/>
  <c r="E347" i="26"/>
  <c r="E193" i="26"/>
  <c r="E191" i="26"/>
  <c r="E21" i="26"/>
  <c r="E150" i="26"/>
  <c r="E201" i="26"/>
  <c r="E84" i="26"/>
  <c r="E227" i="26"/>
  <c r="E478" i="26"/>
  <c r="E349" i="26"/>
  <c r="E320" i="26"/>
  <c r="E209" i="26"/>
  <c r="E442" i="26"/>
  <c r="E284" i="26"/>
  <c r="E327" i="26"/>
  <c r="E482" i="26"/>
  <c r="E278" i="26"/>
  <c r="E382" i="26"/>
  <c r="E237" i="26"/>
  <c r="E437" i="26"/>
  <c r="E308" i="26"/>
  <c r="E185" i="26"/>
  <c r="E247" i="26"/>
  <c r="E107" i="26"/>
  <c r="E456" i="26"/>
  <c r="E257" i="26"/>
  <c r="E223" i="26"/>
  <c r="E53" i="26"/>
  <c r="E248" i="26"/>
  <c r="E265" i="26"/>
  <c r="E116" i="26"/>
  <c r="E291" i="26"/>
  <c r="E310" i="26"/>
  <c r="E413" i="26"/>
  <c r="E384" i="26"/>
  <c r="E273" i="26"/>
  <c r="E24" i="26"/>
  <c r="E348" i="26"/>
  <c r="E359" i="26"/>
  <c r="E246" i="26"/>
  <c r="E95" i="26"/>
  <c r="S5" i="26" s="1"/>
  <c r="E339" i="26"/>
  <c r="E452" i="26"/>
  <c r="E205" i="26"/>
  <c r="E351" i="26"/>
  <c r="E376" i="26"/>
  <c r="E212" i="26"/>
  <c r="E25" i="26"/>
  <c r="E401" i="26"/>
  <c r="E423" i="26"/>
  <c r="E473" i="26"/>
  <c r="E357" i="26"/>
  <c r="E162" i="26"/>
  <c r="E102" i="26"/>
  <c r="E179" i="26"/>
  <c r="E352" i="26"/>
  <c r="E343" i="26"/>
  <c r="E249" i="26"/>
  <c r="E502" i="26"/>
  <c r="E234" i="26"/>
  <c r="E319" i="26"/>
  <c r="E149" i="26"/>
  <c r="E312" i="26"/>
  <c r="E393" i="26"/>
  <c r="E148" i="26"/>
  <c r="E323" i="26"/>
  <c r="E286" i="26"/>
  <c r="E26" i="26"/>
  <c r="E448" i="26"/>
  <c r="E337" i="26"/>
  <c r="E56" i="26"/>
  <c r="E412" i="26"/>
  <c r="E391" i="26"/>
  <c r="E222" i="26"/>
  <c r="E264" i="26"/>
  <c r="E344" i="26"/>
  <c r="E103" i="26"/>
  <c r="E290" i="26"/>
  <c r="E426" i="26"/>
  <c r="E213" i="26"/>
  <c r="E168" i="26"/>
  <c r="E355" i="26"/>
  <c r="E90" i="26"/>
  <c r="E23" i="26"/>
  <c r="E88" i="26"/>
  <c r="E501" i="26"/>
  <c r="E2" i="2"/>
  <c r="E34" i="2"/>
  <c r="E399" i="2"/>
  <c r="E475" i="2"/>
  <c r="E281" i="2"/>
  <c r="E137" i="2"/>
  <c r="E153" i="2"/>
  <c r="E441" i="2"/>
  <c r="E481" i="2"/>
  <c r="E488" i="2"/>
  <c r="E102" i="2"/>
  <c r="E144" i="2"/>
  <c r="E225" i="2"/>
  <c r="E288" i="2"/>
  <c r="E248" i="2"/>
  <c r="E407" i="2"/>
  <c r="E370" i="2"/>
  <c r="E55" i="2"/>
  <c r="E87" i="2"/>
  <c r="E136" i="2"/>
  <c r="E48" i="2"/>
  <c r="E17" i="2"/>
  <c r="E128" i="2"/>
  <c r="E233" i="2"/>
  <c r="E409" i="2"/>
  <c r="E308" i="2"/>
  <c r="E14" i="2"/>
  <c r="S3" i="2" s="1"/>
  <c r="E116" i="2"/>
  <c r="E239" i="2"/>
  <c r="E112" i="2"/>
  <c r="E19" i="2"/>
  <c r="E229" i="2"/>
  <c r="E69" i="2"/>
  <c r="E358" i="2"/>
  <c r="E454" i="2"/>
  <c r="E385" i="2"/>
  <c r="E383" i="2"/>
  <c r="E324" i="2"/>
  <c r="E400" i="2"/>
  <c r="E344" i="2"/>
  <c r="E201" i="2"/>
  <c r="E404" i="2"/>
  <c r="E313" i="2"/>
  <c r="E148" i="2"/>
  <c r="E38" i="2"/>
  <c r="E93" i="2"/>
  <c r="E434" i="2"/>
  <c r="E322" i="2"/>
  <c r="E62" i="2"/>
  <c r="E178" i="2"/>
  <c r="E277" i="2"/>
  <c r="E479" i="2"/>
  <c r="E106" i="2"/>
  <c r="E113" i="2"/>
  <c r="E138" i="2"/>
  <c r="E250" i="2"/>
  <c r="E42" i="2"/>
  <c r="E164" i="2"/>
  <c r="S8" i="2" s="1"/>
  <c r="E372" i="2"/>
  <c r="E191" i="2"/>
  <c r="E285" i="2"/>
  <c r="E292" i="2"/>
  <c r="E259" i="2"/>
  <c r="E411" i="2"/>
  <c r="E445" i="2"/>
  <c r="E117" i="2"/>
  <c r="E354" i="2"/>
  <c r="E168" i="2"/>
  <c r="E426" i="2"/>
  <c r="E380" i="2"/>
  <c r="E337" i="2"/>
  <c r="E291" i="2"/>
  <c r="E447" i="2"/>
  <c r="E172" i="2"/>
  <c r="E18" i="2"/>
  <c r="E80" i="2"/>
  <c r="E371" i="2"/>
  <c r="E273" i="2"/>
  <c r="E265" i="2"/>
  <c r="E142" i="2"/>
  <c r="E302" i="2"/>
  <c r="E129" i="2"/>
  <c r="E65" i="2"/>
  <c r="E183" i="2"/>
  <c r="E428" i="2"/>
  <c r="E258" i="2"/>
  <c r="E111" i="2"/>
  <c r="E435" i="2"/>
  <c r="E375" i="2"/>
  <c r="E230" i="2"/>
  <c r="E461" i="2"/>
  <c r="E374" i="2"/>
  <c r="E486" i="2"/>
  <c r="E477" i="2"/>
  <c r="E32" i="2"/>
  <c r="E35" i="2"/>
  <c r="E315" i="2"/>
  <c r="E78" i="2"/>
  <c r="E4" i="2"/>
  <c r="E272" i="2"/>
  <c r="E401" i="2"/>
  <c r="E256" i="2"/>
  <c r="E254" i="2"/>
  <c r="E364" i="2"/>
  <c r="E361" i="2"/>
  <c r="E495" i="2"/>
  <c r="E95" i="2"/>
  <c r="E476" i="2"/>
  <c r="E436" i="2"/>
  <c r="E123" i="2"/>
  <c r="E218" i="2"/>
  <c r="E53" i="2"/>
  <c r="E71" i="2"/>
  <c r="E57" i="2"/>
  <c r="E388" i="2"/>
  <c r="E328" i="2"/>
  <c r="E403" i="2"/>
  <c r="E331" i="2"/>
  <c r="E61" i="2"/>
  <c r="E376" i="2"/>
  <c r="E451" i="2"/>
  <c r="E471" i="2"/>
  <c r="E484" i="2"/>
  <c r="E398" i="2"/>
  <c r="E220" i="2"/>
  <c r="E74" i="2"/>
  <c r="E293" i="2"/>
  <c r="E487" i="2"/>
  <c r="E433" i="2"/>
  <c r="E7" i="2"/>
  <c r="E319" i="2"/>
  <c r="E423" i="2"/>
  <c r="E350" i="2"/>
  <c r="E197" i="2"/>
  <c r="E257" i="2"/>
  <c r="E485" i="2"/>
  <c r="E30" i="2"/>
  <c r="E491" i="2"/>
  <c r="E37" i="2"/>
  <c r="E482" i="2"/>
  <c r="E166" i="2"/>
  <c r="E382" i="2"/>
  <c r="E357" i="2"/>
  <c r="E408" i="2"/>
  <c r="E158" i="2"/>
  <c r="E47" i="2"/>
  <c r="E269" i="2"/>
  <c r="E187" i="2"/>
  <c r="E334" i="2"/>
  <c r="E381" i="2"/>
  <c r="E175" i="2"/>
  <c r="E444" i="2"/>
  <c r="E45" i="2"/>
  <c r="E470" i="2"/>
  <c r="E82" i="2"/>
  <c r="E457" i="2"/>
  <c r="E452" i="2"/>
  <c r="E184" i="2"/>
  <c r="E387" i="2"/>
  <c r="E276" i="2"/>
  <c r="E363" i="2"/>
  <c r="E219" i="2"/>
  <c r="E340" i="2"/>
  <c r="E303" i="2"/>
  <c r="E88" i="2"/>
  <c r="E352" i="2"/>
  <c r="E33" i="2"/>
  <c r="E440" i="2"/>
  <c r="E346" i="2"/>
  <c r="E316" i="2"/>
  <c r="E214" i="2"/>
  <c r="E46" i="2"/>
  <c r="E252" i="2"/>
  <c r="E261" i="2"/>
  <c r="E294" i="2"/>
  <c r="E249" i="2"/>
  <c r="E369" i="2"/>
  <c r="E198" i="2"/>
  <c r="E295" i="2"/>
  <c r="E181" i="2"/>
  <c r="E419" i="2"/>
  <c r="E356" i="2"/>
  <c r="E443" i="2"/>
  <c r="E314" i="2"/>
  <c r="E84" i="2"/>
  <c r="E28" i="2"/>
  <c r="E147" i="2"/>
  <c r="E455" i="2"/>
  <c r="E163" i="2"/>
  <c r="E296" i="2"/>
  <c r="E174" i="2"/>
  <c r="E231" i="2"/>
  <c r="E26" i="2"/>
  <c r="E216" i="2"/>
  <c r="E41" i="2"/>
  <c r="E343" i="2"/>
  <c r="E282" i="2"/>
  <c r="E246" i="2"/>
  <c r="E75" i="2"/>
  <c r="S5" i="2" s="1"/>
  <c r="S38" i="2" s="1"/>
  <c r="E271" i="2"/>
  <c r="E432" i="2"/>
  <c r="E207" i="2"/>
  <c r="E152" i="2"/>
  <c r="E459" i="2"/>
  <c r="E236" i="2"/>
  <c r="E165" i="2"/>
  <c r="E280" i="2"/>
  <c r="E228" i="2"/>
  <c r="E253" i="2"/>
  <c r="S11" i="2" s="1"/>
  <c r="S44" i="2" s="1"/>
  <c r="E3" i="2"/>
  <c r="E186" i="2"/>
  <c r="E226" i="2"/>
  <c r="E355" i="2"/>
  <c r="E410" i="2"/>
  <c r="E97" i="2"/>
  <c r="E52" i="2"/>
  <c r="E345" i="2"/>
  <c r="E43" i="2"/>
  <c r="E90" i="2"/>
  <c r="E50" i="2"/>
  <c r="E359" i="2"/>
  <c r="E405" i="2"/>
  <c r="E494" i="2"/>
  <c r="E412" i="2"/>
  <c r="E326" i="2"/>
  <c r="E209" i="2"/>
  <c r="E171" i="2"/>
  <c r="E390" i="2"/>
  <c r="E284" i="2"/>
  <c r="S12" i="2" s="1"/>
  <c r="E232" i="2"/>
  <c r="E27" i="2"/>
  <c r="E406" i="2"/>
  <c r="E287" i="2"/>
  <c r="E335" i="2"/>
  <c r="E8" i="2"/>
  <c r="E151" i="2"/>
  <c r="E109" i="2"/>
  <c r="E472" i="2"/>
  <c r="E474" i="2"/>
  <c r="E378" i="2"/>
  <c r="E196" i="2"/>
  <c r="E430" i="2"/>
  <c r="E366" i="2"/>
  <c r="E240" i="2"/>
  <c r="E21" i="2"/>
  <c r="E99" i="2"/>
  <c r="E402" i="2"/>
  <c r="S16" i="2" s="1"/>
  <c r="E360" i="2"/>
  <c r="E499" i="2"/>
  <c r="E31" i="2"/>
  <c r="E275" i="2"/>
  <c r="E211" i="2"/>
  <c r="E121" i="2"/>
  <c r="E105" i="2"/>
  <c r="E81" i="2"/>
  <c r="E29" i="2"/>
  <c r="E377" i="2"/>
  <c r="E464" i="2"/>
  <c r="E348" i="2"/>
  <c r="E167" i="2"/>
  <c r="E103" i="2"/>
  <c r="E68" i="2"/>
  <c r="E40" i="2"/>
  <c r="E389" i="2"/>
  <c r="E160" i="2"/>
  <c r="E59" i="2"/>
  <c r="E212" i="2"/>
  <c r="E180" i="2"/>
  <c r="E260" i="2"/>
  <c r="E278" i="2"/>
  <c r="E190" i="2"/>
  <c r="E16" i="2"/>
  <c r="E224" i="2"/>
  <c r="E86" i="2"/>
  <c r="E73" i="2"/>
  <c r="E489" i="2"/>
  <c r="E467" i="2"/>
  <c r="E425" i="2"/>
  <c r="E76" i="2"/>
  <c r="E159" i="2"/>
  <c r="E449" i="2"/>
  <c r="E341" i="2"/>
  <c r="E179" i="2"/>
  <c r="E349" i="2"/>
  <c r="E384" i="2"/>
  <c r="E379" i="2"/>
  <c r="E77" i="2"/>
  <c r="E298" i="2"/>
  <c r="E15" i="2"/>
  <c r="E492" i="2"/>
  <c r="S19" i="2" s="1"/>
  <c r="S52" i="2" s="1"/>
  <c r="E210" i="2"/>
  <c r="E391" i="2"/>
  <c r="E169" i="2"/>
  <c r="E323" i="2"/>
  <c r="E437" i="2"/>
  <c r="E263" i="2"/>
  <c r="E122" i="2"/>
  <c r="E49" i="2"/>
  <c r="E192" i="2"/>
  <c r="E134" i="2"/>
  <c r="E215" i="2"/>
  <c r="E418" i="2"/>
  <c r="E244" i="2"/>
  <c r="E325" i="2"/>
  <c r="E393" i="2"/>
  <c r="E221" i="2"/>
  <c r="E297" i="2"/>
  <c r="E145" i="2"/>
  <c r="E177" i="2"/>
  <c r="E25" i="2"/>
  <c r="E300" i="2"/>
  <c r="E204" i="2"/>
  <c r="E362" i="2"/>
  <c r="E320" i="2"/>
  <c r="E266" i="2"/>
  <c r="E327" i="2"/>
  <c r="E279" i="2"/>
  <c r="E94" i="2"/>
  <c r="E448" i="2"/>
  <c r="E146" i="2"/>
  <c r="E241" i="2"/>
  <c r="E500" i="2"/>
  <c r="E114" i="2"/>
  <c r="E70" i="2"/>
  <c r="E60" i="2"/>
  <c r="E140" i="2"/>
  <c r="E11" i="2"/>
  <c r="E150" i="2"/>
  <c r="E458" i="2"/>
  <c r="E20" i="2"/>
  <c r="E321" i="2"/>
  <c r="E143" i="2"/>
  <c r="E368" i="2"/>
  <c r="E119" i="2"/>
  <c r="E156" i="2"/>
  <c r="E141" i="2"/>
  <c r="E223" i="2"/>
  <c r="S10" i="2" s="1"/>
  <c r="E462" i="2"/>
  <c r="S18" i="2" s="1"/>
  <c r="S51" i="2" s="1"/>
  <c r="E490" i="2"/>
  <c r="E429" i="2"/>
  <c r="E91" i="2"/>
  <c r="E351" i="2"/>
  <c r="E463" i="2"/>
  <c r="E312" i="2"/>
  <c r="E13" i="2"/>
  <c r="E185" i="2"/>
  <c r="E92" i="2"/>
  <c r="E24" i="2"/>
  <c r="E392" i="2"/>
  <c r="E289" i="2"/>
  <c r="E200" i="2"/>
  <c r="E149" i="2"/>
  <c r="E189" i="2"/>
  <c r="E318" i="2"/>
  <c r="E330" i="2"/>
  <c r="E262" i="2"/>
  <c r="E23" i="2"/>
  <c r="E347" i="2"/>
  <c r="E89" i="2"/>
  <c r="E469" i="2"/>
  <c r="E217" i="2"/>
  <c r="E126" i="2"/>
  <c r="E468" i="2"/>
  <c r="E422" i="2"/>
  <c r="E203" i="2"/>
  <c r="E193" i="2"/>
  <c r="E424" i="2"/>
  <c r="E66" i="2"/>
  <c r="E439" i="2"/>
  <c r="E310" i="2"/>
  <c r="E497" i="2"/>
  <c r="E306" i="2"/>
  <c r="E199" i="2"/>
  <c r="E255" i="2"/>
  <c r="E202" i="2"/>
  <c r="E415" i="2"/>
  <c r="E483" i="2"/>
  <c r="E194" i="2"/>
  <c r="S9" i="2" s="1"/>
  <c r="S42" i="2" s="1"/>
  <c r="E431" i="2"/>
  <c r="S17" i="2" s="1"/>
  <c r="S50" i="2" s="1"/>
  <c r="E397" i="2"/>
  <c r="E131" i="2"/>
  <c r="E118" i="2"/>
  <c r="E329" i="2"/>
  <c r="E162" i="2"/>
  <c r="E311" i="2"/>
  <c r="E304" i="2"/>
  <c r="E132" i="2"/>
  <c r="E79" i="2"/>
  <c r="E338" i="2"/>
  <c r="E5" i="2"/>
  <c r="E309" i="2"/>
  <c r="E133" i="2"/>
  <c r="E139" i="2"/>
  <c r="E301" i="2"/>
  <c r="E417" i="2"/>
  <c r="E416" i="2"/>
  <c r="E251" i="2"/>
  <c r="E67" i="2"/>
  <c r="E205" i="2"/>
  <c r="E54" i="2"/>
  <c r="E332" i="2"/>
  <c r="E243" i="2"/>
  <c r="E173" i="2"/>
  <c r="E450" i="2"/>
  <c r="E213" i="2"/>
  <c r="E39" i="2"/>
  <c r="E63" i="2"/>
  <c r="E51" i="2"/>
  <c r="E85" i="2"/>
  <c r="E466" i="2"/>
  <c r="E12" i="2"/>
  <c r="E305" i="2"/>
  <c r="E101" i="2"/>
  <c r="E83" i="2"/>
  <c r="E478" i="2"/>
  <c r="E268" i="2"/>
  <c r="E120" i="2"/>
  <c r="E195" i="2"/>
  <c r="E283" i="2"/>
  <c r="E299" i="2"/>
  <c r="E420" i="2"/>
  <c r="E396" i="2"/>
  <c r="E72" i="2"/>
  <c r="E182" i="2"/>
  <c r="E100" i="2"/>
  <c r="E245" i="2"/>
  <c r="E238" i="2"/>
  <c r="E206" i="2"/>
  <c r="E290" i="2"/>
  <c r="E502" i="2"/>
  <c r="E465" i="2"/>
  <c r="E394" i="2"/>
  <c r="E234" i="2"/>
  <c r="E125" i="2"/>
  <c r="E22" i="2"/>
  <c r="E227" i="2"/>
  <c r="E367" i="2"/>
  <c r="E317" i="2"/>
  <c r="E56" i="2"/>
  <c r="E10" i="2"/>
  <c r="E386" i="2"/>
  <c r="E237" i="2"/>
  <c r="E453" i="2"/>
  <c r="E438" i="2"/>
  <c r="E115" i="2"/>
  <c r="E286" i="2"/>
  <c r="E365" i="2"/>
  <c r="E58" i="2"/>
  <c r="E222" i="2"/>
  <c r="E307" i="2"/>
  <c r="E188" i="2"/>
  <c r="E110" i="2"/>
  <c r="E413" i="2"/>
  <c r="E460" i="2"/>
  <c r="E333" i="2"/>
  <c r="E108" i="2"/>
  <c r="E235" i="2"/>
  <c r="E155" i="2"/>
  <c r="E446" i="2"/>
  <c r="E208" i="2"/>
  <c r="E493" i="2"/>
  <c r="E98" i="2"/>
  <c r="E6" i="2"/>
  <c r="E373" i="2"/>
  <c r="E414" i="2"/>
  <c r="E154" i="2"/>
  <c r="E107" i="2"/>
  <c r="E427" i="2"/>
  <c r="E130" i="2"/>
  <c r="E247" i="2"/>
  <c r="E64" i="2"/>
  <c r="E264" i="2"/>
  <c r="E353" i="2"/>
  <c r="E442" i="2"/>
  <c r="E36" i="2"/>
  <c r="E421" i="2"/>
  <c r="E242" i="2"/>
  <c r="E274" i="2"/>
  <c r="E473" i="2"/>
  <c r="E336" i="2"/>
  <c r="E161" i="2"/>
  <c r="E480" i="2"/>
  <c r="E456" i="2"/>
  <c r="E270" i="2"/>
  <c r="E9" i="2"/>
  <c r="E176" i="2"/>
  <c r="E496" i="2"/>
  <c r="E267" i="2"/>
  <c r="E157" i="2"/>
  <c r="E501" i="2"/>
  <c r="E339" i="2"/>
  <c r="E124" i="2"/>
  <c r="E498" i="2"/>
  <c r="E395" i="2"/>
  <c r="E342" i="2"/>
  <c r="S14" i="2" s="1"/>
  <c r="S47" i="2" s="1"/>
  <c r="E104" i="2"/>
  <c r="S6" i="2" s="1"/>
  <c r="E127" i="2"/>
  <c r="E96" i="2"/>
  <c r="E135" i="2"/>
  <c r="E44" i="2"/>
  <c r="S4" i="2" s="1"/>
  <c r="E170" i="2"/>
  <c r="U9" i="14" l="1"/>
  <c r="U5" i="16"/>
  <c r="W6" i="20"/>
  <c r="U8" i="20"/>
  <c r="Y4" i="9"/>
  <c r="W12" i="9" a="1"/>
  <c r="W12" i="9" s="1"/>
  <c r="W31" i="9" s="1"/>
  <c r="AC4" i="9"/>
  <c r="AA12" i="9" a="1"/>
  <c r="AA12" i="9" s="1"/>
  <c r="AA31" i="9" s="1"/>
  <c r="W11" i="16" a="1"/>
  <c r="W11" i="16" s="1"/>
  <c r="W30" i="16" s="1"/>
  <c r="Y4" i="11"/>
  <c r="AC4" i="16"/>
  <c r="AA11" i="16" a="1"/>
  <c r="AA11" i="16" s="1"/>
  <c r="AA30" i="16" s="1"/>
  <c r="AA11" i="17" a="1"/>
  <c r="AA11" i="17" s="1"/>
  <c r="AA30" i="17" s="1"/>
  <c r="Y4" i="14"/>
  <c r="W4" i="26"/>
  <c r="Y4" i="26" s="1"/>
  <c r="R4" i="26"/>
  <c r="W6" i="26"/>
  <c r="Y6" i="26" s="1"/>
  <c r="R8" i="26"/>
  <c r="W7" i="26"/>
  <c r="Y7" i="26" s="1"/>
  <c r="R10" i="26"/>
  <c r="AA6" i="26"/>
  <c r="AC6" i="26" s="1"/>
  <c r="R7" i="26"/>
  <c r="W5" i="26"/>
  <c r="Y5" i="26" s="1"/>
  <c r="R6" i="26"/>
  <c r="AA4" i="26"/>
  <c r="AC4" i="26" s="1"/>
  <c r="R3" i="26"/>
  <c r="AA7" i="26"/>
  <c r="AC7" i="26" s="1"/>
  <c r="R9" i="26"/>
  <c r="AA5" i="26"/>
  <c r="AC5" i="26" s="1"/>
  <c r="R5" i="26"/>
  <c r="AA4" i="24"/>
  <c r="AC4" i="24" s="1"/>
  <c r="R4" i="24"/>
  <c r="AA6" i="24"/>
  <c r="AC6" i="24" s="1"/>
  <c r="R8" i="24"/>
  <c r="W6" i="24"/>
  <c r="Y6" i="24" s="1"/>
  <c r="R7" i="24"/>
  <c r="AA7" i="24"/>
  <c r="AC7" i="24" s="1"/>
  <c r="R10" i="24"/>
  <c r="W5" i="24"/>
  <c r="Y5" i="24" s="1"/>
  <c r="R5" i="24"/>
  <c r="AA5" i="24"/>
  <c r="AC5" i="24" s="1"/>
  <c r="R6" i="24"/>
  <c r="W4" i="24"/>
  <c r="R3" i="24"/>
  <c r="W7" i="24"/>
  <c r="Y7" i="24" s="1"/>
  <c r="R9" i="24"/>
  <c r="AA4" i="22"/>
  <c r="AC4" i="22" s="1"/>
  <c r="R3" i="22"/>
  <c r="AA5" i="22"/>
  <c r="AC5" i="22" s="1"/>
  <c r="R5" i="22"/>
  <c r="AA7" i="22"/>
  <c r="AC7" i="22" s="1"/>
  <c r="R9" i="22"/>
  <c r="W7" i="22"/>
  <c r="Y7" i="22" s="1"/>
  <c r="R10" i="22"/>
  <c r="AA6" i="22"/>
  <c r="AC6" i="22" s="1"/>
  <c r="R7" i="22"/>
  <c r="W5" i="22"/>
  <c r="Y5" i="22" s="1"/>
  <c r="R6" i="22"/>
  <c r="W6" i="22"/>
  <c r="Y6" i="22" s="1"/>
  <c r="R8" i="22"/>
  <c r="AA6" i="21"/>
  <c r="AC6" i="21" s="1"/>
  <c r="R8" i="21"/>
  <c r="AA5" i="21"/>
  <c r="AC5" i="21" s="1"/>
  <c r="R6" i="21"/>
  <c r="AA7" i="21"/>
  <c r="AC7" i="21" s="1"/>
  <c r="R10" i="21"/>
  <c r="AA4" i="21"/>
  <c r="AC4" i="21" s="1"/>
  <c r="R4" i="21"/>
  <c r="W5" i="21"/>
  <c r="Y5" i="21" s="1"/>
  <c r="R5" i="21"/>
  <c r="W4" i="22"/>
  <c r="Y4" i="22" s="1"/>
  <c r="W4" i="21"/>
  <c r="Y4" i="21" s="1"/>
  <c r="U6" i="21"/>
  <c r="U10" i="21"/>
  <c r="W6" i="21"/>
  <c r="Y6" i="21" s="1"/>
  <c r="W7" i="21"/>
  <c r="Y7" i="21" s="1"/>
  <c r="Y4" i="20"/>
  <c r="R4" i="20"/>
  <c r="Y5" i="20"/>
  <c r="R6" i="20"/>
  <c r="AA7" i="20"/>
  <c r="AC7" i="20" s="1"/>
  <c r="R9" i="20"/>
  <c r="AA6" i="20"/>
  <c r="AC6" i="20" s="1"/>
  <c r="R7" i="20"/>
  <c r="Y6" i="20"/>
  <c r="R8" i="20"/>
  <c r="Y7" i="20"/>
  <c r="R10" i="20"/>
  <c r="AA4" i="20"/>
  <c r="AC4" i="20" s="1"/>
  <c r="R3" i="20"/>
  <c r="AA5" i="20"/>
  <c r="AC5" i="20" s="1"/>
  <c r="R5" i="20"/>
  <c r="AA9" i="7"/>
  <c r="AC9" i="7" s="1"/>
  <c r="R14" i="7"/>
  <c r="U16" i="7"/>
  <c r="R16" i="7"/>
  <c r="AA4" i="7"/>
  <c r="R4" i="7"/>
  <c r="AA6" i="7"/>
  <c r="AC6" i="7" s="1"/>
  <c r="R8" i="7"/>
  <c r="U19" i="7"/>
  <c r="R19" i="7"/>
  <c r="AA8" i="7"/>
  <c r="AC8" i="7" s="1"/>
  <c r="R12" i="7"/>
  <c r="AA11" i="7"/>
  <c r="AC11" i="7" s="1"/>
  <c r="R18" i="7"/>
  <c r="S36" i="2"/>
  <c r="U3" i="2"/>
  <c r="AA4" i="2"/>
  <c r="AC4" i="2" s="1"/>
  <c r="S37" i="2"/>
  <c r="AA6" i="2"/>
  <c r="AC6" i="2" s="1"/>
  <c r="S41" i="2"/>
  <c r="U10" i="2"/>
  <c r="S43" i="2"/>
  <c r="AA5" i="2"/>
  <c r="AC5" i="2" s="1"/>
  <c r="S39" i="2"/>
  <c r="AA10" i="2"/>
  <c r="AC10" i="2" s="1"/>
  <c r="S49" i="2"/>
  <c r="U12" i="2"/>
  <c r="S45" i="2"/>
  <c r="U7" i="9"/>
  <c r="W4" i="2"/>
  <c r="AA5" i="14"/>
  <c r="AC5" i="14" s="1"/>
  <c r="U8" i="16"/>
  <c r="U6" i="9"/>
  <c r="U4" i="9"/>
  <c r="U4" i="16"/>
  <c r="U4" i="14"/>
  <c r="U6" i="20"/>
  <c r="U18" i="7"/>
  <c r="U7" i="16"/>
  <c r="U9" i="22"/>
  <c r="U4" i="17"/>
  <c r="U7" i="21"/>
  <c r="U3" i="9"/>
  <c r="U7" i="20"/>
  <c r="U3" i="11"/>
  <c r="U3" i="26"/>
  <c r="U5" i="9"/>
  <c r="U9" i="9"/>
  <c r="U7" i="14"/>
  <c r="U11" i="9"/>
  <c r="U9" i="26"/>
  <c r="U3" i="16"/>
  <c r="U8" i="26"/>
  <c r="U8" i="9"/>
  <c r="U10" i="24"/>
  <c r="U5" i="24"/>
  <c r="U3" i="14"/>
  <c r="U7" i="24"/>
  <c r="U4" i="26"/>
  <c r="U9" i="20"/>
  <c r="U5" i="26"/>
  <c r="U12" i="9"/>
  <c r="AA6" i="11"/>
  <c r="AC6" i="11" s="1"/>
  <c r="U5" i="20"/>
  <c r="U8" i="24"/>
  <c r="U6" i="16"/>
  <c r="U5" i="11"/>
  <c r="U4" i="24"/>
  <c r="U6" i="22"/>
  <c r="U8" i="21"/>
  <c r="U6" i="24"/>
  <c r="U7" i="11"/>
  <c r="W6" i="11"/>
  <c r="Y6" i="11" s="1"/>
  <c r="U7" i="17"/>
  <c r="W8" i="7"/>
  <c r="Y8" i="7" s="1"/>
  <c r="S11" i="7"/>
  <c r="U6" i="7"/>
  <c r="AA5" i="7"/>
  <c r="AC5" i="7" s="1"/>
  <c r="U8" i="14"/>
  <c r="AA6" i="14"/>
  <c r="AC6" i="14" s="1"/>
  <c r="U7" i="22"/>
  <c r="U3" i="20"/>
  <c r="W4" i="17"/>
  <c r="W11" i="17" s="1" a="1"/>
  <c r="W11" i="17" s="1"/>
  <c r="W30" i="17" s="1"/>
  <c r="S17" i="7"/>
  <c r="W11" i="7"/>
  <c r="Y11" i="7" s="1"/>
  <c r="U4" i="22"/>
  <c r="U4" i="20"/>
  <c r="U10" i="20"/>
  <c r="AC4" i="17"/>
  <c r="Y4" i="24"/>
  <c r="U8" i="7"/>
  <c r="U14" i="7"/>
  <c r="W4" i="7"/>
  <c r="S3" i="7"/>
  <c r="Y4" i="16"/>
  <c r="U10" i="26"/>
  <c r="U10" i="9"/>
  <c r="U9" i="11"/>
  <c r="W7" i="11"/>
  <c r="Y7" i="11" s="1"/>
  <c r="U9" i="24"/>
  <c r="S5" i="7"/>
  <c r="W5" i="7"/>
  <c r="Y5" i="7" s="1"/>
  <c r="S9" i="7"/>
  <c r="W7" i="7"/>
  <c r="Y7" i="7" s="1"/>
  <c r="U3" i="21"/>
  <c r="AC4" i="11"/>
  <c r="W6" i="7"/>
  <c r="Y6" i="7" s="1"/>
  <c r="S7" i="7"/>
  <c r="U7" i="26"/>
  <c r="U5" i="22"/>
  <c r="U8" i="22"/>
  <c r="U6" i="17"/>
  <c r="U3" i="24"/>
  <c r="AA10" i="7"/>
  <c r="AC10" i="7" s="1"/>
  <c r="U4" i="21"/>
  <c r="U5" i="14"/>
  <c r="W5" i="14"/>
  <c r="Y5" i="14" s="1"/>
  <c r="U4" i="11"/>
  <c r="U6" i="11"/>
  <c r="AA5" i="11"/>
  <c r="AC5" i="11" s="1"/>
  <c r="AA7" i="11"/>
  <c r="AC7" i="11" s="1"/>
  <c r="U5" i="17"/>
  <c r="U12" i="7"/>
  <c r="U9" i="21"/>
  <c r="AC4" i="14"/>
  <c r="S13" i="7"/>
  <c r="W9" i="7"/>
  <c r="Y9" i="7" s="1"/>
  <c r="U10" i="7"/>
  <c r="AA7" i="7"/>
  <c r="AC7" i="7" s="1"/>
  <c r="S15" i="7"/>
  <c r="W10" i="7"/>
  <c r="Y10" i="7" s="1"/>
  <c r="AA29" i="16"/>
  <c r="J9" i="27" s="1"/>
  <c r="S12" i="27" s="1"/>
  <c r="U5" i="21"/>
  <c r="U17" i="2"/>
  <c r="W11" i="2"/>
  <c r="Y11" i="2" s="1"/>
  <c r="U18" i="2"/>
  <c r="AA11" i="2"/>
  <c r="AC11" i="2" s="1"/>
  <c r="U11" i="2"/>
  <c r="W8" i="2"/>
  <c r="Y8" i="2" s="1"/>
  <c r="U6" i="2"/>
  <c r="U9" i="2"/>
  <c r="W7" i="2"/>
  <c r="Y7" i="2" s="1"/>
  <c r="U5" i="2"/>
  <c r="W5" i="2"/>
  <c r="Y5" i="2" s="1"/>
  <c r="U19" i="2"/>
  <c r="W12" i="2"/>
  <c r="Y12" i="2" s="1"/>
  <c r="U14" i="2"/>
  <c r="AA9" i="2"/>
  <c r="AC9" i="2" s="1"/>
  <c r="U4" i="2"/>
  <c r="U16" i="2"/>
  <c r="S7" i="2"/>
  <c r="S40" i="2" s="1"/>
  <c r="S13" i="2"/>
  <c r="S46" i="2" s="1"/>
  <c r="S15" i="2"/>
  <c r="S48" i="2" s="1"/>
  <c r="AA8" i="2"/>
  <c r="AC8" i="2" s="1"/>
  <c r="AA7" i="2"/>
  <c r="AC7" i="2" s="1"/>
  <c r="U8" i="2"/>
  <c r="W30" i="9" l="1"/>
  <c r="G5" i="27" s="1"/>
  <c r="R8" i="27" s="1"/>
  <c r="AA29" i="17"/>
  <c r="J10" i="27" s="1"/>
  <c r="S13" i="27" s="1"/>
  <c r="AA30" i="9"/>
  <c r="J5" i="27" s="1"/>
  <c r="S8" i="27" s="1"/>
  <c r="AA11" i="14" a="1"/>
  <c r="AA11" i="14" s="1"/>
  <c r="AA30" i="14" s="1"/>
  <c r="W16" i="7" a="1"/>
  <c r="W16" i="7" s="1"/>
  <c r="W33" i="7" s="1"/>
  <c r="AC32" i="2" a="1"/>
  <c r="AC32" i="2" s="1"/>
  <c r="W11" i="14" a="1"/>
  <c r="W11" i="14" s="1"/>
  <c r="W30" i="14" s="1"/>
  <c r="AA11" i="11" a="1"/>
  <c r="AA11" i="11" s="1"/>
  <c r="AA30" i="11" s="1"/>
  <c r="Y4" i="2"/>
  <c r="AC4" i="7"/>
  <c r="AA16" i="7" a="1"/>
  <c r="AA16" i="7" s="1"/>
  <c r="W29" i="16"/>
  <c r="G9" i="27" s="1"/>
  <c r="R12" i="27" s="1"/>
  <c r="W11" i="11" a="1"/>
  <c r="W11" i="11" s="1"/>
  <c r="W30" i="11" s="1"/>
  <c r="U13" i="7"/>
  <c r="R13" i="7"/>
  <c r="U9" i="7"/>
  <c r="R9" i="7"/>
  <c r="U15" i="7"/>
  <c r="R15" i="7"/>
  <c r="U3" i="7"/>
  <c r="R3" i="7"/>
  <c r="U17" i="7"/>
  <c r="R17" i="7"/>
  <c r="U7" i="7"/>
  <c r="R7" i="7"/>
  <c r="U5" i="7"/>
  <c r="R5" i="7"/>
  <c r="U11" i="7"/>
  <c r="R11" i="7"/>
  <c r="Y4" i="7"/>
  <c r="Y4" i="17"/>
  <c r="W29" i="17"/>
  <c r="G10" i="27" s="1"/>
  <c r="R13" i="27" s="1"/>
  <c r="U13" i="2"/>
  <c r="W9" i="2"/>
  <c r="Y9" i="2" s="1"/>
  <c r="U15" i="2"/>
  <c r="W10" i="2"/>
  <c r="Y10" i="2" s="1"/>
  <c r="U7" i="2"/>
  <c r="W6" i="2"/>
  <c r="AA38" i="2" s="1" a="1"/>
  <c r="AA38" i="2" s="1"/>
  <c r="AA16" i="2" a="1"/>
  <c r="AA16" i="2" s="1"/>
  <c r="AA29" i="14" l="1"/>
  <c r="J8" i="27" s="1"/>
  <c r="S11" i="27" s="1"/>
  <c r="AA33" i="7"/>
  <c r="W29" i="14"/>
  <c r="G8" i="27" s="1"/>
  <c r="R11" i="27" s="1"/>
  <c r="AA32" i="2"/>
  <c r="J3" i="27" s="1"/>
  <c r="S6" i="27" s="1"/>
  <c r="AA33" i="2"/>
  <c r="AA29" i="11"/>
  <c r="J6" i="27" s="1"/>
  <c r="S9" i="27" s="1"/>
  <c r="W29" i="11"/>
  <c r="G6" i="27" s="1"/>
  <c r="R9" i="27" s="1"/>
  <c r="AA32" i="7"/>
  <c r="J4" i="27" s="1"/>
  <c r="S7" i="27" s="1"/>
  <c r="W32" i="7"/>
  <c r="G4" i="27" s="1"/>
  <c r="R7" i="27" s="1"/>
  <c r="W16" i="2" a="1"/>
  <c r="W16" i="2" s="1"/>
  <c r="Y6" i="2"/>
  <c r="W32" i="2" l="1"/>
  <c r="W33" i="2"/>
  <c r="G3" i="27"/>
  <c r="R6" i="27" s="1"/>
  <c r="E103" i="13"/>
  <c r="S6" i="13" s="1"/>
  <c r="E14" i="13"/>
  <c r="S3" i="13" s="1"/>
  <c r="E123" i="13"/>
  <c r="E70" i="13"/>
  <c r="E61" i="13"/>
  <c r="E325" i="13"/>
  <c r="E82" i="13"/>
  <c r="E390" i="13"/>
  <c r="E155" i="13"/>
  <c r="E31" i="13"/>
  <c r="E235" i="13"/>
  <c r="E45" i="13"/>
  <c r="E78" i="13"/>
  <c r="E62" i="13"/>
  <c r="E423" i="13"/>
  <c r="E42" i="13"/>
  <c r="E110" i="13"/>
  <c r="E251" i="13"/>
  <c r="E127" i="13"/>
  <c r="E107" i="13"/>
  <c r="E51" i="13"/>
  <c r="E175" i="13"/>
  <c r="E37" i="13"/>
  <c r="E416" i="13"/>
  <c r="E90" i="13"/>
  <c r="E153" i="13"/>
  <c r="E131" i="13"/>
  <c r="E195" i="13"/>
  <c r="E115" i="13"/>
  <c r="E81" i="13"/>
  <c r="E39" i="13"/>
  <c r="E207" i="13"/>
  <c r="E125" i="13"/>
  <c r="E305" i="13"/>
  <c r="E162" i="13"/>
  <c r="E187" i="13"/>
  <c r="E21" i="13"/>
  <c r="E69" i="13"/>
  <c r="E147" i="13"/>
  <c r="E23" i="13"/>
  <c r="E257" i="13"/>
  <c r="E154" i="13"/>
  <c r="E40" i="13"/>
  <c r="E46" i="13"/>
  <c r="E105" i="13"/>
  <c r="E93" i="13"/>
  <c r="E53" i="13"/>
  <c r="E29" i="13"/>
  <c r="E25" i="13"/>
  <c r="E50" i="13"/>
  <c r="E275" i="13"/>
  <c r="E66" i="13"/>
  <c r="E4" i="13"/>
  <c r="E223" i="13"/>
  <c r="E87" i="13"/>
  <c r="E149" i="13"/>
  <c r="E134" i="13"/>
  <c r="E271" i="13"/>
  <c r="E467" i="13"/>
  <c r="E99" i="13"/>
  <c r="E279" i="13"/>
  <c r="E359" i="13"/>
  <c r="E224" i="13"/>
  <c r="E386" i="13"/>
  <c r="E252" i="13"/>
  <c r="E453" i="13"/>
  <c r="E462" i="13"/>
  <c r="E76" i="13"/>
  <c r="E495" i="13"/>
  <c r="E377" i="13"/>
  <c r="E277" i="13"/>
  <c r="E460" i="13"/>
  <c r="E273" i="13"/>
  <c r="E168" i="13"/>
  <c r="E144" i="13"/>
  <c r="E304" i="13"/>
  <c r="E206" i="13"/>
  <c r="E419" i="13"/>
  <c r="E272" i="13"/>
  <c r="E414" i="13"/>
  <c r="E240" i="13"/>
  <c r="E319" i="13"/>
  <c r="E173" i="13"/>
  <c r="E346" i="13"/>
  <c r="E201" i="13"/>
  <c r="E413" i="13"/>
  <c r="E198" i="13"/>
  <c r="E56" i="13"/>
  <c r="E455" i="13"/>
  <c r="E337" i="13"/>
  <c r="E482" i="13"/>
  <c r="E356" i="13"/>
  <c r="E228" i="13"/>
  <c r="E124" i="13"/>
  <c r="E262" i="13"/>
  <c r="E473" i="13"/>
  <c r="E315" i="13"/>
  <c r="E221" i="13"/>
  <c r="E374" i="13"/>
  <c r="E380" i="13"/>
  <c r="E160" i="13"/>
  <c r="E336" i="13"/>
  <c r="E174" i="13"/>
  <c r="E387" i="13"/>
  <c r="E234" i="13"/>
  <c r="E382" i="13"/>
  <c r="E326" i="13"/>
  <c r="E216" i="13"/>
  <c r="E400" i="13"/>
  <c r="E238" i="13"/>
  <c r="E451" i="13"/>
  <c r="E446" i="13"/>
  <c r="E324" i="13"/>
  <c r="E217" i="13"/>
  <c r="E342" i="13"/>
  <c r="E270" i="13"/>
  <c r="E254" i="13"/>
  <c r="E410" i="13"/>
  <c r="E297" i="13"/>
  <c r="E166" i="13"/>
  <c r="E401" i="13"/>
  <c r="E420" i="13"/>
  <c r="E156" i="13"/>
  <c r="E167" i="13"/>
  <c r="E309" i="13"/>
  <c r="E158" i="13"/>
  <c r="E55" i="13"/>
  <c r="E243" i="13"/>
  <c r="E142" i="13"/>
  <c r="E27" i="13"/>
  <c r="E106" i="13"/>
  <c r="E102" i="13"/>
  <c r="E130" i="13"/>
  <c r="E97" i="13"/>
  <c r="E101" i="13"/>
  <c r="E121" i="13"/>
  <c r="E17" i="13"/>
  <c r="E150" i="13"/>
  <c r="E86" i="13"/>
  <c r="E72" i="13"/>
  <c r="E487" i="13"/>
  <c r="E369" i="13"/>
  <c r="E181" i="13"/>
  <c r="E388" i="13"/>
  <c r="E415" i="13"/>
  <c r="E140" i="13"/>
  <c r="E296" i="13"/>
  <c r="E199" i="13"/>
  <c r="E411" i="13"/>
  <c r="E266" i="13"/>
  <c r="E406" i="13"/>
  <c r="E444" i="13"/>
  <c r="E248" i="13"/>
  <c r="E432" i="13"/>
  <c r="E338" i="13"/>
  <c r="E188" i="13"/>
  <c r="E405" i="13"/>
  <c r="E36" i="13"/>
  <c r="E52" i="13"/>
  <c r="E447" i="13"/>
  <c r="E329" i="13"/>
  <c r="E474" i="13"/>
  <c r="E348" i="13"/>
  <c r="E20" i="13"/>
  <c r="E244" i="13"/>
  <c r="E120" i="13"/>
  <c r="E249" i="13"/>
  <c r="E465" i="13"/>
  <c r="E307" i="13"/>
  <c r="E484" i="13"/>
  <c r="E366" i="13"/>
  <c r="E210" i="13"/>
  <c r="E392" i="13"/>
  <c r="E231" i="13"/>
  <c r="E443" i="13"/>
  <c r="E365" i="13"/>
  <c r="E502" i="13"/>
  <c r="E280" i="13"/>
  <c r="E464" i="13"/>
  <c r="E306" i="13"/>
  <c r="E15" i="13"/>
  <c r="E373" i="13"/>
  <c r="E229" i="13"/>
  <c r="E44" i="13"/>
  <c r="S4" i="13" s="1"/>
  <c r="E450" i="13"/>
  <c r="E68" i="13"/>
  <c r="E347" i="13"/>
  <c r="E184" i="13"/>
  <c r="E341" i="13"/>
  <c r="E256" i="13"/>
  <c r="E477" i="13"/>
  <c r="E88" i="13"/>
  <c r="E226" i="13"/>
  <c r="E302" i="13"/>
  <c r="E328" i="13"/>
  <c r="E301" i="13"/>
  <c r="E79" i="13"/>
  <c r="E126" i="13"/>
  <c r="E145" i="13"/>
  <c r="E43" i="13"/>
  <c r="E191" i="13"/>
  <c r="S9" i="13" s="1"/>
  <c r="E67" i="13"/>
  <c r="E75" i="13"/>
  <c r="E129" i="13"/>
  <c r="E9" i="13"/>
  <c r="E283" i="13"/>
  <c r="E89" i="13"/>
  <c r="E259" i="13"/>
  <c r="E85" i="13"/>
  <c r="E49" i="13"/>
  <c r="E109" i="13"/>
  <c r="E5" i="13"/>
  <c r="E35" i="13"/>
  <c r="E219" i="13"/>
  <c r="E104" i="13"/>
  <c r="E204" i="13"/>
  <c r="E433" i="13"/>
  <c r="E264" i="13"/>
  <c r="E452" i="13"/>
  <c r="E218" i="13"/>
  <c r="E178" i="13"/>
  <c r="E360" i="13"/>
  <c r="E263" i="13"/>
  <c r="E475" i="13"/>
  <c r="E333" i="13"/>
  <c r="E470" i="13"/>
  <c r="E445" i="13"/>
  <c r="E311" i="13"/>
  <c r="E496" i="13"/>
  <c r="E402" i="13"/>
  <c r="E278" i="13"/>
  <c r="E469" i="13"/>
  <c r="E287" i="13"/>
  <c r="E84" i="13"/>
  <c r="E7" i="13"/>
  <c r="E393" i="13"/>
  <c r="E213" i="13"/>
  <c r="E412" i="13"/>
  <c r="E222" i="13"/>
  <c r="S10" i="13" s="1"/>
  <c r="E331" i="13"/>
  <c r="E152" i="13"/>
  <c r="E320" i="13"/>
  <c r="E22" i="13"/>
  <c r="E371" i="13"/>
  <c r="E208" i="13"/>
  <c r="E430" i="13"/>
  <c r="E274" i="13"/>
  <c r="E456" i="13"/>
  <c r="E298" i="13"/>
  <c r="E220" i="13"/>
  <c r="E429" i="13"/>
  <c r="E100" i="13"/>
  <c r="E343" i="13"/>
  <c r="E205" i="13"/>
  <c r="E370" i="13"/>
  <c r="E233" i="13"/>
  <c r="E437" i="13"/>
  <c r="E281" i="13"/>
  <c r="E108" i="13"/>
  <c r="E176" i="13"/>
  <c r="E368" i="13"/>
  <c r="E383" i="13"/>
  <c r="E379" i="13"/>
  <c r="E54" i="13"/>
  <c r="E34" i="13"/>
  <c r="E117" i="13"/>
  <c r="E3" i="13"/>
  <c r="E227" i="13"/>
  <c r="E77" i="13"/>
  <c r="E211" i="13"/>
  <c r="E71" i="13"/>
  <c r="E138" i="13"/>
  <c r="E95" i="13"/>
  <c r="E151" i="13"/>
  <c r="E58" i="13"/>
  <c r="E73" i="13"/>
  <c r="E136" i="13"/>
  <c r="E288" i="13"/>
  <c r="E497" i="13"/>
  <c r="E339" i="13"/>
  <c r="E170" i="13"/>
  <c r="E196" i="13"/>
  <c r="E314" i="13"/>
  <c r="E242" i="13"/>
  <c r="E424" i="13"/>
  <c r="E330" i="13"/>
  <c r="E182" i="13"/>
  <c r="E397" i="13"/>
  <c r="E165" i="13"/>
  <c r="E454" i="13"/>
  <c r="E375" i="13"/>
  <c r="E250" i="13"/>
  <c r="E466" i="13"/>
  <c r="E340" i="13"/>
  <c r="E16" i="13"/>
  <c r="E344" i="13"/>
  <c r="E116" i="13"/>
  <c r="E236" i="13"/>
  <c r="E457" i="13"/>
  <c r="E299" i="13"/>
  <c r="E476" i="13"/>
  <c r="E294" i="13"/>
  <c r="E316" i="13"/>
  <c r="E203" i="13"/>
  <c r="E384" i="13"/>
  <c r="E225" i="13"/>
  <c r="E435" i="13"/>
  <c r="E293" i="13"/>
  <c r="E494" i="13"/>
  <c r="E335" i="13"/>
  <c r="E192" i="13"/>
  <c r="E362" i="13"/>
  <c r="E300" i="13"/>
  <c r="E493" i="13"/>
  <c r="E351" i="13"/>
  <c r="E32" i="13"/>
  <c r="E407" i="13"/>
  <c r="E289" i="13"/>
  <c r="E434" i="13"/>
  <c r="E308" i="13"/>
  <c r="E501" i="13"/>
  <c r="E361" i="13"/>
  <c r="E163" i="13"/>
  <c r="S8" i="13" s="1"/>
  <c r="AA6" i="13" s="1"/>
  <c r="AC6" i="13" s="1"/>
  <c r="E441" i="13"/>
  <c r="E459" i="13"/>
  <c r="E483" i="13"/>
  <c r="E478" i="13"/>
  <c r="E284" i="13"/>
  <c r="E438" i="13"/>
  <c r="E133" i="13"/>
  <c r="E30" i="13"/>
  <c r="E157" i="13"/>
  <c r="E10" i="13"/>
  <c r="E119" i="13"/>
  <c r="E13" i="13"/>
  <c r="E143" i="13"/>
  <c r="E41" i="13"/>
  <c r="E98" i="13"/>
  <c r="E91" i="13"/>
  <c r="E114" i="13"/>
  <c r="E179" i="13"/>
  <c r="E63" i="13"/>
  <c r="E161" i="13"/>
  <c r="E59" i="13"/>
  <c r="E255" i="13"/>
  <c r="E83" i="13"/>
  <c r="E113" i="13"/>
  <c r="E111" i="13"/>
  <c r="E47" i="13"/>
  <c r="E171" i="13"/>
  <c r="E352" i="13"/>
  <c r="E193" i="13"/>
  <c r="E403" i="13"/>
  <c r="E253" i="13"/>
  <c r="E260" i="13"/>
  <c r="E395" i="13"/>
  <c r="E303" i="13"/>
  <c r="E488" i="13"/>
  <c r="E394" i="13"/>
  <c r="E265" i="13"/>
  <c r="E461" i="13"/>
  <c r="E479" i="13"/>
  <c r="E48" i="13"/>
  <c r="E439" i="13"/>
  <c r="E321" i="13"/>
  <c r="E200" i="13"/>
  <c r="E404" i="13"/>
  <c r="E215" i="13"/>
  <c r="E425" i="13"/>
  <c r="E148" i="13"/>
  <c r="E312" i="13"/>
  <c r="E18" i="13"/>
  <c r="E363" i="13"/>
  <c r="E202" i="13"/>
  <c r="E358" i="13"/>
  <c r="E381" i="13"/>
  <c r="E267" i="13"/>
  <c r="E448" i="13"/>
  <c r="E290" i="13"/>
  <c r="E499" i="13"/>
  <c r="E357" i="13"/>
  <c r="E28" i="13"/>
  <c r="E399" i="13"/>
  <c r="E282" i="13"/>
  <c r="E426" i="13"/>
  <c r="E364" i="13"/>
  <c r="E177" i="13"/>
  <c r="E408" i="13"/>
  <c r="E64" i="13"/>
  <c r="E471" i="13"/>
  <c r="E353" i="13"/>
  <c r="E498" i="13"/>
  <c r="E372" i="13"/>
  <c r="E183" i="13"/>
  <c r="E378" i="13"/>
  <c r="E327" i="13"/>
  <c r="E186" i="13"/>
  <c r="E354" i="13"/>
  <c r="E214" i="13"/>
  <c r="E421" i="13"/>
  <c r="E60" i="13"/>
  <c r="E463" i="13"/>
  <c r="E345" i="13"/>
  <c r="E490" i="13"/>
  <c r="E428" i="13"/>
  <c r="E241" i="13"/>
  <c r="E180" i="13"/>
  <c r="E96" i="13"/>
  <c r="E185" i="13"/>
  <c r="E417" i="13"/>
  <c r="E245" i="13"/>
  <c r="E436" i="13"/>
  <c r="E247" i="13"/>
  <c r="E19" i="13"/>
  <c r="E74" i="13"/>
  <c r="S5" i="13" s="1"/>
  <c r="W5" i="13" s="1"/>
  <c r="Y5" i="13" s="1"/>
  <c r="E334" i="13"/>
  <c r="E8" i="13"/>
  <c r="E367" i="13"/>
  <c r="E237" i="13"/>
  <c r="E458" i="13"/>
  <c r="E332" i="13"/>
  <c r="E12" i="13"/>
  <c r="E472" i="13"/>
  <c r="E80" i="13"/>
  <c r="E385" i="13"/>
  <c r="E291" i="13"/>
  <c r="E468" i="13"/>
  <c r="E286" i="13"/>
  <c r="E442" i="13"/>
  <c r="E197" i="13"/>
  <c r="E376" i="13"/>
  <c r="E212" i="13"/>
  <c r="E427" i="13"/>
  <c r="E285" i="13"/>
  <c r="E422" i="13"/>
  <c r="E146" i="13"/>
  <c r="E94" i="13"/>
  <c r="E26" i="13"/>
  <c r="E118" i="13"/>
  <c r="E11" i="13"/>
  <c r="E239" i="13"/>
  <c r="E65" i="13"/>
  <c r="E139" i="13"/>
  <c r="E141" i="13"/>
  <c r="E38" i="13"/>
  <c r="E135" i="13"/>
  <c r="E33" i="13"/>
  <c r="E159" i="13"/>
  <c r="E57" i="13"/>
  <c r="E137" i="13"/>
  <c r="E122" i="13"/>
  <c r="E6" i="13"/>
  <c r="E295" i="13"/>
  <c r="E480" i="13"/>
  <c r="E322" i="13"/>
  <c r="E169" i="13"/>
  <c r="E389" i="13"/>
  <c r="E398" i="13"/>
  <c r="E190" i="13"/>
  <c r="E431" i="13"/>
  <c r="E313" i="13"/>
  <c r="E194" i="13"/>
  <c r="E396" i="13"/>
  <c r="E209" i="13"/>
  <c r="E489" i="13"/>
  <c r="E112" i="13"/>
  <c r="E230" i="13"/>
  <c r="E449" i="13"/>
  <c r="E355" i="13"/>
  <c r="E189" i="13"/>
  <c r="E350" i="13"/>
  <c r="E246" i="13"/>
  <c r="E261" i="13"/>
  <c r="E440" i="13"/>
  <c r="E276" i="13"/>
  <c r="E491" i="13"/>
  <c r="E349" i="13"/>
  <c r="E486" i="13"/>
  <c r="E24" i="13"/>
  <c r="E391" i="13"/>
  <c r="E269" i="13"/>
  <c r="E418" i="13"/>
  <c r="E292" i="13"/>
  <c r="E164" i="13"/>
  <c r="E92" i="13"/>
  <c r="E172" i="13"/>
  <c r="E409" i="13"/>
  <c r="E232" i="13"/>
  <c r="E492" i="13"/>
  <c r="E310" i="13"/>
  <c r="E258" i="13"/>
  <c r="E128" i="13"/>
  <c r="E268" i="13"/>
  <c r="E481" i="13"/>
  <c r="E323" i="13"/>
  <c r="E500" i="13"/>
  <c r="E318" i="13"/>
  <c r="E317" i="13"/>
  <c r="E132" i="13"/>
  <c r="S7" i="13" s="1"/>
  <c r="U7" i="13" s="1"/>
  <c r="E485" i="13"/>
  <c r="D2" i="13"/>
  <c r="E2" i="13" s="1"/>
  <c r="AA7" i="13" l="1"/>
  <c r="AC7" i="13" s="1"/>
  <c r="U10" i="13"/>
  <c r="U9" i="13"/>
  <c r="W7" i="13"/>
  <c r="Y7" i="13" s="1"/>
  <c r="AA4" i="13"/>
  <c r="AA11" i="13" s="1" a="1"/>
  <c r="AA11" i="13" s="1"/>
  <c r="AA30" i="13" s="1"/>
  <c r="U4" i="13"/>
  <c r="U6" i="13"/>
  <c r="AA5" i="13"/>
  <c r="AC5" i="13" s="1"/>
  <c r="W4" i="13"/>
  <c r="U3" i="13"/>
  <c r="W6" i="13"/>
  <c r="Y6" i="13" s="1"/>
  <c r="U5" i="13"/>
  <c r="U8" i="13"/>
  <c r="W11" i="13" l="1" a="1"/>
  <c r="W11" i="13" s="1"/>
  <c r="W30" i="13" s="1"/>
  <c r="AA29" i="13"/>
  <c r="J7" i="27" s="1"/>
  <c r="S10" i="27" s="1"/>
  <c r="Y4" i="13"/>
  <c r="AC4" i="13"/>
  <c r="S15" i="27" l="1"/>
  <c r="S16" i="27"/>
  <c r="W29" i="13"/>
  <c r="G7" i="27" s="1"/>
  <c r="R10" i="27" s="1"/>
  <c r="R15" i="27" l="1"/>
  <c r="R16" i="2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<sst xmlns="http://schemas.openxmlformats.org/spreadsheetml/2006/main" count="456" uniqueCount="59">
  <si>
    <t>Massa mola (Kg)</t>
  </si>
  <si>
    <t>Massa esfera (Kg)</t>
  </si>
  <si>
    <t>Valor</t>
  </si>
  <si>
    <t>Incerteza</t>
  </si>
  <si>
    <t>±</t>
  </si>
  <si>
    <t>Força (N)</t>
  </si>
  <si>
    <t>Posição do sensor (m)</t>
  </si>
  <si>
    <t>Regressão linear</t>
  </si>
  <si>
    <t>Declive, m</t>
  </si>
  <si>
    <t>Ordenada na origem, b</t>
  </si>
  <si>
    <t>Constante elástica (N/m)</t>
  </si>
  <si>
    <t>Ferquência angular (rad/s)</t>
  </si>
  <si>
    <t>Periodo (s)</t>
  </si>
  <si>
    <t>Ferquência (Hz)</t>
  </si>
  <si>
    <t>Valor médio do periodo (s)</t>
  </si>
  <si>
    <t>Média ferquência (Hz)</t>
  </si>
  <si>
    <t>Força 1</t>
  </si>
  <si>
    <t>Força 2</t>
  </si>
  <si>
    <t>X</t>
  </si>
  <si>
    <t>Amplitude (m)</t>
  </si>
  <si>
    <t>Instante (s)</t>
  </si>
  <si>
    <t>Energia (Nm)</t>
  </si>
  <si>
    <t>Diâmetro esfera (m)</t>
  </si>
  <si>
    <t>Tempo</t>
  </si>
  <si>
    <t>Desvio padrão da ferquência (Hz)</t>
  </si>
  <si>
    <t>Desvio padrão do periodo (s)</t>
  </si>
  <si>
    <t>Maximos</t>
  </si>
  <si>
    <t>Minimos</t>
  </si>
  <si>
    <t>Amplitude maxima(m)</t>
  </si>
  <si>
    <t>Amplitude minima (m)</t>
  </si>
  <si>
    <t>Valor de correção</t>
  </si>
  <si>
    <t xml:space="preserve">Valor de correção </t>
  </si>
  <si>
    <t>Modulo da Amplitude minima (m)</t>
  </si>
  <si>
    <t>Força de atrito (Amplitudes máximas)</t>
  </si>
  <si>
    <t>Força de atrito (Amplitudes mimimas)</t>
  </si>
  <si>
    <t>dx (m)</t>
  </si>
  <si>
    <t>Força de atrito (N)</t>
  </si>
  <si>
    <t>dx(m)</t>
  </si>
  <si>
    <t>Ferquencia (Hz)</t>
  </si>
  <si>
    <t>Coeficiente de restituição (Amplitudes maximas)</t>
  </si>
  <si>
    <t>Coeficiente de restituição (Amplitudes minimas)</t>
  </si>
  <si>
    <t>Ensaio</t>
  </si>
  <si>
    <t>Valores dos coeficientes de restituição</t>
  </si>
  <si>
    <t>1º</t>
  </si>
  <si>
    <t>2º</t>
  </si>
  <si>
    <t>3º</t>
  </si>
  <si>
    <t>4º</t>
  </si>
  <si>
    <t>5º</t>
  </si>
  <si>
    <t>Desvio</t>
  </si>
  <si>
    <t>Ferquência natural (Hz)</t>
  </si>
  <si>
    <t>Desvio em relação a ferquência natural (%)</t>
  </si>
  <si>
    <t>valor teorico de b</t>
  </si>
  <si>
    <t>PESO</t>
  </si>
  <si>
    <t>P SIN ALFA</t>
  </si>
  <si>
    <t>k</t>
  </si>
  <si>
    <t>m</t>
  </si>
  <si>
    <t>T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</si>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</sst>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.000000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0" borderId="0" xfId="0" applyAlignment="1"/>
    <xf numFmtId="165" fontId="0" fillId="0" borderId="0" xfId="0" applyNumberFormat="1"/>
    <xf numFmtId="165" fontId="0" fillId="0" borderId="0" xfId="0" applyNumberFormat="1" applyAlignment="1"/>
    <xf numFmtId="165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6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165" fontId="0" fillId="5" borderId="1" xfId="0" applyNumberFormat="1" applyFill="1" applyBorder="1" applyAlignment="1"/>
    <xf numFmtId="165" fontId="0" fillId="5" borderId="1" xfId="0" applyNumberForma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/>
    </xf>
    <xf numFmtId="0" fontId="0" fillId="0" borderId="1" xfId="0" applyBorder="1"/>
    <xf numFmtId="165" fontId="0" fillId="8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166" fontId="0" fillId="5" borderId="1" xfId="0" applyNumberFormat="1" applyFill="1" applyBorder="1" applyAlignment="1">
      <alignment horizontal="center" vertical="center"/>
    </xf>
    <xf numFmtId="167" fontId="0" fillId="0" borderId="0" xfId="0" applyNumberFormat="1"/>
    <xf numFmtId="2" fontId="0" fillId="0" borderId="0" xfId="0" applyNumberFormat="1"/>
    <xf numFmtId="2" fontId="0" fillId="5" borderId="1" xfId="0" applyNumberFormat="1" applyFill="1" applyBorder="1" applyAlignment="1">
      <alignment vertical="center"/>
    </xf>
    <xf numFmtId="168" fontId="0" fillId="5" borderId="1" xfId="0" applyNumberFormat="1" applyFill="1" applyBorder="1" applyAlignment="1">
      <alignment horizontal="center"/>
    </xf>
    <xf numFmtId="168" fontId="0" fillId="8" borderId="1" xfId="0" applyNumberFormat="1" applyFill="1" applyBorder="1" applyAlignment="1">
      <alignment horizontal="center"/>
    </xf>
    <xf numFmtId="9" fontId="0" fillId="0" borderId="0" xfId="1" applyFont="1"/>
    <xf numFmtId="0" fontId="0" fillId="7" borderId="1" xfId="0" applyFill="1" applyBorder="1" applyAlignment="1">
      <alignment horizontal="center"/>
    </xf>
    <xf numFmtId="0" fontId="0" fillId="1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168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2" fontId="0" fillId="5" borderId="4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200" b="1" i="1"/>
              <a:t>Força</a:t>
            </a:r>
            <a:r>
              <a:rPr lang="pt-PT" sz="1200" b="1" i="1" baseline="0"/>
              <a:t> em função da posição do sensor</a:t>
            </a:r>
            <a:endParaRPr lang="pt-PT" sz="12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361604799400075"/>
          <c:y val="0.1912589300462928"/>
          <c:w val="0.76045054368203979"/>
          <c:h val="0.59382496492904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4338657667791596E-2"/>
                  <c:y val="-2.9495348116687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Parte'!$F$4:$F$12</c:f>
              <c:numCache>
                <c:formatCode>General</c:formatCode>
                <c:ptCount val="9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</c:numCache>
            </c:numRef>
          </c:xVal>
          <c:yVal>
            <c:numRef>
              <c:f>'1ª Parte'!$G$4:$G$12</c:f>
              <c:numCache>
                <c:formatCode>General</c:formatCode>
                <c:ptCount val="9"/>
                <c:pt idx="0">
                  <c:v>0</c:v>
                </c:pt>
                <c:pt idx="1">
                  <c:v>-0.33100000000000002</c:v>
                </c:pt>
                <c:pt idx="2">
                  <c:v>-0.60499999999999998</c:v>
                </c:pt>
                <c:pt idx="3">
                  <c:v>-0.90100000000000002</c:v>
                </c:pt>
                <c:pt idx="4">
                  <c:v>-1.2809999999999999</c:v>
                </c:pt>
                <c:pt idx="5">
                  <c:v>-1.528</c:v>
                </c:pt>
                <c:pt idx="6">
                  <c:v>-1.8340000000000001</c:v>
                </c:pt>
                <c:pt idx="7">
                  <c:v>-2.157</c:v>
                </c:pt>
                <c:pt idx="8">
                  <c:v>-2.452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6-407F-B39E-25ED499E3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753168"/>
        <c:axId val="1375753584"/>
      </c:scatterChart>
      <c:valAx>
        <c:axId val="137575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 b="1"/>
                  <a:t>Posição</a:t>
                </a:r>
                <a:r>
                  <a:rPr lang="pt-PT" sz="900" b="1" baseline="0"/>
                  <a:t> do sensor (m)</a:t>
                </a:r>
                <a:endParaRPr lang="pt-PT" sz="900" b="1"/>
              </a:p>
            </c:rich>
          </c:tx>
          <c:layout>
            <c:manualLayout>
              <c:xMode val="edge"/>
              <c:yMode val="edge"/>
              <c:x val="0.4382032245969254"/>
              <c:y val="0.86324835493199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5753584"/>
        <c:crosses val="autoZero"/>
        <c:crossBetween val="midCat"/>
      </c:valAx>
      <c:valAx>
        <c:axId val="13757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 b="1"/>
                  <a:t>Força</a:t>
                </a:r>
                <a:r>
                  <a:rPr lang="pt-PT" sz="900" b="1" baseline="0"/>
                  <a:t> (N)</a:t>
                </a:r>
                <a:endParaRPr lang="pt-PT" sz="9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575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2678177438617"/>
          <c:y val="0.17129629629629628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dx=0,015'!$B$2:$B$1048576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dx=0,015'!$C$2:$C$1048576</c:f>
              <c:numCache>
                <c:formatCode>General</c:formatCode>
                <c:ptCount val="1048575"/>
                <c:pt idx="0">
                  <c:v>0.218</c:v>
                </c:pt>
                <c:pt idx="1">
                  <c:v>0.32700000000000001</c:v>
                </c:pt>
                <c:pt idx="2">
                  <c:v>0.42399999999999999</c:v>
                </c:pt>
                <c:pt idx="3">
                  <c:v>0.50900000000000001</c:v>
                </c:pt>
                <c:pt idx="4">
                  <c:v>0.61899999999999999</c:v>
                </c:pt>
                <c:pt idx="5">
                  <c:v>0.69799999999999995</c:v>
                </c:pt>
                <c:pt idx="6">
                  <c:v>0.76500000000000001</c:v>
                </c:pt>
                <c:pt idx="7">
                  <c:v>0.83099999999999996</c:v>
                </c:pt>
                <c:pt idx="8">
                  <c:v>0.88600000000000001</c:v>
                </c:pt>
                <c:pt idx="9">
                  <c:v>0.93400000000000005</c:v>
                </c:pt>
                <c:pt idx="10">
                  <c:v>0.97099999999999997</c:v>
                </c:pt>
                <c:pt idx="11">
                  <c:v>0.98899999999999999</c:v>
                </c:pt>
                <c:pt idx="12">
                  <c:v>1.008</c:v>
                </c:pt>
                <c:pt idx="13">
                  <c:v>1.008</c:v>
                </c:pt>
                <c:pt idx="14">
                  <c:v>0.995</c:v>
                </c:pt>
                <c:pt idx="15">
                  <c:v>0.97699999999999998</c:v>
                </c:pt>
                <c:pt idx="16">
                  <c:v>0.94699999999999995</c:v>
                </c:pt>
                <c:pt idx="17">
                  <c:v>0.89800000000000002</c:v>
                </c:pt>
                <c:pt idx="18">
                  <c:v>0.85</c:v>
                </c:pt>
                <c:pt idx="19">
                  <c:v>0.78900000000000003</c:v>
                </c:pt>
                <c:pt idx="20">
                  <c:v>0.72799999999999998</c:v>
                </c:pt>
                <c:pt idx="21">
                  <c:v>0.64300000000000002</c:v>
                </c:pt>
                <c:pt idx="22">
                  <c:v>0.55800000000000005</c:v>
                </c:pt>
                <c:pt idx="23">
                  <c:v>0.46700000000000003</c:v>
                </c:pt>
                <c:pt idx="24">
                  <c:v>0.37</c:v>
                </c:pt>
                <c:pt idx="25">
                  <c:v>0.27200000000000002</c:v>
                </c:pt>
                <c:pt idx="26">
                  <c:v>0.17499999999999999</c:v>
                </c:pt>
                <c:pt idx="27">
                  <c:v>7.1999999999999995E-2</c:v>
                </c:pt>
                <c:pt idx="28">
                  <c:v>-3.6999999999999998E-2</c:v>
                </c:pt>
                <c:pt idx="29">
                  <c:v>-0.13500000000000001</c:v>
                </c:pt>
                <c:pt idx="30">
                  <c:v>-0.25</c:v>
                </c:pt>
                <c:pt idx="31">
                  <c:v>-0.34100000000000003</c:v>
                </c:pt>
                <c:pt idx="32">
                  <c:v>-0.432</c:v>
                </c:pt>
                <c:pt idx="33">
                  <c:v>-0.52300000000000002</c:v>
                </c:pt>
                <c:pt idx="34">
                  <c:v>-0.59599999999999997</c:v>
                </c:pt>
                <c:pt idx="35">
                  <c:v>-0.66900000000000004</c:v>
                </c:pt>
                <c:pt idx="36">
                  <c:v>-0.73599999999999999</c:v>
                </c:pt>
                <c:pt idx="37">
                  <c:v>-0.80300000000000005</c:v>
                </c:pt>
                <c:pt idx="38">
                  <c:v>-0.84499999999999997</c:v>
                </c:pt>
                <c:pt idx="39">
                  <c:v>-0.88800000000000001</c:v>
                </c:pt>
                <c:pt idx="40">
                  <c:v>-0.91800000000000004</c:v>
                </c:pt>
                <c:pt idx="41">
                  <c:v>-0.93600000000000005</c:v>
                </c:pt>
                <c:pt idx="42">
                  <c:v>-0.94799999999999995</c:v>
                </c:pt>
                <c:pt idx="43">
                  <c:v>-0.94199999999999995</c:v>
                </c:pt>
                <c:pt idx="44">
                  <c:v>-0.93600000000000005</c:v>
                </c:pt>
                <c:pt idx="45">
                  <c:v>-0.91200000000000003</c:v>
                </c:pt>
                <c:pt idx="46">
                  <c:v>-0.88800000000000001</c:v>
                </c:pt>
                <c:pt idx="47">
                  <c:v>-0.83899999999999997</c:v>
                </c:pt>
                <c:pt idx="48">
                  <c:v>-0.79100000000000004</c:v>
                </c:pt>
                <c:pt idx="49">
                  <c:v>-0.74199999999999999</c:v>
                </c:pt>
                <c:pt idx="50">
                  <c:v>-0.66900000000000004</c:v>
                </c:pt>
                <c:pt idx="51">
                  <c:v>-0.59599999999999997</c:v>
                </c:pt>
                <c:pt idx="52">
                  <c:v>-0.52300000000000002</c:v>
                </c:pt>
                <c:pt idx="53">
                  <c:v>-0.438</c:v>
                </c:pt>
                <c:pt idx="54">
                  <c:v>-0.34100000000000003</c:v>
                </c:pt>
                <c:pt idx="55">
                  <c:v>-0.25600000000000001</c:v>
                </c:pt>
                <c:pt idx="56">
                  <c:v>-0.14699999999999999</c:v>
                </c:pt>
                <c:pt idx="57">
                  <c:v>-0.05</c:v>
                </c:pt>
                <c:pt idx="58">
                  <c:v>5.3999999999999999E-2</c:v>
                </c:pt>
                <c:pt idx="59">
                  <c:v>0.151</c:v>
                </c:pt>
                <c:pt idx="60">
                  <c:v>0.248</c:v>
                </c:pt>
                <c:pt idx="61">
                  <c:v>0.33900000000000002</c:v>
                </c:pt>
                <c:pt idx="62">
                  <c:v>0.43</c:v>
                </c:pt>
                <c:pt idx="63">
                  <c:v>0.50900000000000001</c:v>
                </c:pt>
                <c:pt idx="64">
                  <c:v>0.60099999999999998</c:v>
                </c:pt>
                <c:pt idx="65">
                  <c:v>0.67900000000000005</c:v>
                </c:pt>
                <c:pt idx="66">
                  <c:v>0.746</c:v>
                </c:pt>
                <c:pt idx="67">
                  <c:v>0.79500000000000004</c:v>
                </c:pt>
                <c:pt idx="68">
                  <c:v>0.84399999999999997</c:v>
                </c:pt>
                <c:pt idx="69">
                  <c:v>0.89200000000000002</c:v>
                </c:pt>
                <c:pt idx="70">
                  <c:v>0.92300000000000004</c:v>
                </c:pt>
                <c:pt idx="71">
                  <c:v>0.93400000000000005</c:v>
                </c:pt>
                <c:pt idx="72">
                  <c:v>0.94</c:v>
                </c:pt>
                <c:pt idx="73">
                  <c:v>0.94</c:v>
                </c:pt>
                <c:pt idx="74">
                  <c:v>0.92300000000000004</c:v>
                </c:pt>
                <c:pt idx="75">
                  <c:v>0.89800000000000002</c:v>
                </c:pt>
                <c:pt idx="76">
                  <c:v>0.86799999999999999</c:v>
                </c:pt>
                <c:pt idx="77">
                  <c:v>0.83099999999999996</c:v>
                </c:pt>
                <c:pt idx="78">
                  <c:v>0.77700000000000002</c:v>
                </c:pt>
                <c:pt idx="79">
                  <c:v>0.71599999999999997</c:v>
                </c:pt>
                <c:pt idx="80">
                  <c:v>0.64300000000000002</c:v>
                </c:pt>
                <c:pt idx="81">
                  <c:v>0.57599999999999996</c:v>
                </c:pt>
                <c:pt idx="82">
                  <c:v>0.48499999999999999</c:v>
                </c:pt>
                <c:pt idx="83">
                  <c:v>0.4</c:v>
                </c:pt>
                <c:pt idx="84">
                  <c:v>0.315</c:v>
                </c:pt>
                <c:pt idx="85">
                  <c:v>0.224</c:v>
                </c:pt>
                <c:pt idx="86">
                  <c:v>0.127</c:v>
                </c:pt>
                <c:pt idx="87">
                  <c:v>2.9000000000000001E-2</c:v>
                </c:pt>
                <c:pt idx="88">
                  <c:v>-6.8000000000000005E-2</c:v>
                </c:pt>
                <c:pt idx="89">
                  <c:v>-0.159</c:v>
                </c:pt>
                <c:pt idx="90">
                  <c:v>-0.26800000000000002</c:v>
                </c:pt>
                <c:pt idx="91">
                  <c:v>-0.35299999999999998</c:v>
                </c:pt>
                <c:pt idx="92">
                  <c:v>-0.432</c:v>
                </c:pt>
                <c:pt idx="93">
                  <c:v>-0.51100000000000001</c:v>
                </c:pt>
                <c:pt idx="94">
                  <c:v>-0.59</c:v>
                </c:pt>
                <c:pt idx="95">
                  <c:v>-0.66300000000000003</c:v>
                </c:pt>
                <c:pt idx="96">
                  <c:v>-0.71199999999999997</c:v>
                </c:pt>
                <c:pt idx="97">
                  <c:v>-0.76600000000000001</c:v>
                </c:pt>
                <c:pt idx="98">
                  <c:v>-0.80900000000000005</c:v>
                </c:pt>
                <c:pt idx="99">
                  <c:v>-0.83899999999999997</c:v>
                </c:pt>
                <c:pt idx="100">
                  <c:v>-0.85699999999999998</c:v>
                </c:pt>
                <c:pt idx="101">
                  <c:v>-0.876</c:v>
                </c:pt>
                <c:pt idx="102">
                  <c:v>-0.88800000000000001</c:v>
                </c:pt>
                <c:pt idx="103">
                  <c:v>-0.88200000000000001</c:v>
                </c:pt>
                <c:pt idx="104">
                  <c:v>-0.85699999999999998</c:v>
                </c:pt>
                <c:pt idx="105">
                  <c:v>-0.83899999999999997</c:v>
                </c:pt>
                <c:pt idx="106">
                  <c:v>-0.81499999999999995</c:v>
                </c:pt>
                <c:pt idx="107">
                  <c:v>-0.77300000000000002</c:v>
                </c:pt>
                <c:pt idx="108">
                  <c:v>-0.71799999999999997</c:v>
                </c:pt>
                <c:pt idx="109">
                  <c:v>-0.66300000000000003</c:v>
                </c:pt>
                <c:pt idx="110">
                  <c:v>-0.60899999999999999</c:v>
                </c:pt>
                <c:pt idx="111">
                  <c:v>-0.53</c:v>
                </c:pt>
                <c:pt idx="112">
                  <c:v>-0.45100000000000001</c:v>
                </c:pt>
                <c:pt idx="113">
                  <c:v>-0.372</c:v>
                </c:pt>
                <c:pt idx="114">
                  <c:v>-0.28699999999999998</c:v>
                </c:pt>
                <c:pt idx="115">
                  <c:v>-0.183</c:v>
                </c:pt>
                <c:pt idx="116">
                  <c:v>-9.1999999999999998E-2</c:v>
                </c:pt>
                <c:pt idx="117">
                  <c:v>-1.2999999999999999E-2</c:v>
                </c:pt>
                <c:pt idx="118">
                  <c:v>8.4000000000000005E-2</c:v>
                </c:pt>
                <c:pt idx="119">
                  <c:v>0.17499999999999999</c:v>
                </c:pt>
                <c:pt idx="120">
                  <c:v>0.26600000000000001</c:v>
                </c:pt>
                <c:pt idx="121">
                  <c:v>0.35099999999999998</c:v>
                </c:pt>
                <c:pt idx="122">
                  <c:v>0.43</c:v>
                </c:pt>
                <c:pt idx="123">
                  <c:v>0.51500000000000001</c:v>
                </c:pt>
                <c:pt idx="124">
                  <c:v>0.59399999999999997</c:v>
                </c:pt>
                <c:pt idx="125">
                  <c:v>0.64900000000000002</c:v>
                </c:pt>
                <c:pt idx="126">
                  <c:v>0.71599999999999997</c:v>
                </c:pt>
                <c:pt idx="127">
                  <c:v>0.77100000000000002</c:v>
                </c:pt>
                <c:pt idx="128">
                  <c:v>0.80700000000000005</c:v>
                </c:pt>
                <c:pt idx="129">
                  <c:v>0.83699999999999997</c:v>
                </c:pt>
                <c:pt idx="130">
                  <c:v>0.86099999999999999</c:v>
                </c:pt>
                <c:pt idx="131">
                  <c:v>0.88600000000000001</c:v>
                </c:pt>
                <c:pt idx="132">
                  <c:v>0.88600000000000001</c:v>
                </c:pt>
                <c:pt idx="133">
                  <c:v>0.88</c:v>
                </c:pt>
                <c:pt idx="134">
                  <c:v>0.86099999999999999</c:v>
                </c:pt>
                <c:pt idx="135">
                  <c:v>0.83699999999999997</c:v>
                </c:pt>
                <c:pt idx="136">
                  <c:v>0.80100000000000005</c:v>
                </c:pt>
                <c:pt idx="137">
                  <c:v>0.76500000000000001</c:v>
                </c:pt>
                <c:pt idx="138">
                  <c:v>0.71</c:v>
                </c:pt>
                <c:pt idx="139">
                  <c:v>0.64300000000000002</c:v>
                </c:pt>
                <c:pt idx="140">
                  <c:v>0.57599999999999996</c:v>
                </c:pt>
                <c:pt idx="141">
                  <c:v>0.497</c:v>
                </c:pt>
                <c:pt idx="142">
                  <c:v>0.43</c:v>
                </c:pt>
                <c:pt idx="143">
                  <c:v>0.34499999999999997</c:v>
                </c:pt>
                <c:pt idx="144">
                  <c:v>0.254</c:v>
                </c:pt>
                <c:pt idx="145">
                  <c:v>0.16900000000000001</c:v>
                </c:pt>
                <c:pt idx="146">
                  <c:v>7.8E-2</c:v>
                </c:pt>
                <c:pt idx="147">
                  <c:v>-7.0000000000000001E-3</c:v>
                </c:pt>
                <c:pt idx="148">
                  <c:v>-9.1999999999999998E-2</c:v>
                </c:pt>
                <c:pt idx="149">
                  <c:v>-0.183</c:v>
                </c:pt>
                <c:pt idx="150">
                  <c:v>-0.27400000000000002</c:v>
                </c:pt>
                <c:pt idx="151">
                  <c:v>-0.35899999999999999</c:v>
                </c:pt>
                <c:pt idx="152">
                  <c:v>-0.438</c:v>
                </c:pt>
                <c:pt idx="153">
                  <c:v>-0.505</c:v>
                </c:pt>
                <c:pt idx="154">
                  <c:v>-0.57199999999999995</c:v>
                </c:pt>
                <c:pt idx="155">
                  <c:v>-0.626</c:v>
                </c:pt>
                <c:pt idx="156">
                  <c:v>-0.68799999999999994</c:v>
                </c:pt>
                <c:pt idx="157">
                  <c:v>-0.72399999999999998</c:v>
                </c:pt>
                <c:pt idx="158">
                  <c:v>-0.76</c:v>
                </c:pt>
                <c:pt idx="159">
                  <c:v>-0.79100000000000004</c:v>
                </c:pt>
                <c:pt idx="160">
                  <c:v>-0.81499999999999995</c:v>
                </c:pt>
                <c:pt idx="161">
                  <c:v>-0.81499999999999995</c:v>
                </c:pt>
                <c:pt idx="162">
                  <c:v>-0.82099999999999995</c:v>
                </c:pt>
                <c:pt idx="163">
                  <c:v>-0.81499999999999995</c:v>
                </c:pt>
                <c:pt idx="164">
                  <c:v>-0.79700000000000004</c:v>
                </c:pt>
                <c:pt idx="165">
                  <c:v>-0.76600000000000001</c:v>
                </c:pt>
                <c:pt idx="166">
                  <c:v>-0.73599999999999999</c:v>
                </c:pt>
                <c:pt idx="167">
                  <c:v>-0.69899999999999995</c:v>
                </c:pt>
                <c:pt idx="168">
                  <c:v>-0.65100000000000002</c:v>
                </c:pt>
                <c:pt idx="169">
                  <c:v>-0.59599999999999997</c:v>
                </c:pt>
                <c:pt idx="170">
                  <c:v>-0.53600000000000003</c:v>
                </c:pt>
                <c:pt idx="171">
                  <c:v>-0.46899999999999997</c:v>
                </c:pt>
                <c:pt idx="172">
                  <c:v>-0.39600000000000002</c:v>
                </c:pt>
                <c:pt idx="173">
                  <c:v>-0.317</c:v>
                </c:pt>
                <c:pt idx="174">
                  <c:v>-0.24399999999999999</c:v>
                </c:pt>
                <c:pt idx="175">
                  <c:v>-0.14099999999999999</c:v>
                </c:pt>
                <c:pt idx="176">
                  <c:v>-5.6000000000000001E-2</c:v>
                </c:pt>
                <c:pt idx="177">
                  <c:v>2.9000000000000001E-2</c:v>
                </c:pt>
                <c:pt idx="178">
                  <c:v>0.114</c:v>
                </c:pt>
                <c:pt idx="179">
                  <c:v>0.193</c:v>
                </c:pt>
                <c:pt idx="180">
                  <c:v>0.27900000000000003</c:v>
                </c:pt>
                <c:pt idx="181">
                  <c:v>0.36399999999999999</c:v>
                </c:pt>
                <c:pt idx="182">
                  <c:v>0.42399999999999999</c:v>
                </c:pt>
                <c:pt idx="183">
                  <c:v>0.497</c:v>
                </c:pt>
                <c:pt idx="184">
                  <c:v>0.56999999999999995</c:v>
                </c:pt>
                <c:pt idx="185">
                  <c:v>0.63700000000000001</c:v>
                </c:pt>
                <c:pt idx="186">
                  <c:v>0.68600000000000005</c:v>
                </c:pt>
                <c:pt idx="187">
                  <c:v>0.72199999999999998</c:v>
                </c:pt>
                <c:pt idx="188">
                  <c:v>0.76500000000000001</c:v>
                </c:pt>
                <c:pt idx="189">
                  <c:v>0.78900000000000003</c:v>
                </c:pt>
                <c:pt idx="190">
                  <c:v>0.80100000000000005</c:v>
                </c:pt>
                <c:pt idx="191">
                  <c:v>0.81299999999999994</c:v>
                </c:pt>
                <c:pt idx="192">
                  <c:v>0.81899999999999995</c:v>
                </c:pt>
                <c:pt idx="193">
                  <c:v>0.80100000000000005</c:v>
                </c:pt>
                <c:pt idx="194">
                  <c:v>0.78300000000000003</c:v>
                </c:pt>
                <c:pt idx="195">
                  <c:v>0.75800000000000001</c:v>
                </c:pt>
                <c:pt idx="196">
                  <c:v>0.72799999999999998</c:v>
                </c:pt>
                <c:pt idx="197">
                  <c:v>0.68600000000000005</c:v>
                </c:pt>
                <c:pt idx="198">
                  <c:v>0.63100000000000001</c:v>
                </c:pt>
                <c:pt idx="199">
                  <c:v>0.56999999999999995</c:v>
                </c:pt>
                <c:pt idx="200">
                  <c:v>0.503</c:v>
                </c:pt>
                <c:pt idx="201">
                  <c:v>0.43</c:v>
                </c:pt>
                <c:pt idx="202">
                  <c:v>0.36399999999999999</c:v>
                </c:pt>
                <c:pt idx="203">
                  <c:v>0.29099999999999998</c:v>
                </c:pt>
                <c:pt idx="204">
                  <c:v>0.21199999999999999</c:v>
                </c:pt>
                <c:pt idx="205">
                  <c:v>0.127</c:v>
                </c:pt>
                <c:pt idx="206">
                  <c:v>4.2000000000000003E-2</c:v>
                </c:pt>
                <c:pt idx="207">
                  <c:v>-3.6999999999999998E-2</c:v>
                </c:pt>
                <c:pt idx="208">
                  <c:v>-0.11600000000000001</c:v>
                </c:pt>
                <c:pt idx="209">
                  <c:v>-0.20100000000000001</c:v>
                </c:pt>
                <c:pt idx="210">
                  <c:v>-0.28699999999999998</c:v>
                </c:pt>
                <c:pt idx="211">
                  <c:v>-0.35899999999999999</c:v>
                </c:pt>
                <c:pt idx="212">
                  <c:v>-0.42599999999999999</c:v>
                </c:pt>
                <c:pt idx="213">
                  <c:v>-0.499</c:v>
                </c:pt>
                <c:pt idx="214">
                  <c:v>-0.54700000000000004</c:v>
                </c:pt>
                <c:pt idx="215">
                  <c:v>-0.59599999999999997</c:v>
                </c:pt>
                <c:pt idx="216">
                  <c:v>-0.65100000000000002</c:v>
                </c:pt>
                <c:pt idx="217">
                  <c:v>-0.69399999999999995</c:v>
                </c:pt>
                <c:pt idx="218">
                  <c:v>-0.71799999999999997</c:v>
                </c:pt>
                <c:pt idx="219">
                  <c:v>-0.74199999999999999</c:v>
                </c:pt>
                <c:pt idx="220">
                  <c:v>-0.76</c:v>
                </c:pt>
                <c:pt idx="221">
                  <c:v>-0.76600000000000001</c:v>
                </c:pt>
                <c:pt idx="222">
                  <c:v>-0.76</c:v>
                </c:pt>
                <c:pt idx="223">
                  <c:v>-0.754</c:v>
                </c:pt>
                <c:pt idx="224">
                  <c:v>-0.73599999999999999</c:v>
                </c:pt>
                <c:pt idx="225">
                  <c:v>-0.71199999999999997</c:v>
                </c:pt>
                <c:pt idx="226">
                  <c:v>-0.66900000000000004</c:v>
                </c:pt>
                <c:pt idx="227">
                  <c:v>-0.626</c:v>
                </c:pt>
                <c:pt idx="228">
                  <c:v>-0.59</c:v>
                </c:pt>
                <c:pt idx="229">
                  <c:v>-0.53600000000000003</c:v>
                </c:pt>
                <c:pt idx="230">
                  <c:v>-0.46899999999999997</c:v>
                </c:pt>
                <c:pt idx="231">
                  <c:v>-0.40200000000000002</c:v>
                </c:pt>
                <c:pt idx="232">
                  <c:v>-0.33500000000000002</c:v>
                </c:pt>
                <c:pt idx="233">
                  <c:v>-0.26800000000000002</c:v>
                </c:pt>
                <c:pt idx="234">
                  <c:v>-0.17699999999999999</c:v>
                </c:pt>
                <c:pt idx="235">
                  <c:v>-9.8000000000000004E-2</c:v>
                </c:pt>
                <c:pt idx="236">
                  <c:v>-2.5000000000000001E-2</c:v>
                </c:pt>
                <c:pt idx="237">
                  <c:v>0.06</c:v>
                </c:pt>
                <c:pt idx="238">
                  <c:v>0.13900000000000001</c:v>
                </c:pt>
                <c:pt idx="239">
                  <c:v>0.21199999999999999</c:v>
                </c:pt>
                <c:pt idx="240">
                  <c:v>0.28499999999999998</c:v>
                </c:pt>
                <c:pt idx="241">
                  <c:v>0.35699999999999998</c:v>
                </c:pt>
                <c:pt idx="242">
                  <c:v>0.43</c:v>
                </c:pt>
                <c:pt idx="243">
                  <c:v>0.48499999999999999</c:v>
                </c:pt>
                <c:pt idx="244">
                  <c:v>0.54600000000000004</c:v>
                </c:pt>
                <c:pt idx="245">
                  <c:v>0.60699999999999998</c:v>
                </c:pt>
                <c:pt idx="246">
                  <c:v>0.65500000000000003</c:v>
                </c:pt>
                <c:pt idx="247">
                  <c:v>0.69199999999999995</c:v>
                </c:pt>
                <c:pt idx="248">
                  <c:v>0.71599999999999997</c:v>
                </c:pt>
                <c:pt idx="249">
                  <c:v>0.74</c:v>
                </c:pt>
                <c:pt idx="250">
                  <c:v>0.752</c:v>
                </c:pt>
                <c:pt idx="251">
                  <c:v>0.752</c:v>
                </c:pt>
                <c:pt idx="252">
                  <c:v>0.752</c:v>
                </c:pt>
                <c:pt idx="253">
                  <c:v>0.74</c:v>
                </c:pt>
                <c:pt idx="254">
                  <c:v>0.72199999999999998</c:v>
                </c:pt>
                <c:pt idx="255">
                  <c:v>0.69199999999999995</c:v>
                </c:pt>
                <c:pt idx="256">
                  <c:v>0.65500000000000003</c:v>
                </c:pt>
                <c:pt idx="257">
                  <c:v>0.61899999999999999</c:v>
                </c:pt>
                <c:pt idx="258">
                  <c:v>0.56999999999999995</c:v>
                </c:pt>
                <c:pt idx="259">
                  <c:v>0.497</c:v>
                </c:pt>
                <c:pt idx="260">
                  <c:v>0.443</c:v>
                </c:pt>
                <c:pt idx="261">
                  <c:v>0.376</c:v>
                </c:pt>
                <c:pt idx="262">
                  <c:v>0.30299999999999999</c:v>
                </c:pt>
                <c:pt idx="263">
                  <c:v>0.23599999999999999</c:v>
                </c:pt>
                <c:pt idx="264">
                  <c:v>0.16300000000000001</c:v>
                </c:pt>
                <c:pt idx="265">
                  <c:v>0.09</c:v>
                </c:pt>
                <c:pt idx="266">
                  <c:v>1.0999999999999999E-2</c:v>
                </c:pt>
                <c:pt idx="267">
                  <c:v>-6.8000000000000005E-2</c:v>
                </c:pt>
                <c:pt idx="268">
                  <c:v>-0.14099999999999999</c:v>
                </c:pt>
                <c:pt idx="269">
                  <c:v>-0.20799999999999999</c:v>
                </c:pt>
                <c:pt idx="270">
                  <c:v>-0.29299999999999998</c:v>
                </c:pt>
                <c:pt idx="271">
                  <c:v>-0.35899999999999999</c:v>
                </c:pt>
                <c:pt idx="272">
                  <c:v>-0.42</c:v>
                </c:pt>
                <c:pt idx="273">
                  <c:v>-0.48099999999999998</c:v>
                </c:pt>
                <c:pt idx="274">
                  <c:v>-0.53</c:v>
                </c:pt>
                <c:pt idx="275">
                  <c:v>-0.57199999999999995</c:v>
                </c:pt>
                <c:pt idx="276">
                  <c:v>-0.61499999999999999</c:v>
                </c:pt>
                <c:pt idx="277">
                  <c:v>-0.65100000000000002</c:v>
                </c:pt>
                <c:pt idx="278">
                  <c:v>-0.66900000000000004</c:v>
                </c:pt>
                <c:pt idx="279">
                  <c:v>-0.69399999999999995</c:v>
                </c:pt>
                <c:pt idx="280">
                  <c:v>-0.69399999999999995</c:v>
                </c:pt>
                <c:pt idx="281">
                  <c:v>-0.69899999999999995</c:v>
                </c:pt>
                <c:pt idx="282">
                  <c:v>-0.69899999999999995</c:v>
                </c:pt>
                <c:pt idx="283">
                  <c:v>-0.69399999999999995</c:v>
                </c:pt>
                <c:pt idx="284">
                  <c:v>-0.66900000000000004</c:v>
                </c:pt>
                <c:pt idx="285">
                  <c:v>-0.63900000000000001</c:v>
                </c:pt>
                <c:pt idx="286">
                  <c:v>-0.60899999999999999</c:v>
                </c:pt>
                <c:pt idx="287">
                  <c:v>-0.57199999999999995</c:v>
                </c:pt>
                <c:pt idx="288">
                  <c:v>-0.52300000000000002</c:v>
                </c:pt>
                <c:pt idx="289">
                  <c:v>-0.46899999999999997</c:v>
                </c:pt>
                <c:pt idx="290">
                  <c:v>-0.41399999999999998</c:v>
                </c:pt>
                <c:pt idx="291">
                  <c:v>-0.34699999999999998</c:v>
                </c:pt>
                <c:pt idx="292">
                  <c:v>-0.28699999999999998</c:v>
                </c:pt>
                <c:pt idx="293">
                  <c:v>-0.20799999999999999</c:v>
                </c:pt>
                <c:pt idx="294">
                  <c:v>-0.13500000000000001</c:v>
                </c:pt>
                <c:pt idx="295">
                  <c:v>-6.2E-2</c:v>
                </c:pt>
                <c:pt idx="296">
                  <c:v>1.0999999999999999E-2</c:v>
                </c:pt>
                <c:pt idx="297">
                  <c:v>8.4000000000000005E-2</c:v>
                </c:pt>
                <c:pt idx="298">
                  <c:v>0.157</c:v>
                </c:pt>
                <c:pt idx="299">
                  <c:v>0.23</c:v>
                </c:pt>
                <c:pt idx="300">
                  <c:v>0.29699999999999999</c:v>
                </c:pt>
                <c:pt idx="301">
                  <c:v>0.35099999999999998</c:v>
                </c:pt>
                <c:pt idx="302">
                  <c:v>0.40600000000000003</c:v>
                </c:pt>
                <c:pt idx="303">
                  <c:v>0.47299999999999998</c:v>
                </c:pt>
                <c:pt idx="304">
                  <c:v>0.52200000000000002</c:v>
                </c:pt>
                <c:pt idx="305">
                  <c:v>0.56999999999999995</c:v>
                </c:pt>
                <c:pt idx="306">
                  <c:v>0.61299999999999999</c:v>
                </c:pt>
                <c:pt idx="307">
                  <c:v>0.64300000000000002</c:v>
                </c:pt>
                <c:pt idx="308">
                  <c:v>0.66700000000000004</c:v>
                </c:pt>
                <c:pt idx="309">
                  <c:v>0.68600000000000005</c:v>
                </c:pt>
                <c:pt idx="310">
                  <c:v>0.69199999999999995</c:v>
                </c:pt>
                <c:pt idx="311">
                  <c:v>0.69799999999999995</c:v>
                </c:pt>
                <c:pt idx="312">
                  <c:v>0.69199999999999995</c:v>
                </c:pt>
                <c:pt idx="313">
                  <c:v>0.67300000000000004</c:v>
                </c:pt>
                <c:pt idx="314">
                  <c:v>0.65500000000000003</c:v>
                </c:pt>
                <c:pt idx="315">
                  <c:v>0.625</c:v>
                </c:pt>
                <c:pt idx="316">
                  <c:v>0.59399999999999997</c:v>
                </c:pt>
                <c:pt idx="317">
                  <c:v>0.54</c:v>
                </c:pt>
                <c:pt idx="318">
                  <c:v>0.49099999999999999</c:v>
                </c:pt>
                <c:pt idx="319">
                  <c:v>0.436</c:v>
                </c:pt>
                <c:pt idx="320">
                  <c:v>0.376</c:v>
                </c:pt>
                <c:pt idx="321">
                  <c:v>0.315</c:v>
                </c:pt>
                <c:pt idx="322">
                  <c:v>0.254</c:v>
                </c:pt>
                <c:pt idx="323">
                  <c:v>0.187</c:v>
                </c:pt>
                <c:pt idx="324">
                  <c:v>0.121</c:v>
                </c:pt>
                <c:pt idx="325">
                  <c:v>5.3999999999999999E-2</c:v>
                </c:pt>
                <c:pt idx="326">
                  <c:v>-1.9E-2</c:v>
                </c:pt>
                <c:pt idx="327">
                  <c:v>-8.5999999999999993E-2</c:v>
                </c:pt>
                <c:pt idx="328">
                  <c:v>-0.153</c:v>
                </c:pt>
                <c:pt idx="329">
                  <c:v>-0.23200000000000001</c:v>
                </c:pt>
                <c:pt idx="330">
                  <c:v>-0.29899999999999999</c:v>
                </c:pt>
                <c:pt idx="331">
                  <c:v>-0.35299999999999998</c:v>
                </c:pt>
                <c:pt idx="332">
                  <c:v>-0.40799999999999997</c:v>
                </c:pt>
                <c:pt idx="333">
                  <c:v>-0.46300000000000002</c:v>
                </c:pt>
                <c:pt idx="334">
                  <c:v>-0.505</c:v>
                </c:pt>
                <c:pt idx="335">
                  <c:v>-0.54700000000000004</c:v>
                </c:pt>
                <c:pt idx="336">
                  <c:v>-0.57799999999999996</c:v>
                </c:pt>
                <c:pt idx="337">
                  <c:v>-0.60899999999999999</c:v>
                </c:pt>
                <c:pt idx="338">
                  <c:v>-0.626</c:v>
                </c:pt>
                <c:pt idx="339">
                  <c:v>-0.64500000000000002</c:v>
                </c:pt>
                <c:pt idx="340">
                  <c:v>-0.64500000000000002</c:v>
                </c:pt>
                <c:pt idx="341">
                  <c:v>-0.64500000000000002</c:v>
                </c:pt>
                <c:pt idx="342">
                  <c:v>-0.63900000000000001</c:v>
                </c:pt>
                <c:pt idx="343">
                  <c:v>-0.621</c:v>
                </c:pt>
                <c:pt idx="344">
                  <c:v>-0.60899999999999999</c:v>
                </c:pt>
                <c:pt idx="345">
                  <c:v>-0.57199999999999995</c:v>
                </c:pt>
                <c:pt idx="346">
                  <c:v>-0.54200000000000004</c:v>
                </c:pt>
                <c:pt idx="347">
                  <c:v>-0.505</c:v>
                </c:pt>
                <c:pt idx="348">
                  <c:v>-0.45700000000000002</c:v>
                </c:pt>
                <c:pt idx="349">
                  <c:v>-0.40200000000000002</c:v>
                </c:pt>
                <c:pt idx="350">
                  <c:v>-0.35299999999999998</c:v>
                </c:pt>
                <c:pt idx="351">
                  <c:v>-0.29899999999999999</c:v>
                </c:pt>
                <c:pt idx="352">
                  <c:v>-0.23799999999999999</c:v>
                </c:pt>
                <c:pt idx="353">
                  <c:v>-0.159</c:v>
                </c:pt>
                <c:pt idx="354">
                  <c:v>-9.1999999999999998E-2</c:v>
                </c:pt>
                <c:pt idx="355">
                  <c:v>-3.1E-2</c:v>
                </c:pt>
                <c:pt idx="356">
                  <c:v>3.5000000000000003E-2</c:v>
                </c:pt>
                <c:pt idx="357">
                  <c:v>0.10199999999999999</c:v>
                </c:pt>
                <c:pt idx="358">
                  <c:v>0.16900000000000001</c:v>
                </c:pt>
                <c:pt idx="359">
                  <c:v>0.23599999999999999</c:v>
                </c:pt>
                <c:pt idx="360">
                  <c:v>0.29699999999999999</c:v>
                </c:pt>
                <c:pt idx="361">
                  <c:v>0.35099999999999998</c:v>
                </c:pt>
                <c:pt idx="362">
                  <c:v>0.4</c:v>
                </c:pt>
                <c:pt idx="363">
                  <c:v>0.44900000000000001</c:v>
                </c:pt>
                <c:pt idx="364">
                  <c:v>0.497</c:v>
                </c:pt>
                <c:pt idx="365">
                  <c:v>0.53400000000000003</c:v>
                </c:pt>
                <c:pt idx="366">
                  <c:v>0.57599999999999996</c:v>
                </c:pt>
                <c:pt idx="367">
                  <c:v>0.60099999999999998</c:v>
                </c:pt>
                <c:pt idx="368">
                  <c:v>0.625</c:v>
                </c:pt>
                <c:pt idx="369">
                  <c:v>0.63100000000000001</c:v>
                </c:pt>
                <c:pt idx="370">
                  <c:v>0.63700000000000001</c:v>
                </c:pt>
                <c:pt idx="371">
                  <c:v>0.63700000000000001</c:v>
                </c:pt>
                <c:pt idx="372">
                  <c:v>0.63100000000000001</c:v>
                </c:pt>
                <c:pt idx="373">
                  <c:v>0.61299999999999999</c:v>
                </c:pt>
                <c:pt idx="374">
                  <c:v>0.58799999999999997</c:v>
                </c:pt>
                <c:pt idx="375">
                  <c:v>0.55800000000000005</c:v>
                </c:pt>
                <c:pt idx="376">
                  <c:v>0.52200000000000002</c:v>
                </c:pt>
                <c:pt idx="377">
                  <c:v>0.47299999999999998</c:v>
                </c:pt>
                <c:pt idx="378">
                  <c:v>0.43</c:v>
                </c:pt>
                <c:pt idx="379">
                  <c:v>0.376</c:v>
                </c:pt>
                <c:pt idx="380">
                  <c:v>0.33300000000000002</c:v>
                </c:pt>
                <c:pt idx="381">
                  <c:v>0.27200000000000002</c:v>
                </c:pt>
                <c:pt idx="382">
                  <c:v>0.21199999999999999</c:v>
                </c:pt>
                <c:pt idx="383">
                  <c:v>0.157</c:v>
                </c:pt>
                <c:pt idx="384">
                  <c:v>8.4000000000000005E-2</c:v>
                </c:pt>
                <c:pt idx="385">
                  <c:v>2.3E-2</c:v>
                </c:pt>
                <c:pt idx="386">
                  <c:v>-3.6999999999999998E-2</c:v>
                </c:pt>
                <c:pt idx="387">
                  <c:v>-9.8000000000000004E-2</c:v>
                </c:pt>
                <c:pt idx="388">
                  <c:v>-0.16500000000000001</c:v>
                </c:pt>
                <c:pt idx="389">
                  <c:v>-0.23200000000000001</c:v>
                </c:pt>
                <c:pt idx="390">
                  <c:v>-0.29299999999999998</c:v>
                </c:pt>
                <c:pt idx="391">
                  <c:v>-0.34100000000000003</c:v>
                </c:pt>
                <c:pt idx="392">
                  <c:v>-0.39</c:v>
                </c:pt>
                <c:pt idx="393">
                  <c:v>-0.438</c:v>
                </c:pt>
                <c:pt idx="394">
                  <c:v>-0.47499999999999998</c:v>
                </c:pt>
                <c:pt idx="395">
                  <c:v>-0.51100000000000001</c:v>
                </c:pt>
                <c:pt idx="396">
                  <c:v>-0.54200000000000004</c:v>
                </c:pt>
                <c:pt idx="397">
                  <c:v>-0.56000000000000005</c:v>
                </c:pt>
                <c:pt idx="398">
                  <c:v>-0.57799999999999996</c:v>
                </c:pt>
                <c:pt idx="399">
                  <c:v>-0.59</c:v>
                </c:pt>
                <c:pt idx="400">
                  <c:v>-0.59599999999999997</c:v>
                </c:pt>
                <c:pt idx="401">
                  <c:v>-0.59</c:v>
                </c:pt>
                <c:pt idx="402">
                  <c:v>-0.57799999999999996</c:v>
                </c:pt>
                <c:pt idx="403">
                  <c:v>-0.56599999999999995</c:v>
                </c:pt>
                <c:pt idx="404">
                  <c:v>-0.54200000000000004</c:v>
                </c:pt>
                <c:pt idx="405">
                  <c:v>-0.51700000000000002</c:v>
                </c:pt>
                <c:pt idx="406">
                  <c:v>-0.48099999999999998</c:v>
                </c:pt>
                <c:pt idx="407">
                  <c:v>-0.44400000000000001</c:v>
                </c:pt>
                <c:pt idx="408">
                  <c:v>-0.40799999999999997</c:v>
                </c:pt>
                <c:pt idx="409">
                  <c:v>-0.35299999999999998</c:v>
                </c:pt>
                <c:pt idx="410">
                  <c:v>-0.30499999999999999</c:v>
                </c:pt>
                <c:pt idx="411">
                  <c:v>-0.25</c:v>
                </c:pt>
                <c:pt idx="412">
                  <c:v>-0.183</c:v>
                </c:pt>
                <c:pt idx="413">
                  <c:v>-0.122</c:v>
                </c:pt>
                <c:pt idx="414">
                  <c:v>-6.2E-2</c:v>
                </c:pt>
                <c:pt idx="415">
                  <c:v>-7.0000000000000001E-3</c:v>
                </c:pt>
                <c:pt idx="416">
                  <c:v>0.06</c:v>
                </c:pt>
                <c:pt idx="417">
                  <c:v>0.114</c:v>
                </c:pt>
                <c:pt idx="418">
                  <c:v>0.17499999999999999</c:v>
                </c:pt>
                <c:pt idx="419">
                  <c:v>0.23599999999999999</c:v>
                </c:pt>
                <c:pt idx="420">
                  <c:v>0.28499999999999998</c:v>
                </c:pt>
                <c:pt idx="421">
                  <c:v>0.33900000000000002</c:v>
                </c:pt>
                <c:pt idx="422">
                  <c:v>0.38200000000000001</c:v>
                </c:pt>
                <c:pt idx="423">
                  <c:v>0.42399999999999999</c:v>
                </c:pt>
                <c:pt idx="424">
                  <c:v>0.46100000000000002</c:v>
                </c:pt>
                <c:pt idx="425">
                  <c:v>0.497</c:v>
                </c:pt>
                <c:pt idx="426">
                  <c:v>0.52800000000000002</c:v>
                </c:pt>
                <c:pt idx="427">
                  <c:v>0.55800000000000005</c:v>
                </c:pt>
                <c:pt idx="428">
                  <c:v>0.56999999999999995</c:v>
                </c:pt>
                <c:pt idx="429">
                  <c:v>0.58799999999999997</c:v>
                </c:pt>
                <c:pt idx="430">
                  <c:v>0.58199999999999996</c:v>
                </c:pt>
                <c:pt idx="431">
                  <c:v>0.57599999999999996</c:v>
                </c:pt>
                <c:pt idx="432">
                  <c:v>0.56999999999999995</c:v>
                </c:pt>
                <c:pt idx="433">
                  <c:v>0.54</c:v>
                </c:pt>
                <c:pt idx="434">
                  <c:v>0.52200000000000002</c:v>
                </c:pt>
                <c:pt idx="435">
                  <c:v>0.49099999999999999</c:v>
                </c:pt>
                <c:pt idx="436">
                  <c:v>0.46100000000000002</c:v>
                </c:pt>
                <c:pt idx="437">
                  <c:v>0.41799999999999998</c:v>
                </c:pt>
                <c:pt idx="438">
                  <c:v>0.376</c:v>
                </c:pt>
                <c:pt idx="439">
                  <c:v>0.33300000000000002</c:v>
                </c:pt>
                <c:pt idx="440">
                  <c:v>0.27900000000000003</c:v>
                </c:pt>
                <c:pt idx="441">
                  <c:v>0.23</c:v>
                </c:pt>
                <c:pt idx="442">
                  <c:v>0.16900000000000001</c:v>
                </c:pt>
                <c:pt idx="443">
                  <c:v>0.121</c:v>
                </c:pt>
                <c:pt idx="444">
                  <c:v>6.6000000000000003E-2</c:v>
                </c:pt>
                <c:pt idx="445">
                  <c:v>5.0000000000000001E-3</c:v>
                </c:pt>
                <c:pt idx="446">
                  <c:v>-5.6000000000000001E-2</c:v>
                </c:pt>
                <c:pt idx="447">
                  <c:v>-0.11</c:v>
                </c:pt>
                <c:pt idx="448">
                  <c:v>-0.17100000000000001</c:v>
                </c:pt>
                <c:pt idx="449">
                  <c:v>-0.23200000000000001</c:v>
                </c:pt>
                <c:pt idx="450">
                  <c:v>-0.28000000000000003</c:v>
                </c:pt>
                <c:pt idx="451">
                  <c:v>-0.32900000000000001</c:v>
                </c:pt>
                <c:pt idx="452">
                  <c:v>-0.372</c:v>
                </c:pt>
                <c:pt idx="453">
                  <c:v>-0.41399999999999998</c:v>
                </c:pt>
                <c:pt idx="454">
                  <c:v>-0.45100000000000001</c:v>
                </c:pt>
                <c:pt idx="455">
                  <c:v>-0.47499999999999998</c:v>
                </c:pt>
                <c:pt idx="456">
                  <c:v>-0.499</c:v>
                </c:pt>
                <c:pt idx="457">
                  <c:v>-0.51700000000000002</c:v>
                </c:pt>
                <c:pt idx="458">
                  <c:v>-0.53</c:v>
                </c:pt>
                <c:pt idx="459">
                  <c:v>-0.53600000000000003</c:v>
                </c:pt>
                <c:pt idx="460">
                  <c:v>-0.53600000000000003</c:v>
                </c:pt>
                <c:pt idx="461">
                  <c:v>-0.53600000000000003</c:v>
                </c:pt>
                <c:pt idx="462">
                  <c:v>-0.52300000000000002</c:v>
                </c:pt>
                <c:pt idx="463">
                  <c:v>-0.499</c:v>
                </c:pt>
                <c:pt idx="464">
                  <c:v>-0.48099999999999998</c:v>
                </c:pt>
                <c:pt idx="465">
                  <c:v>-0.45700000000000002</c:v>
                </c:pt>
                <c:pt idx="466">
                  <c:v>-0.42599999999999999</c:v>
                </c:pt>
                <c:pt idx="467">
                  <c:v>-0.39</c:v>
                </c:pt>
                <c:pt idx="468">
                  <c:v>-0.34699999999999998</c:v>
                </c:pt>
                <c:pt idx="469">
                  <c:v>-0.30499999999999999</c:v>
                </c:pt>
                <c:pt idx="470">
                  <c:v>-0.25600000000000001</c:v>
                </c:pt>
                <c:pt idx="471">
                  <c:v>-0.19500000000000001</c:v>
                </c:pt>
                <c:pt idx="472">
                  <c:v>-0.14099999999999999</c:v>
                </c:pt>
                <c:pt idx="473">
                  <c:v>-9.1999999999999998E-2</c:v>
                </c:pt>
                <c:pt idx="474">
                  <c:v>-3.6999999999999998E-2</c:v>
                </c:pt>
                <c:pt idx="475">
                  <c:v>1.7000000000000001E-2</c:v>
                </c:pt>
                <c:pt idx="476">
                  <c:v>6.6000000000000003E-2</c:v>
                </c:pt>
                <c:pt idx="477">
                  <c:v>0.127</c:v>
                </c:pt>
                <c:pt idx="478">
                  <c:v>0.18099999999999999</c:v>
                </c:pt>
                <c:pt idx="479">
                  <c:v>0.23599999999999999</c:v>
                </c:pt>
                <c:pt idx="480">
                  <c:v>0.27900000000000003</c:v>
                </c:pt>
                <c:pt idx="481">
                  <c:v>0.32700000000000001</c:v>
                </c:pt>
                <c:pt idx="482">
                  <c:v>0.36399999999999999</c:v>
                </c:pt>
                <c:pt idx="483">
                  <c:v>0.4</c:v>
                </c:pt>
                <c:pt idx="484">
                  <c:v>0.43</c:v>
                </c:pt>
                <c:pt idx="485">
                  <c:v>0.45500000000000002</c:v>
                </c:pt>
                <c:pt idx="486">
                  <c:v>0.47899999999999998</c:v>
                </c:pt>
                <c:pt idx="487">
                  <c:v>0.503</c:v>
                </c:pt>
                <c:pt idx="488">
                  <c:v>0.50900000000000001</c:v>
                </c:pt>
                <c:pt idx="489">
                  <c:v>0.52200000000000002</c:v>
                </c:pt>
                <c:pt idx="490">
                  <c:v>0.52200000000000002</c:v>
                </c:pt>
                <c:pt idx="491">
                  <c:v>0.50900000000000001</c:v>
                </c:pt>
                <c:pt idx="492">
                  <c:v>0.497</c:v>
                </c:pt>
                <c:pt idx="493">
                  <c:v>0.48499999999999999</c:v>
                </c:pt>
                <c:pt idx="494">
                  <c:v>0.46100000000000002</c:v>
                </c:pt>
                <c:pt idx="495">
                  <c:v>0.43</c:v>
                </c:pt>
                <c:pt idx="496">
                  <c:v>0.4</c:v>
                </c:pt>
                <c:pt idx="497">
                  <c:v>0.36399999999999999</c:v>
                </c:pt>
                <c:pt idx="498">
                  <c:v>0.32700000000000001</c:v>
                </c:pt>
                <c:pt idx="499">
                  <c:v>0.28499999999999998</c:v>
                </c:pt>
                <c:pt idx="500">
                  <c:v>0.23599999999999999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6-48CD-B757-60CF236D9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7740096755257777"/>
              <c:y val="0.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layout>
        <c:manualLayout>
          <c:xMode val="edge"/>
          <c:yMode val="edge"/>
          <c:x val="0.2146666666666666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dx=0,015'!$B$2:$B$1048576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dx=0,015'!$D$2:$D$1048576</c:f>
              <c:numCache>
                <c:formatCode>0.0000</c:formatCode>
                <c:ptCount val="1048575"/>
                <c:pt idx="0">
                  <c:v>0.20599999999999999</c:v>
                </c:pt>
                <c:pt idx="1">
                  <c:v>0.315</c:v>
                </c:pt>
                <c:pt idx="2">
                  <c:v>0.41199999999999998</c:v>
                </c:pt>
                <c:pt idx="3">
                  <c:v>0.497</c:v>
                </c:pt>
                <c:pt idx="4">
                  <c:v>0.60699999999999998</c:v>
                </c:pt>
                <c:pt idx="5">
                  <c:v>0.68599999999999994</c:v>
                </c:pt>
                <c:pt idx="6">
                  <c:v>0.753</c:v>
                </c:pt>
                <c:pt idx="7">
                  <c:v>0.81899999999999995</c:v>
                </c:pt>
                <c:pt idx="8">
                  <c:v>0.874</c:v>
                </c:pt>
                <c:pt idx="9">
                  <c:v>0.92200000000000004</c:v>
                </c:pt>
                <c:pt idx="10">
                  <c:v>0.95899999999999996</c:v>
                </c:pt>
                <c:pt idx="11">
                  <c:v>0.97699999999999998</c:v>
                </c:pt>
                <c:pt idx="12">
                  <c:v>0.996</c:v>
                </c:pt>
                <c:pt idx="13">
                  <c:v>0.996</c:v>
                </c:pt>
                <c:pt idx="14">
                  <c:v>0.98299999999999998</c:v>
                </c:pt>
                <c:pt idx="15">
                  <c:v>0.96499999999999997</c:v>
                </c:pt>
                <c:pt idx="16">
                  <c:v>0.93499999999999994</c:v>
                </c:pt>
                <c:pt idx="17">
                  <c:v>0.88600000000000001</c:v>
                </c:pt>
                <c:pt idx="18">
                  <c:v>0.83799999999999997</c:v>
                </c:pt>
                <c:pt idx="19">
                  <c:v>0.77700000000000002</c:v>
                </c:pt>
                <c:pt idx="20">
                  <c:v>0.71599999999999997</c:v>
                </c:pt>
                <c:pt idx="21">
                  <c:v>0.63100000000000001</c:v>
                </c:pt>
                <c:pt idx="22">
                  <c:v>0.54600000000000004</c:v>
                </c:pt>
                <c:pt idx="23">
                  <c:v>0.45500000000000002</c:v>
                </c:pt>
                <c:pt idx="24">
                  <c:v>0.35799999999999998</c:v>
                </c:pt>
                <c:pt idx="25">
                  <c:v>0.26</c:v>
                </c:pt>
                <c:pt idx="26">
                  <c:v>0.16299999999999998</c:v>
                </c:pt>
                <c:pt idx="27">
                  <c:v>0.06</c:v>
                </c:pt>
                <c:pt idx="28">
                  <c:v>-4.9000000000000002E-2</c:v>
                </c:pt>
                <c:pt idx="29">
                  <c:v>-0.14700000000000002</c:v>
                </c:pt>
                <c:pt idx="30">
                  <c:v>-0.26200000000000001</c:v>
                </c:pt>
                <c:pt idx="31">
                  <c:v>-0.35300000000000004</c:v>
                </c:pt>
                <c:pt idx="32">
                  <c:v>-0.44400000000000001</c:v>
                </c:pt>
                <c:pt idx="33">
                  <c:v>-0.53500000000000003</c:v>
                </c:pt>
                <c:pt idx="34">
                  <c:v>-0.60799999999999998</c:v>
                </c:pt>
                <c:pt idx="35">
                  <c:v>-0.68100000000000005</c:v>
                </c:pt>
                <c:pt idx="36">
                  <c:v>-0.748</c:v>
                </c:pt>
                <c:pt idx="37">
                  <c:v>-0.81500000000000006</c:v>
                </c:pt>
                <c:pt idx="38">
                  <c:v>-0.85699999999999998</c:v>
                </c:pt>
                <c:pt idx="39">
                  <c:v>-0.9</c:v>
                </c:pt>
                <c:pt idx="40">
                  <c:v>-0.93</c:v>
                </c:pt>
                <c:pt idx="41">
                  <c:v>-0.94800000000000006</c:v>
                </c:pt>
                <c:pt idx="42">
                  <c:v>-0.96</c:v>
                </c:pt>
                <c:pt idx="43">
                  <c:v>-0.95399999999999996</c:v>
                </c:pt>
                <c:pt idx="44">
                  <c:v>-0.94800000000000006</c:v>
                </c:pt>
                <c:pt idx="45">
                  <c:v>-0.92400000000000004</c:v>
                </c:pt>
                <c:pt idx="46">
                  <c:v>-0.9</c:v>
                </c:pt>
                <c:pt idx="47">
                  <c:v>-0.85099999999999998</c:v>
                </c:pt>
                <c:pt idx="48">
                  <c:v>-0.80300000000000005</c:v>
                </c:pt>
                <c:pt idx="49">
                  <c:v>-0.754</c:v>
                </c:pt>
                <c:pt idx="50">
                  <c:v>-0.68100000000000005</c:v>
                </c:pt>
                <c:pt idx="51">
                  <c:v>-0.60799999999999998</c:v>
                </c:pt>
                <c:pt idx="52">
                  <c:v>-0.53500000000000003</c:v>
                </c:pt>
                <c:pt idx="53">
                  <c:v>-0.45</c:v>
                </c:pt>
                <c:pt idx="54">
                  <c:v>-0.35300000000000004</c:v>
                </c:pt>
                <c:pt idx="55">
                  <c:v>-0.26800000000000002</c:v>
                </c:pt>
                <c:pt idx="56">
                  <c:v>-0.159</c:v>
                </c:pt>
                <c:pt idx="57">
                  <c:v>-6.2E-2</c:v>
                </c:pt>
                <c:pt idx="58">
                  <c:v>4.1999999999999996E-2</c:v>
                </c:pt>
                <c:pt idx="59">
                  <c:v>0.13899999999999998</c:v>
                </c:pt>
                <c:pt idx="60">
                  <c:v>0.23599999999999999</c:v>
                </c:pt>
                <c:pt idx="61">
                  <c:v>0.32700000000000001</c:v>
                </c:pt>
                <c:pt idx="62">
                  <c:v>0.41799999999999998</c:v>
                </c:pt>
                <c:pt idx="63">
                  <c:v>0.497</c:v>
                </c:pt>
                <c:pt idx="64">
                  <c:v>0.58899999999999997</c:v>
                </c:pt>
                <c:pt idx="65">
                  <c:v>0.66700000000000004</c:v>
                </c:pt>
                <c:pt idx="66">
                  <c:v>0.73399999999999999</c:v>
                </c:pt>
                <c:pt idx="67">
                  <c:v>0.78300000000000003</c:v>
                </c:pt>
                <c:pt idx="68">
                  <c:v>0.83199999999999996</c:v>
                </c:pt>
                <c:pt idx="69">
                  <c:v>0.88</c:v>
                </c:pt>
                <c:pt idx="70">
                  <c:v>0.91100000000000003</c:v>
                </c:pt>
                <c:pt idx="71">
                  <c:v>0.92200000000000004</c:v>
                </c:pt>
                <c:pt idx="72">
                  <c:v>0.92799999999999994</c:v>
                </c:pt>
                <c:pt idx="73">
                  <c:v>0.92799999999999994</c:v>
                </c:pt>
                <c:pt idx="74">
                  <c:v>0.91100000000000003</c:v>
                </c:pt>
                <c:pt idx="75">
                  <c:v>0.88600000000000001</c:v>
                </c:pt>
                <c:pt idx="76">
                  <c:v>0.85599999999999998</c:v>
                </c:pt>
                <c:pt idx="77">
                  <c:v>0.81899999999999995</c:v>
                </c:pt>
                <c:pt idx="78">
                  <c:v>0.76500000000000001</c:v>
                </c:pt>
                <c:pt idx="79">
                  <c:v>0.70399999999999996</c:v>
                </c:pt>
                <c:pt idx="80">
                  <c:v>0.63100000000000001</c:v>
                </c:pt>
                <c:pt idx="81">
                  <c:v>0.56399999999999995</c:v>
                </c:pt>
                <c:pt idx="82">
                  <c:v>0.47299999999999998</c:v>
                </c:pt>
                <c:pt idx="83">
                  <c:v>0.38800000000000001</c:v>
                </c:pt>
                <c:pt idx="84">
                  <c:v>0.30299999999999999</c:v>
                </c:pt>
                <c:pt idx="85">
                  <c:v>0.21199999999999999</c:v>
                </c:pt>
                <c:pt idx="86">
                  <c:v>0.115</c:v>
                </c:pt>
                <c:pt idx="87">
                  <c:v>1.7000000000000001E-2</c:v>
                </c:pt>
                <c:pt idx="88">
                  <c:v>-0.08</c:v>
                </c:pt>
                <c:pt idx="89">
                  <c:v>-0.17100000000000001</c:v>
                </c:pt>
                <c:pt idx="90">
                  <c:v>-0.28000000000000003</c:v>
                </c:pt>
                <c:pt idx="91">
                  <c:v>-0.36499999999999999</c:v>
                </c:pt>
                <c:pt idx="92">
                  <c:v>-0.44400000000000001</c:v>
                </c:pt>
                <c:pt idx="93">
                  <c:v>-0.52300000000000002</c:v>
                </c:pt>
                <c:pt idx="94">
                  <c:v>-0.60199999999999998</c:v>
                </c:pt>
                <c:pt idx="95">
                  <c:v>-0.67500000000000004</c:v>
                </c:pt>
                <c:pt idx="96">
                  <c:v>-0.72399999999999998</c:v>
                </c:pt>
                <c:pt idx="97">
                  <c:v>-0.77800000000000002</c:v>
                </c:pt>
                <c:pt idx="98">
                  <c:v>-0.82100000000000006</c:v>
                </c:pt>
                <c:pt idx="99">
                  <c:v>-0.85099999999999998</c:v>
                </c:pt>
                <c:pt idx="100">
                  <c:v>-0.86899999999999999</c:v>
                </c:pt>
                <c:pt idx="101">
                  <c:v>-0.88800000000000001</c:v>
                </c:pt>
                <c:pt idx="102">
                  <c:v>-0.9</c:v>
                </c:pt>
                <c:pt idx="103">
                  <c:v>-0.89400000000000002</c:v>
                </c:pt>
                <c:pt idx="104">
                  <c:v>-0.86899999999999999</c:v>
                </c:pt>
                <c:pt idx="105">
                  <c:v>-0.85099999999999998</c:v>
                </c:pt>
                <c:pt idx="106">
                  <c:v>-0.82699999999999996</c:v>
                </c:pt>
                <c:pt idx="107">
                  <c:v>-0.78500000000000003</c:v>
                </c:pt>
                <c:pt idx="108">
                  <c:v>-0.73</c:v>
                </c:pt>
                <c:pt idx="109">
                  <c:v>-0.67500000000000004</c:v>
                </c:pt>
                <c:pt idx="110">
                  <c:v>-0.621</c:v>
                </c:pt>
                <c:pt idx="111">
                  <c:v>-0.54200000000000004</c:v>
                </c:pt>
                <c:pt idx="112">
                  <c:v>-0.46300000000000002</c:v>
                </c:pt>
                <c:pt idx="113">
                  <c:v>-0.38400000000000001</c:v>
                </c:pt>
                <c:pt idx="114">
                  <c:v>-0.29899999999999999</c:v>
                </c:pt>
                <c:pt idx="115">
                  <c:v>-0.19500000000000001</c:v>
                </c:pt>
                <c:pt idx="116">
                  <c:v>-0.104</c:v>
                </c:pt>
                <c:pt idx="117">
                  <c:v>-2.5000000000000001E-2</c:v>
                </c:pt>
                <c:pt idx="118">
                  <c:v>7.2000000000000008E-2</c:v>
                </c:pt>
                <c:pt idx="119">
                  <c:v>0.16299999999999998</c:v>
                </c:pt>
                <c:pt idx="120">
                  <c:v>0.254</c:v>
                </c:pt>
                <c:pt idx="121">
                  <c:v>0.33899999999999997</c:v>
                </c:pt>
                <c:pt idx="122">
                  <c:v>0.41799999999999998</c:v>
                </c:pt>
                <c:pt idx="123">
                  <c:v>0.503</c:v>
                </c:pt>
                <c:pt idx="124">
                  <c:v>0.58199999999999996</c:v>
                </c:pt>
                <c:pt idx="125">
                  <c:v>0.63700000000000001</c:v>
                </c:pt>
                <c:pt idx="126">
                  <c:v>0.70399999999999996</c:v>
                </c:pt>
                <c:pt idx="127">
                  <c:v>0.75900000000000001</c:v>
                </c:pt>
                <c:pt idx="128">
                  <c:v>0.79500000000000004</c:v>
                </c:pt>
                <c:pt idx="129">
                  <c:v>0.82499999999999996</c:v>
                </c:pt>
                <c:pt idx="130">
                  <c:v>0.84899999999999998</c:v>
                </c:pt>
                <c:pt idx="131">
                  <c:v>0.874</c:v>
                </c:pt>
                <c:pt idx="132">
                  <c:v>0.874</c:v>
                </c:pt>
                <c:pt idx="133">
                  <c:v>0.86799999999999999</c:v>
                </c:pt>
                <c:pt idx="134">
                  <c:v>0.84899999999999998</c:v>
                </c:pt>
                <c:pt idx="135">
                  <c:v>0.82499999999999996</c:v>
                </c:pt>
                <c:pt idx="136">
                  <c:v>0.78900000000000003</c:v>
                </c:pt>
                <c:pt idx="137">
                  <c:v>0.753</c:v>
                </c:pt>
                <c:pt idx="138">
                  <c:v>0.69799999999999995</c:v>
                </c:pt>
                <c:pt idx="139">
                  <c:v>0.63100000000000001</c:v>
                </c:pt>
                <c:pt idx="140">
                  <c:v>0.56399999999999995</c:v>
                </c:pt>
                <c:pt idx="141">
                  <c:v>0.48499999999999999</c:v>
                </c:pt>
                <c:pt idx="142">
                  <c:v>0.41799999999999998</c:v>
                </c:pt>
                <c:pt idx="143">
                  <c:v>0.33299999999999996</c:v>
                </c:pt>
                <c:pt idx="144">
                  <c:v>0.24199999999999999</c:v>
                </c:pt>
                <c:pt idx="145">
                  <c:v>0.157</c:v>
                </c:pt>
                <c:pt idx="146">
                  <c:v>6.6000000000000003E-2</c:v>
                </c:pt>
                <c:pt idx="147">
                  <c:v>-1.9E-2</c:v>
                </c:pt>
                <c:pt idx="148">
                  <c:v>-0.104</c:v>
                </c:pt>
                <c:pt idx="149">
                  <c:v>-0.19500000000000001</c:v>
                </c:pt>
                <c:pt idx="150">
                  <c:v>-0.28600000000000003</c:v>
                </c:pt>
                <c:pt idx="151">
                  <c:v>-0.371</c:v>
                </c:pt>
                <c:pt idx="152">
                  <c:v>-0.45</c:v>
                </c:pt>
                <c:pt idx="153">
                  <c:v>-0.51700000000000002</c:v>
                </c:pt>
                <c:pt idx="154">
                  <c:v>-0.58399999999999996</c:v>
                </c:pt>
                <c:pt idx="155">
                  <c:v>-0.63800000000000001</c:v>
                </c:pt>
                <c:pt idx="156">
                  <c:v>-0.7</c:v>
                </c:pt>
                <c:pt idx="157">
                  <c:v>-0.73599999999999999</c:v>
                </c:pt>
                <c:pt idx="158">
                  <c:v>-0.77200000000000002</c:v>
                </c:pt>
                <c:pt idx="159">
                  <c:v>-0.80300000000000005</c:v>
                </c:pt>
                <c:pt idx="160">
                  <c:v>-0.82699999999999996</c:v>
                </c:pt>
                <c:pt idx="161">
                  <c:v>-0.82699999999999996</c:v>
                </c:pt>
                <c:pt idx="162">
                  <c:v>-0.83299999999999996</c:v>
                </c:pt>
                <c:pt idx="163">
                  <c:v>-0.82699999999999996</c:v>
                </c:pt>
                <c:pt idx="164">
                  <c:v>-0.80900000000000005</c:v>
                </c:pt>
                <c:pt idx="165">
                  <c:v>-0.77800000000000002</c:v>
                </c:pt>
                <c:pt idx="166">
                  <c:v>-0.748</c:v>
                </c:pt>
                <c:pt idx="167">
                  <c:v>-0.71099999999999997</c:v>
                </c:pt>
                <c:pt idx="168">
                  <c:v>-0.66300000000000003</c:v>
                </c:pt>
                <c:pt idx="169">
                  <c:v>-0.60799999999999998</c:v>
                </c:pt>
                <c:pt idx="170">
                  <c:v>-0.54800000000000004</c:v>
                </c:pt>
                <c:pt idx="171">
                  <c:v>-0.48099999999999998</c:v>
                </c:pt>
                <c:pt idx="172">
                  <c:v>-0.40800000000000003</c:v>
                </c:pt>
                <c:pt idx="173">
                  <c:v>-0.32900000000000001</c:v>
                </c:pt>
                <c:pt idx="174">
                  <c:v>-0.25600000000000001</c:v>
                </c:pt>
                <c:pt idx="175">
                  <c:v>-0.153</c:v>
                </c:pt>
                <c:pt idx="176">
                  <c:v>-6.8000000000000005E-2</c:v>
                </c:pt>
                <c:pt idx="177">
                  <c:v>1.7000000000000001E-2</c:v>
                </c:pt>
                <c:pt idx="178">
                  <c:v>0.10200000000000001</c:v>
                </c:pt>
                <c:pt idx="179">
                  <c:v>0.18099999999999999</c:v>
                </c:pt>
                <c:pt idx="180">
                  <c:v>0.26700000000000002</c:v>
                </c:pt>
                <c:pt idx="181">
                  <c:v>0.35199999999999998</c:v>
                </c:pt>
                <c:pt idx="182">
                  <c:v>0.41199999999999998</c:v>
                </c:pt>
                <c:pt idx="183">
                  <c:v>0.48499999999999999</c:v>
                </c:pt>
                <c:pt idx="184">
                  <c:v>0.55799999999999994</c:v>
                </c:pt>
                <c:pt idx="185">
                  <c:v>0.625</c:v>
                </c:pt>
                <c:pt idx="186">
                  <c:v>0.67400000000000004</c:v>
                </c:pt>
                <c:pt idx="187">
                  <c:v>0.71</c:v>
                </c:pt>
                <c:pt idx="188">
                  <c:v>0.753</c:v>
                </c:pt>
                <c:pt idx="189">
                  <c:v>0.77700000000000002</c:v>
                </c:pt>
                <c:pt idx="190">
                  <c:v>0.78900000000000003</c:v>
                </c:pt>
                <c:pt idx="191">
                  <c:v>0.80099999999999993</c:v>
                </c:pt>
                <c:pt idx="192">
                  <c:v>0.80699999999999994</c:v>
                </c:pt>
                <c:pt idx="193">
                  <c:v>0.78900000000000003</c:v>
                </c:pt>
                <c:pt idx="194">
                  <c:v>0.77100000000000002</c:v>
                </c:pt>
                <c:pt idx="195">
                  <c:v>0.746</c:v>
                </c:pt>
                <c:pt idx="196">
                  <c:v>0.71599999999999997</c:v>
                </c:pt>
                <c:pt idx="197">
                  <c:v>0.67400000000000004</c:v>
                </c:pt>
                <c:pt idx="198">
                  <c:v>0.61899999999999999</c:v>
                </c:pt>
                <c:pt idx="199">
                  <c:v>0.55799999999999994</c:v>
                </c:pt>
                <c:pt idx="200">
                  <c:v>0.49099999999999999</c:v>
                </c:pt>
                <c:pt idx="201">
                  <c:v>0.41799999999999998</c:v>
                </c:pt>
                <c:pt idx="202">
                  <c:v>0.35199999999999998</c:v>
                </c:pt>
                <c:pt idx="203">
                  <c:v>0.27899999999999997</c:v>
                </c:pt>
                <c:pt idx="204">
                  <c:v>0.19999999999999998</c:v>
                </c:pt>
                <c:pt idx="205">
                  <c:v>0.115</c:v>
                </c:pt>
                <c:pt idx="206">
                  <c:v>3.0000000000000002E-2</c:v>
                </c:pt>
                <c:pt idx="207">
                  <c:v>-4.9000000000000002E-2</c:v>
                </c:pt>
                <c:pt idx="208">
                  <c:v>-0.128</c:v>
                </c:pt>
                <c:pt idx="209">
                  <c:v>-0.21300000000000002</c:v>
                </c:pt>
                <c:pt idx="210">
                  <c:v>-0.29899999999999999</c:v>
                </c:pt>
                <c:pt idx="211">
                  <c:v>-0.371</c:v>
                </c:pt>
                <c:pt idx="212">
                  <c:v>-0.438</c:v>
                </c:pt>
                <c:pt idx="213">
                  <c:v>-0.51100000000000001</c:v>
                </c:pt>
                <c:pt idx="214">
                  <c:v>-0.55900000000000005</c:v>
                </c:pt>
                <c:pt idx="215">
                  <c:v>-0.60799999999999998</c:v>
                </c:pt>
                <c:pt idx="216">
                  <c:v>-0.66300000000000003</c:v>
                </c:pt>
                <c:pt idx="217">
                  <c:v>-0.70599999999999996</c:v>
                </c:pt>
                <c:pt idx="218">
                  <c:v>-0.73</c:v>
                </c:pt>
                <c:pt idx="219">
                  <c:v>-0.754</c:v>
                </c:pt>
                <c:pt idx="220">
                  <c:v>-0.77200000000000002</c:v>
                </c:pt>
                <c:pt idx="221">
                  <c:v>-0.77800000000000002</c:v>
                </c:pt>
                <c:pt idx="222">
                  <c:v>-0.77200000000000002</c:v>
                </c:pt>
                <c:pt idx="223">
                  <c:v>-0.76600000000000001</c:v>
                </c:pt>
                <c:pt idx="224">
                  <c:v>-0.748</c:v>
                </c:pt>
                <c:pt idx="225">
                  <c:v>-0.72399999999999998</c:v>
                </c:pt>
                <c:pt idx="226">
                  <c:v>-0.68100000000000005</c:v>
                </c:pt>
                <c:pt idx="227">
                  <c:v>-0.63800000000000001</c:v>
                </c:pt>
                <c:pt idx="228">
                  <c:v>-0.60199999999999998</c:v>
                </c:pt>
                <c:pt idx="229">
                  <c:v>-0.54800000000000004</c:v>
                </c:pt>
                <c:pt idx="230">
                  <c:v>-0.48099999999999998</c:v>
                </c:pt>
                <c:pt idx="231">
                  <c:v>-0.41400000000000003</c:v>
                </c:pt>
                <c:pt idx="232">
                  <c:v>-0.34700000000000003</c:v>
                </c:pt>
                <c:pt idx="233">
                  <c:v>-0.28000000000000003</c:v>
                </c:pt>
                <c:pt idx="234">
                  <c:v>-0.189</c:v>
                </c:pt>
                <c:pt idx="235">
                  <c:v>-0.11</c:v>
                </c:pt>
                <c:pt idx="236">
                  <c:v>-3.7000000000000005E-2</c:v>
                </c:pt>
                <c:pt idx="237">
                  <c:v>4.8000000000000001E-2</c:v>
                </c:pt>
                <c:pt idx="238">
                  <c:v>0.127</c:v>
                </c:pt>
                <c:pt idx="239">
                  <c:v>0.19999999999999998</c:v>
                </c:pt>
                <c:pt idx="240">
                  <c:v>0.27299999999999996</c:v>
                </c:pt>
                <c:pt idx="241">
                  <c:v>0.34499999999999997</c:v>
                </c:pt>
                <c:pt idx="242">
                  <c:v>0.41799999999999998</c:v>
                </c:pt>
                <c:pt idx="243">
                  <c:v>0.47299999999999998</c:v>
                </c:pt>
                <c:pt idx="244">
                  <c:v>0.53400000000000003</c:v>
                </c:pt>
                <c:pt idx="245">
                  <c:v>0.59499999999999997</c:v>
                </c:pt>
                <c:pt idx="246">
                  <c:v>0.64300000000000002</c:v>
                </c:pt>
                <c:pt idx="247">
                  <c:v>0.67999999999999994</c:v>
                </c:pt>
                <c:pt idx="248">
                  <c:v>0.70399999999999996</c:v>
                </c:pt>
                <c:pt idx="249">
                  <c:v>0.72799999999999998</c:v>
                </c:pt>
                <c:pt idx="250">
                  <c:v>0.74</c:v>
                </c:pt>
                <c:pt idx="251">
                  <c:v>0.74</c:v>
                </c:pt>
                <c:pt idx="252">
                  <c:v>0.74</c:v>
                </c:pt>
                <c:pt idx="253">
                  <c:v>0.72799999999999998</c:v>
                </c:pt>
                <c:pt idx="254">
                  <c:v>0.71</c:v>
                </c:pt>
                <c:pt idx="255">
                  <c:v>0.67999999999999994</c:v>
                </c:pt>
                <c:pt idx="256">
                  <c:v>0.64300000000000002</c:v>
                </c:pt>
                <c:pt idx="257">
                  <c:v>0.60699999999999998</c:v>
                </c:pt>
                <c:pt idx="258">
                  <c:v>0.55799999999999994</c:v>
                </c:pt>
                <c:pt idx="259">
                  <c:v>0.48499999999999999</c:v>
                </c:pt>
                <c:pt idx="260">
                  <c:v>0.43099999999999999</c:v>
                </c:pt>
                <c:pt idx="261">
                  <c:v>0.36399999999999999</c:v>
                </c:pt>
                <c:pt idx="262">
                  <c:v>0.29099999999999998</c:v>
                </c:pt>
                <c:pt idx="263">
                  <c:v>0.22399999999999998</c:v>
                </c:pt>
                <c:pt idx="264">
                  <c:v>0.151</c:v>
                </c:pt>
                <c:pt idx="265">
                  <c:v>7.8E-2</c:v>
                </c:pt>
                <c:pt idx="266">
                  <c:v>-1.0000000000000009E-3</c:v>
                </c:pt>
                <c:pt idx="267">
                  <c:v>-0.08</c:v>
                </c:pt>
                <c:pt idx="268">
                  <c:v>-0.153</c:v>
                </c:pt>
                <c:pt idx="269">
                  <c:v>-0.22</c:v>
                </c:pt>
                <c:pt idx="270">
                  <c:v>-0.30499999999999999</c:v>
                </c:pt>
                <c:pt idx="271">
                  <c:v>-0.371</c:v>
                </c:pt>
                <c:pt idx="272">
                  <c:v>-0.432</c:v>
                </c:pt>
                <c:pt idx="273">
                  <c:v>-0.49299999999999999</c:v>
                </c:pt>
                <c:pt idx="274">
                  <c:v>-0.54200000000000004</c:v>
                </c:pt>
                <c:pt idx="275">
                  <c:v>-0.58399999999999996</c:v>
                </c:pt>
                <c:pt idx="276">
                  <c:v>-0.627</c:v>
                </c:pt>
                <c:pt idx="277">
                  <c:v>-0.66300000000000003</c:v>
                </c:pt>
                <c:pt idx="278">
                  <c:v>-0.68100000000000005</c:v>
                </c:pt>
                <c:pt idx="279">
                  <c:v>-0.70599999999999996</c:v>
                </c:pt>
                <c:pt idx="280">
                  <c:v>-0.70599999999999996</c:v>
                </c:pt>
                <c:pt idx="281">
                  <c:v>-0.71099999999999997</c:v>
                </c:pt>
                <c:pt idx="282">
                  <c:v>-0.71099999999999997</c:v>
                </c:pt>
                <c:pt idx="283">
                  <c:v>-0.70599999999999996</c:v>
                </c:pt>
                <c:pt idx="284">
                  <c:v>-0.68100000000000005</c:v>
                </c:pt>
                <c:pt idx="285">
                  <c:v>-0.65100000000000002</c:v>
                </c:pt>
                <c:pt idx="286">
                  <c:v>-0.621</c:v>
                </c:pt>
                <c:pt idx="287">
                  <c:v>-0.58399999999999996</c:v>
                </c:pt>
                <c:pt idx="288">
                  <c:v>-0.53500000000000003</c:v>
                </c:pt>
                <c:pt idx="289">
                  <c:v>-0.48099999999999998</c:v>
                </c:pt>
                <c:pt idx="290">
                  <c:v>-0.42599999999999999</c:v>
                </c:pt>
                <c:pt idx="291">
                  <c:v>-0.35899999999999999</c:v>
                </c:pt>
                <c:pt idx="292">
                  <c:v>-0.29899999999999999</c:v>
                </c:pt>
                <c:pt idx="293">
                  <c:v>-0.22</c:v>
                </c:pt>
                <c:pt idx="294">
                  <c:v>-0.14700000000000002</c:v>
                </c:pt>
                <c:pt idx="295">
                  <c:v>-7.3999999999999996E-2</c:v>
                </c:pt>
                <c:pt idx="296">
                  <c:v>-1.0000000000000009E-3</c:v>
                </c:pt>
                <c:pt idx="297">
                  <c:v>7.2000000000000008E-2</c:v>
                </c:pt>
                <c:pt idx="298">
                  <c:v>0.14499999999999999</c:v>
                </c:pt>
                <c:pt idx="299">
                  <c:v>0.218</c:v>
                </c:pt>
                <c:pt idx="300">
                  <c:v>0.28499999999999998</c:v>
                </c:pt>
                <c:pt idx="301">
                  <c:v>0.33899999999999997</c:v>
                </c:pt>
                <c:pt idx="302">
                  <c:v>0.39400000000000002</c:v>
                </c:pt>
                <c:pt idx="303">
                  <c:v>0.46099999999999997</c:v>
                </c:pt>
                <c:pt idx="304">
                  <c:v>0.51</c:v>
                </c:pt>
                <c:pt idx="305">
                  <c:v>0.55799999999999994</c:v>
                </c:pt>
                <c:pt idx="306">
                  <c:v>0.60099999999999998</c:v>
                </c:pt>
                <c:pt idx="307">
                  <c:v>0.63100000000000001</c:v>
                </c:pt>
                <c:pt idx="308">
                  <c:v>0.65500000000000003</c:v>
                </c:pt>
                <c:pt idx="309">
                  <c:v>0.67400000000000004</c:v>
                </c:pt>
                <c:pt idx="310">
                  <c:v>0.67999999999999994</c:v>
                </c:pt>
                <c:pt idx="311">
                  <c:v>0.68599999999999994</c:v>
                </c:pt>
                <c:pt idx="312">
                  <c:v>0.67999999999999994</c:v>
                </c:pt>
                <c:pt idx="313">
                  <c:v>0.66100000000000003</c:v>
                </c:pt>
                <c:pt idx="314">
                  <c:v>0.64300000000000002</c:v>
                </c:pt>
                <c:pt idx="315">
                  <c:v>0.61299999999999999</c:v>
                </c:pt>
                <c:pt idx="316">
                  <c:v>0.58199999999999996</c:v>
                </c:pt>
                <c:pt idx="317">
                  <c:v>0.52800000000000002</c:v>
                </c:pt>
                <c:pt idx="318">
                  <c:v>0.47899999999999998</c:v>
                </c:pt>
                <c:pt idx="319">
                  <c:v>0.42399999999999999</c:v>
                </c:pt>
                <c:pt idx="320">
                  <c:v>0.36399999999999999</c:v>
                </c:pt>
                <c:pt idx="321">
                  <c:v>0.30299999999999999</c:v>
                </c:pt>
                <c:pt idx="322">
                  <c:v>0.24199999999999999</c:v>
                </c:pt>
                <c:pt idx="323">
                  <c:v>0.17499999999999999</c:v>
                </c:pt>
                <c:pt idx="324">
                  <c:v>0.109</c:v>
                </c:pt>
                <c:pt idx="325">
                  <c:v>4.1999999999999996E-2</c:v>
                </c:pt>
                <c:pt idx="326">
                  <c:v>-3.1E-2</c:v>
                </c:pt>
                <c:pt idx="327">
                  <c:v>-9.799999999999999E-2</c:v>
                </c:pt>
                <c:pt idx="328">
                  <c:v>-0.16500000000000001</c:v>
                </c:pt>
                <c:pt idx="329">
                  <c:v>-0.24400000000000002</c:v>
                </c:pt>
                <c:pt idx="330">
                  <c:v>-0.311</c:v>
                </c:pt>
                <c:pt idx="331">
                  <c:v>-0.36499999999999999</c:v>
                </c:pt>
                <c:pt idx="332">
                  <c:v>-0.42</c:v>
                </c:pt>
                <c:pt idx="333">
                  <c:v>-0.47500000000000003</c:v>
                </c:pt>
                <c:pt idx="334">
                  <c:v>-0.51700000000000002</c:v>
                </c:pt>
                <c:pt idx="335">
                  <c:v>-0.55900000000000005</c:v>
                </c:pt>
                <c:pt idx="336">
                  <c:v>-0.59</c:v>
                </c:pt>
                <c:pt idx="337">
                  <c:v>-0.621</c:v>
                </c:pt>
                <c:pt idx="338">
                  <c:v>-0.63800000000000001</c:v>
                </c:pt>
                <c:pt idx="339">
                  <c:v>-0.65700000000000003</c:v>
                </c:pt>
                <c:pt idx="340">
                  <c:v>-0.65700000000000003</c:v>
                </c:pt>
                <c:pt idx="341">
                  <c:v>-0.65700000000000003</c:v>
                </c:pt>
                <c:pt idx="342">
                  <c:v>-0.65100000000000002</c:v>
                </c:pt>
                <c:pt idx="343">
                  <c:v>-0.63300000000000001</c:v>
                </c:pt>
                <c:pt idx="344">
                  <c:v>-0.621</c:v>
                </c:pt>
                <c:pt idx="345">
                  <c:v>-0.58399999999999996</c:v>
                </c:pt>
                <c:pt idx="346">
                  <c:v>-0.55400000000000005</c:v>
                </c:pt>
                <c:pt idx="347">
                  <c:v>-0.51700000000000002</c:v>
                </c:pt>
                <c:pt idx="348">
                  <c:v>-0.46900000000000003</c:v>
                </c:pt>
                <c:pt idx="349">
                  <c:v>-0.41400000000000003</c:v>
                </c:pt>
                <c:pt idx="350">
                  <c:v>-0.36499999999999999</c:v>
                </c:pt>
                <c:pt idx="351">
                  <c:v>-0.311</c:v>
                </c:pt>
                <c:pt idx="352">
                  <c:v>-0.25</c:v>
                </c:pt>
                <c:pt idx="353">
                  <c:v>-0.17100000000000001</c:v>
                </c:pt>
                <c:pt idx="354">
                  <c:v>-0.104</c:v>
                </c:pt>
                <c:pt idx="355">
                  <c:v>-4.2999999999999997E-2</c:v>
                </c:pt>
                <c:pt idx="356">
                  <c:v>2.3000000000000003E-2</c:v>
                </c:pt>
                <c:pt idx="357">
                  <c:v>0.09</c:v>
                </c:pt>
                <c:pt idx="358">
                  <c:v>0.157</c:v>
                </c:pt>
                <c:pt idx="359">
                  <c:v>0.22399999999999998</c:v>
                </c:pt>
                <c:pt idx="360">
                  <c:v>0.28499999999999998</c:v>
                </c:pt>
                <c:pt idx="361">
                  <c:v>0.33899999999999997</c:v>
                </c:pt>
                <c:pt idx="362">
                  <c:v>0.38800000000000001</c:v>
                </c:pt>
                <c:pt idx="363">
                  <c:v>0.437</c:v>
                </c:pt>
                <c:pt idx="364">
                  <c:v>0.48499999999999999</c:v>
                </c:pt>
                <c:pt idx="365">
                  <c:v>0.52200000000000002</c:v>
                </c:pt>
                <c:pt idx="366">
                  <c:v>0.56399999999999995</c:v>
                </c:pt>
                <c:pt idx="367">
                  <c:v>0.58899999999999997</c:v>
                </c:pt>
                <c:pt idx="368">
                  <c:v>0.61299999999999999</c:v>
                </c:pt>
                <c:pt idx="369">
                  <c:v>0.61899999999999999</c:v>
                </c:pt>
                <c:pt idx="370">
                  <c:v>0.625</c:v>
                </c:pt>
                <c:pt idx="371">
                  <c:v>0.625</c:v>
                </c:pt>
                <c:pt idx="372">
                  <c:v>0.61899999999999999</c:v>
                </c:pt>
                <c:pt idx="373">
                  <c:v>0.60099999999999998</c:v>
                </c:pt>
                <c:pt idx="374">
                  <c:v>0.57599999999999996</c:v>
                </c:pt>
                <c:pt idx="375">
                  <c:v>0.54600000000000004</c:v>
                </c:pt>
                <c:pt idx="376">
                  <c:v>0.51</c:v>
                </c:pt>
                <c:pt idx="377">
                  <c:v>0.46099999999999997</c:v>
                </c:pt>
                <c:pt idx="378">
                  <c:v>0.41799999999999998</c:v>
                </c:pt>
                <c:pt idx="379">
                  <c:v>0.36399999999999999</c:v>
                </c:pt>
                <c:pt idx="380">
                  <c:v>0.32100000000000001</c:v>
                </c:pt>
                <c:pt idx="381">
                  <c:v>0.26</c:v>
                </c:pt>
                <c:pt idx="382">
                  <c:v>0.19999999999999998</c:v>
                </c:pt>
                <c:pt idx="383">
                  <c:v>0.14499999999999999</c:v>
                </c:pt>
                <c:pt idx="384">
                  <c:v>7.2000000000000008E-2</c:v>
                </c:pt>
                <c:pt idx="385">
                  <c:v>1.0999999999999999E-2</c:v>
                </c:pt>
                <c:pt idx="386">
                  <c:v>-4.9000000000000002E-2</c:v>
                </c:pt>
                <c:pt idx="387">
                  <c:v>-0.11</c:v>
                </c:pt>
                <c:pt idx="388">
                  <c:v>-0.17700000000000002</c:v>
                </c:pt>
                <c:pt idx="389">
                  <c:v>-0.24400000000000002</c:v>
                </c:pt>
                <c:pt idx="390">
                  <c:v>-0.30499999999999999</c:v>
                </c:pt>
                <c:pt idx="391">
                  <c:v>-0.35300000000000004</c:v>
                </c:pt>
                <c:pt idx="392">
                  <c:v>-0.40200000000000002</c:v>
                </c:pt>
                <c:pt idx="393">
                  <c:v>-0.45</c:v>
                </c:pt>
                <c:pt idx="394">
                  <c:v>-0.48699999999999999</c:v>
                </c:pt>
                <c:pt idx="395">
                  <c:v>-0.52300000000000002</c:v>
                </c:pt>
                <c:pt idx="396">
                  <c:v>-0.55400000000000005</c:v>
                </c:pt>
                <c:pt idx="397">
                  <c:v>-0.57200000000000006</c:v>
                </c:pt>
                <c:pt idx="398">
                  <c:v>-0.59</c:v>
                </c:pt>
                <c:pt idx="399">
                  <c:v>-0.60199999999999998</c:v>
                </c:pt>
                <c:pt idx="400">
                  <c:v>-0.60799999999999998</c:v>
                </c:pt>
                <c:pt idx="401">
                  <c:v>-0.60199999999999998</c:v>
                </c:pt>
                <c:pt idx="402">
                  <c:v>-0.59</c:v>
                </c:pt>
                <c:pt idx="403">
                  <c:v>-0.57799999999999996</c:v>
                </c:pt>
                <c:pt idx="404">
                  <c:v>-0.55400000000000005</c:v>
                </c:pt>
                <c:pt idx="405">
                  <c:v>-0.52900000000000003</c:v>
                </c:pt>
                <c:pt idx="406">
                  <c:v>-0.49299999999999999</c:v>
                </c:pt>
                <c:pt idx="407">
                  <c:v>-0.45600000000000002</c:v>
                </c:pt>
                <c:pt idx="408">
                  <c:v>-0.42</c:v>
                </c:pt>
                <c:pt idx="409">
                  <c:v>-0.36499999999999999</c:v>
                </c:pt>
                <c:pt idx="410">
                  <c:v>-0.317</c:v>
                </c:pt>
                <c:pt idx="411">
                  <c:v>-0.26200000000000001</c:v>
                </c:pt>
                <c:pt idx="412">
                  <c:v>-0.19500000000000001</c:v>
                </c:pt>
                <c:pt idx="413">
                  <c:v>-0.13400000000000001</c:v>
                </c:pt>
                <c:pt idx="414">
                  <c:v>-7.3999999999999996E-2</c:v>
                </c:pt>
                <c:pt idx="415">
                  <c:v>-1.9E-2</c:v>
                </c:pt>
                <c:pt idx="416">
                  <c:v>4.8000000000000001E-2</c:v>
                </c:pt>
                <c:pt idx="417">
                  <c:v>0.10200000000000001</c:v>
                </c:pt>
                <c:pt idx="418">
                  <c:v>0.16299999999999998</c:v>
                </c:pt>
                <c:pt idx="419">
                  <c:v>0.22399999999999998</c:v>
                </c:pt>
                <c:pt idx="420">
                  <c:v>0.27299999999999996</c:v>
                </c:pt>
                <c:pt idx="421">
                  <c:v>0.32700000000000001</c:v>
                </c:pt>
                <c:pt idx="422">
                  <c:v>0.37</c:v>
                </c:pt>
                <c:pt idx="423">
                  <c:v>0.41199999999999998</c:v>
                </c:pt>
                <c:pt idx="424">
                  <c:v>0.44900000000000001</c:v>
                </c:pt>
                <c:pt idx="425">
                  <c:v>0.48499999999999999</c:v>
                </c:pt>
                <c:pt idx="426">
                  <c:v>0.51600000000000001</c:v>
                </c:pt>
                <c:pt idx="427">
                  <c:v>0.54600000000000004</c:v>
                </c:pt>
                <c:pt idx="428">
                  <c:v>0.55799999999999994</c:v>
                </c:pt>
                <c:pt idx="429">
                  <c:v>0.57599999999999996</c:v>
                </c:pt>
                <c:pt idx="430">
                  <c:v>0.56999999999999995</c:v>
                </c:pt>
                <c:pt idx="431">
                  <c:v>0.56399999999999995</c:v>
                </c:pt>
                <c:pt idx="432">
                  <c:v>0.55799999999999994</c:v>
                </c:pt>
                <c:pt idx="433">
                  <c:v>0.52800000000000002</c:v>
                </c:pt>
                <c:pt idx="434">
                  <c:v>0.51</c:v>
                </c:pt>
                <c:pt idx="435">
                  <c:v>0.47899999999999998</c:v>
                </c:pt>
                <c:pt idx="436">
                  <c:v>0.44900000000000001</c:v>
                </c:pt>
                <c:pt idx="437">
                  <c:v>0.40599999999999997</c:v>
                </c:pt>
                <c:pt idx="438">
                  <c:v>0.36399999999999999</c:v>
                </c:pt>
                <c:pt idx="439">
                  <c:v>0.32100000000000001</c:v>
                </c:pt>
                <c:pt idx="440">
                  <c:v>0.26700000000000002</c:v>
                </c:pt>
                <c:pt idx="441">
                  <c:v>0.218</c:v>
                </c:pt>
                <c:pt idx="442">
                  <c:v>0.157</c:v>
                </c:pt>
                <c:pt idx="443">
                  <c:v>0.109</c:v>
                </c:pt>
                <c:pt idx="444">
                  <c:v>5.4000000000000006E-2</c:v>
                </c:pt>
                <c:pt idx="445">
                  <c:v>-7.0000000000000001E-3</c:v>
                </c:pt>
                <c:pt idx="446">
                  <c:v>-6.8000000000000005E-2</c:v>
                </c:pt>
                <c:pt idx="447">
                  <c:v>-0.122</c:v>
                </c:pt>
                <c:pt idx="448">
                  <c:v>-0.18300000000000002</c:v>
                </c:pt>
                <c:pt idx="449">
                  <c:v>-0.24400000000000002</c:v>
                </c:pt>
                <c:pt idx="450">
                  <c:v>-0.29200000000000004</c:v>
                </c:pt>
                <c:pt idx="451">
                  <c:v>-0.34100000000000003</c:v>
                </c:pt>
                <c:pt idx="452">
                  <c:v>-0.38400000000000001</c:v>
                </c:pt>
                <c:pt idx="453">
                  <c:v>-0.42599999999999999</c:v>
                </c:pt>
                <c:pt idx="454">
                  <c:v>-0.46300000000000002</c:v>
                </c:pt>
                <c:pt idx="455">
                  <c:v>-0.48699999999999999</c:v>
                </c:pt>
                <c:pt idx="456">
                  <c:v>-0.51100000000000001</c:v>
                </c:pt>
                <c:pt idx="457">
                  <c:v>-0.52900000000000003</c:v>
                </c:pt>
                <c:pt idx="458">
                  <c:v>-0.54200000000000004</c:v>
                </c:pt>
                <c:pt idx="459">
                  <c:v>-0.54800000000000004</c:v>
                </c:pt>
                <c:pt idx="460">
                  <c:v>-0.54800000000000004</c:v>
                </c:pt>
                <c:pt idx="461">
                  <c:v>-0.54800000000000004</c:v>
                </c:pt>
                <c:pt idx="462">
                  <c:v>-0.53500000000000003</c:v>
                </c:pt>
                <c:pt idx="463">
                  <c:v>-0.51100000000000001</c:v>
                </c:pt>
                <c:pt idx="464">
                  <c:v>-0.49299999999999999</c:v>
                </c:pt>
                <c:pt idx="465">
                  <c:v>-0.46900000000000003</c:v>
                </c:pt>
                <c:pt idx="466">
                  <c:v>-0.438</c:v>
                </c:pt>
                <c:pt idx="467">
                  <c:v>-0.40200000000000002</c:v>
                </c:pt>
                <c:pt idx="468">
                  <c:v>-0.35899999999999999</c:v>
                </c:pt>
                <c:pt idx="469">
                  <c:v>-0.317</c:v>
                </c:pt>
                <c:pt idx="470">
                  <c:v>-0.26800000000000002</c:v>
                </c:pt>
                <c:pt idx="471">
                  <c:v>-0.20700000000000002</c:v>
                </c:pt>
                <c:pt idx="472">
                  <c:v>-0.153</c:v>
                </c:pt>
                <c:pt idx="473">
                  <c:v>-0.104</c:v>
                </c:pt>
                <c:pt idx="474">
                  <c:v>-4.9000000000000002E-2</c:v>
                </c:pt>
                <c:pt idx="475">
                  <c:v>5.000000000000001E-3</c:v>
                </c:pt>
                <c:pt idx="476">
                  <c:v>5.4000000000000006E-2</c:v>
                </c:pt>
                <c:pt idx="477">
                  <c:v>0.115</c:v>
                </c:pt>
                <c:pt idx="478">
                  <c:v>0.16899999999999998</c:v>
                </c:pt>
                <c:pt idx="479">
                  <c:v>0.22399999999999998</c:v>
                </c:pt>
                <c:pt idx="480">
                  <c:v>0.26700000000000002</c:v>
                </c:pt>
                <c:pt idx="481">
                  <c:v>0.315</c:v>
                </c:pt>
                <c:pt idx="482">
                  <c:v>0.35199999999999998</c:v>
                </c:pt>
                <c:pt idx="483">
                  <c:v>0.38800000000000001</c:v>
                </c:pt>
                <c:pt idx="484">
                  <c:v>0.41799999999999998</c:v>
                </c:pt>
                <c:pt idx="485">
                  <c:v>0.443</c:v>
                </c:pt>
                <c:pt idx="486">
                  <c:v>0.46699999999999997</c:v>
                </c:pt>
                <c:pt idx="487">
                  <c:v>0.49099999999999999</c:v>
                </c:pt>
                <c:pt idx="488">
                  <c:v>0.497</c:v>
                </c:pt>
                <c:pt idx="489">
                  <c:v>0.51</c:v>
                </c:pt>
                <c:pt idx="490">
                  <c:v>0.51</c:v>
                </c:pt>
                <c:pt idx="491">
                  <c:v>0.497</c:v>
                </c:pt>
                <c:pt idx="492">
                  <c:v>0.48499999999999999</c:v>
                </c:pt>
                <c:pt idx="493">
                  <c:v>0.47299999999999998</c:v>
                </c:pt>
                <c:pt idx="494">
                  <c:v>0.44900000000000001</c:v>
                </c:pt>
                <c:pt idx="495">
                  <c:v>0.41799999999999998</c:v>
                </c:pt>
                <c:pt idx="496">
                  <c:v>0.38800000000000001</c:v>
                </c:pt>
                <c:pt idx="497">
                  <c:v>0.35199999999999998</c:v>
                </c:pt>
                <c:pt idx="498">
                  <c:v>0.315</c:v>
                </c:pt>
                <c:pt idx="499">
                  <c:v>0.27299999999999996</c:v>
                </c:pt>
                <c:pt idx="500">
                  <c:v>0.22399999999999998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4-45F1-8AC3-ADE2D7159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dx=0,015'!$B$2:$B$1048576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dx=0,015'!$E$2:$E$1048576</c:f>
              <c:numCache>
                <c:formatCode>0.000</c:formatCode>
                <c:ptCount val="1048575"/>
                <c:pt idx="0">
                  <c:v>2.0098522167487681E-2</c:v>
                </c:pt>
                <c:pt idx="1">
                  <c:v>3.0733177100769997E-2</c:v>
                </c:pt>
                <c:pt idx="2">
                  <c:v>4.0197044334975361E-2</c:v>
                </c:pt>
                <c:pt idx="3">
                  <c:v>4.849012387010377E-2</c:v>
                </c:pt>
                <c:pt idx="4">
                  <c:v>5.922234444497583E-2</c:v>
                </c:pt>
                <c:pt idx="5">
                  <c:v>6.6930030130565768E-2</c:v>
                </c:pt>
                <c:pt idx="6">
                  <c:v>7.346692811707875E-2</c:v>
                </c:pt>
                <c:pt idx="7">
                  <c:v>7.9906260462001985E-2</c:v>
                </c:pt>
                <c:pt idx="8">
                  <c:v>8.5272370749438026E-2</c:v>
                </c:pt>
                <c:pt idx="9">
                  <c:v>8.9955521545745834E-2</c:v>
                </c:pt>
                <c:pt idx="10">
                  <c:v>9.3565450284566434E-2</c:v>
                </c:pt>
                <c:pt idx="11">
                  <c:v>9.5321631833181861E-2</c:v>
                </c:pt>
                <c:pt idx="12">
                  <c:v>9.7175379023387035E-2</c:v>
                </c:pt>
                <c:pt idx="13">
                  <c:v>9.7175379023387035E-2</c:v>
                </c:pt>
                <c:pt idx="14">
                  <c:v>9.5907025682720332E-2</c:v>
                </c:pt>
                <c:pt idx="15">
                  <c:v>9.4150844134104905E-2</c:v>
                </c:pt>
                <c:pt idx="16">
                  <c:v>9.1223874886412523E-2</c:v>
                </c:pt>
                <c:pt idx="17">
                  <c:v>8.6443158448514981E-2</c:v>
                </c:pt>
                <c:pt idx="18">
                  <c:v>8.1760007652207159E-2</c:v>
                </c:pt>
                <c:pt idx="19">
                  <c:v>7.5808503515232661E-2</c:v>
                </c:pt>
                <c:pt idx="20">
                  <c:v>6.985699937825815E-2</c:v>
                </c:pt>
                <c:pt idx="21">
                  <c:v>6.1563919843129741E-2</c:v>
                </c:pt>
                <c:pt idx="22">
                  <c:v>5.3270840308001333E-2</c:v>
                </c:pt>
                <c:pt idx="23">
                  <c:v>4.4392366923334439E-2</c:v>
                </c:pt>
                <c:pt idx="24">
                  <c:v>3.4928499689129075E-2</c:v>
                </c:pt>
                <c:pt idx="25">
                  <c:v>2.5367066813333967E-2</c:v>
                </c:pt>
                <c:pt idx="26">
                  <c:v>1.5903199579128599E-2</c:v>
                </c:pt>
                <c:pt idx="27">
                  <c:v>5.8539384953847614E-3</c:v>
                </c:pt>
                <c:pt idx="28">
                  <c:v>-4.780716437897555E-3</c:v>
                </c:pt>
                <c:pt idx="29">
                  <c:v>-1.4342149313692668E-2</c:v>
                </c:pt>
                <c:pt idx="30">
                  <c:v>-2.5562198096513458E-2</c:v>
                </c:pt>
                <c:pt idx="31">
                  <c:v>-3.4440671481180352E-2</c:v>
                </c:pt>
                <c:pt idx="32">
                  <c:v>-4.3319144865847231E-2</c:v>
                </c:pt>
                <c:pt idx="33">
                  <c:v>-5.2197618250514125E-2</c:v>
                </c:pt>
                <c:pt idx="34">
                  <c:v>-5.9319910086565578E-2</c:v>
                </c:pt>
                <c:pt idx="35">
                  <c:v>-6.6442201922617045E-2</c:v>
                </c:pt>
                <c:pt idx="36">
                  <c:v>-7.2979099909130027E-2</c:v>
                </c:pt>
                <c:pt idx="37">
                  <c:v>-7.9515997895643009E-2</c:v>
                </c:pt>
                <c:pt idx="38">
                  <c:v>-8.3613754842412333E-2</c:v>
                </c:pt>
                <c:pt idx="39">
                  <c:v>-8.7809077430771418E-2</c:v>
                </c:pt>
                <c:pt idx="40">
                  <c:v>-9.07360466784638E-2</c:v>
                </c:pt>
                <c:pt idx="41">
                  <c:v>-9.249222822707924E-2</c:v>
                </c:pt>
                <c:pt idx="42">
                  <c:v>-9.3663015926156182E-2</c:v>
                </c:pt>
                <c:pt idx="43">
                  <c:v>-9.3077622076617697E-2</c:v>
                </c:pt>
                <c:pt idx="44">
                  <c:v>-9.249222822707924E-2</c:v>
                </c:pt>
                <c:pt idx="45">
                  <c:v>-9.0150652828925329E-2</c:v>
                </c:pt>
                <c:pt idx="46">
                  <c:v>-8.7809077430771418E-2</c:v>
                </c:pt>
                <c:pt idx="47">
                  <c:v>-8.3028360992873862E-2</c:v>
                </c:pt>
                <c:pt idx="48">
                  <c:v>-7.8345210196566054E-2</c:v>
                </c:pt>
                <c:pt idx="49">
                  <c:v>-7.3564493758668498E-2</c:v>
                </c:pt>
                <c:pt idx="50">
                  <c:v>-6.6442201922617045E-2</c:v>
                </c:pt>
                <c:pt idx="51">
                  <c:v>-5.9319910086565578E-2</c:v>
                </c:pt>
                <c:pt idx="52">
                  <c:v>-5.2197618250514125E-2</c:v>
                </c:pt>
                <c:pt idx="53">
                  <c:v>-4.3904538715385709E-2</c:v>
                </c:pt>
                <c:pt idx="54">
                  <c:v>-3.4440671481180352E-2</c:v>
                </c:pt>
                <c:pt idx="55">
                  <c:v>-2.6147591946051936E-2</c:v>
                </c:pt>
                <c:pt idx="56">
                  <c:v>-1.5512937012769618E-2</c:v>
                </c:pt>
                <c:pt idx="57">
                  <c:v>-6.0490697785642537E-3</c:v>
                </c:pt>
                <c:pt idx="58">
                  <c:v>4.0977569467693323E-3</c:v>
                </c:pt>
                <c:pt idx="59">
                  <c:v>1.3561624180974695E-2</c:v>
                </c:pt>
                <c:pt idx="60">
                  <c:v>2.3025491415180059E-2</c:v>
                </c:pt>
                <c:pt idx="61">
                  <c:v>3.1903964799846952E-2</c:v>
                </c:pt>
                <c:pt idx="62">
                  <c:v>4.0782438184513832E-2</c:v>
                </c:pt>
                <c:pt idx="63">
                  <c:v>4.849012387010377E-2</c:v>
                </c:pt>
                <c:pt idx="64">
                  <c:v>5.7466162896360404E-2</c:v>
                </c:pt>
                <c:pt idx="65">
                  <c:v>6.5076282940360594E-2</c:v>
                </c:pt>
                <c:pt idx="66">
                  <c:v>7.1613180926873576E-2</c:v>
                </c:pt>
                <c:pt idx="67">
                  <c:v>7.6393897364771132E-2</c:v>
                </c:pt>
                <c:pt idx="68">
                  <c:v>8.1174613802668688E-2</c:v>
                </c:pt>
                <c:pt idx="69">
                  <c:v>8.5857764598976496E-2</c:v>
                </c:pt>
                <c:pt idx="70">
                  <c:v>8.8882299488258626E-2</c:v>
                </c:pt>
                <c:pt idx="71">
                  <c:v>8.9955521545745834E-2</c:v>
                </c:pt>
                <c:pt idx="72">
                  <c:v>9.0540915395284305E-2</c:v>
                </c:pt>
                <c:pt idx="73">
                  <c:v>9.0540915395284305E-2</c:v>
                </c:pt>
                <c:pt idx="74">
                  <c:v>8.8882299488258626E-2</c:v>
                </c:pt>
                <c:pt idx="75">
                  <c:v>8.6443158448514981E-2</c:v>
                </c:pt>
                <c:pt idx="76">
                  <c:v>8.3516189200822599E-2</c:v>
                </c:pt>
                <c:pt idx="77">
                  <c:v>7.9906260462001985E-2</c:v>
                </c:pt>
                <c:pt idx="78">
                  <c:v>7.4637715816155706E-2</c:v>
                </c:pt>
                <c:pt idx="79">
                  <c:v>6.8686211679181194E-2</c:v>
                </c:pt>
                <c:pt idx="80">
                  <c:v>6.1563919843129741E-2</c:v>
                </c:pt>
                <c:pt idx="81">
                  <c:v>5.5027021856616752E-2</c:v>
                </c:pt>
                <c:pt idx="82">
                  <c:v>4.6148548471949866E-2</c:v>
                </c:pt>
                <c:pt idx="83">
                  <c:v>3.7855468936821457E-2</c:v>
                </c:pt>
                <c:pt idx="84">
                  <c:v>2.9562389401693045E-2</c:v>
                </c:pt>
                <c:pt idx="85">
                  <c:v>2.0683916017026155E-2</c:v>
                </c:pt>
                <c:pt idx="86">
                  <c:v>1.1220048782820792E-2</c:v>
                </c:pt>
                <c:pt idx="87">
                  <c:v>1.6586159070256824E-3</c:v>
                </c:pt>
                <c:pt idx="88">
                  <c:v>-7.8052513271796818E-3</c:v>
                </c:pt>
                <c:pt idx="89">
                  <c:v>-1.6683724711846572E-2</c:v>
                </c:pt>
                <c:pt idx="90">
                  <c:v>-2.7318379645128888E-2</c:v>
                </c:pt>
                <c:pt idx="91">
                  <c:v>-3.56114591802573E-2</c:v>
                </c:pt>
                <c:pt idx="92">
                  <c:v>-4.3319144865847231E-2</c:v>
                </c:pt>
                <c:pt idx="93">
                  <c:v>-5.1026830551437169E-2</c:v>
                </c:pt>
                <c:pt idx="94">
                  <c:v>-5.87345162370271E-2</c:v>
                </c:pt>
                <c:pt idx="95">
                  <c:v>-6.5856808073078574E-2</c:v>
                </c:pt>
                <c:pt idx="96">
                  <c:v>-7.0637524510976116E-2</c:v>
                </c:pt>
                <c:pt idx="97">
                  <c:v>-7.5906069156822409E-2</c:v>
                </c:pt>
                <c:pt idx="98">
                  <c:v>-8.0101391745181494E-2</c:v>
                </c:pt>
                <c:pt idx="99">
                  <c:v>-8.3028360992873862E-2</c:v>
                </c:pt>
                <c:pt idx="100">
                  <c:v>-8.4784542541489288E-2</c:v>
                </c:pt>
                <c:pt idx="101">
                  <c:v>-8.6638289731694462E-2</c:v>
                </c:pt>
                <c:pt idx="102">
                  <c:v>-8.7809077430771418E-2</c:v>
                </c:pt>
                <c:pt idx="103">
                  <c:v>-8.7223683581232947E-2</c:v>
                </c:pt>
                <c:pt idx="104">
                  <c:v>-8.4784542541489288E-2</c:v>
                </c:pt>
                <c:pt idx="105">
                  <c:v>-8.3028360992873862E-2</c:v>
                </c:pt>
                <c:pt idx="106">
                  <c:v>-8.0686785594719951E-2</c:v>
                </c:pt>
                <c:pt idx="107">
                  <c:v>-7.6589028647950627E-2</c:v>
                </c:pt>
                <c:pt idx="108">
                  <c:v>-7.12229183605146E-2</c:v>
                </c:pt>
                <c:pt idx="109">
                  <c:v>-6.5856808073078574E-2</c:v>
                </c:pt>
                <c:pt idx="110">
                  <c:v>-6.0588263427232281E-2</c:v>
                </c:pt>
                <c:pt idx="111">
                  <c:v>-5.288057774164235E-2</c:v>
                </c:pt>
                <c:pt idx="112">
                  <c:v>-4.5172892056052412E-2</c:v>
                </c:pt>
                <c:pt idx="113">
                  <c:v>-3.7465206370462474E-2</c:v>
                </c:pt>
                <c:pt idx="114">
                  <c:v>-2.9172126835334058E-2</c:v>
                </c:pt>
                <c:pt idx="115">
                  <c:v>-1.9025300110000476E-2</c:v>
                </c:pt>
                <c:pt idx="116">
                  <c:v>-1.0146826725333586E-2</c:v>
                </c:pt>
                <c:pt idx="117">
                  <c:v>-2.4391410397436508E-3</c:v>
                </c:pt>
                <c:pt idx="118">
                  <c:v>7.0247261944617143E-3</c:v>
                </c:pt>
                <c:pt idx="119">
                  <c:v>1.5903199579128599E-2</c:v>
                </c:pt>
                <c:pt idx="120">
                  <c:v>2.4781672963795489E-2</c:v>
                </c:pt>
                <c:pt idx="121">
                  <c:v>3.3074752498923901E-2</c:v>
                </c:pt>
                <c:pt idx="122">
                  <c:v>4.0782438184513832E-2</c:v>
                </c:pt>
                <c:pt idx="123">
                  <c:v>4.9075517719642248E-2</c:v>
                </c:pt>
                <c:pt idx="124">
                  <c:v>5.6783203405232179E-2</c:v>
                </c:pt>
                <c:pt idx="125">
                  <c:v>6.2149313692668219E-2</c:v>
                </c:pt>
                <c:pt idx="126">
                  <c:v>6.8686211679181194E-2</c:v>
                </c:pt>
                <c:pt idx="127">
                  <c:v>7.4052321966617235E-2</c:v>
                </c:pt>
                <c:pt idx="128">
                  <c:v>7.7564685063848088E-2</c:v>
                </c:pt>
                <c:pt idx="129">
                  <c:v>8.049165431154047E-2</c:v>
                </c:pt>
                <c:pt idx="130">
                  <c:v>8.2833229709694367E-2</c:v>
                </c:pt>
                <c:pt idx="131">
                  <c:v>8.5272370749438026E-2</c:v>
                </c:pt>
                <c:pt idx="132">
                  <c:v>8.5272370749438026E-2</c:v>
                </c:pt>
                <c:pt idx="133">
                  <c:v>8.4686976899899541E-2</c:v>
                </c:pt>
                <c:pt idx="134">
                  <c:v>8.2833229709694367E-2</c:v>
                </c:pt>
                <c:pt idx="135">
                  <c:v>8.049165431154047E-2</c:v>
                </c:pt>
                <c:pt idx="136">
                  <c:v>7.6979291214309617E-2</c:v>
                </c:pt>
                <c:pt idx="137">
                  <c:v>7.346692811707875E-2</c:v>
                </c:pt>
                <c:pt idx="138">
                  <c:v>6.8100817829642724E-2</c:v>
                </c:pt>
                <c:pt idx="139">
                  <c:v>6.1563919843129741E-2</c:v>
                </c:pt>
                <c:pt idx="140">
                  <c:v>5.5027021856616752E-2</c:v>
                </c:pt>
                <c:pt idx="141">
                  <c:v>4.7319336171026821E-2</c:v>
                </c:pt>
                <c:pt idx="142">
                  <c:v>4.0782438184513832E-2</c:v>
                </c:pt>
                <c:pt idx="143">
                  <c:v>3.2489358649385423E-2</c:v>
                </c:pt>
                <c:pt idx="144">
                  <c:v>2.3610885264718537E-2</c:v>
                </c:pt>
                <c:pt idx="145">
                  <c:v>1.5317805729590125E-2</c:v>
                </c:pt>
                <c:pt idx="146">
                  <c:v>6.4393323449232374E-3</c:v>
                </c:pt>
                <c:pt idx="147">
                  <c:v>-1.8537471902051743E-3</c:v>
                </c:pt>
                <c:pt idx="148">
                  <c:v>-1.0146826725333586E-2</c:v>
                </c:pt>
                <c:pt idx="149">
                  <c:v>-1.9025300110000476E-2</c:v>
                </c:pt>
                <c:pt idx="150">
                  <c:v>-2.7903773494667366E-2</c:v>
                </c:pt>
                <c:pt idx="151">
                  <c:v>-3.6196853029795771E-2</c:v>
                </c:pt>
                <c:pt idx="152">
                  <c:v>-4.3904538715385709E-2</c:v>
                </c:pt>
                <c:pt idx="153">
                  <c:v>-5.0441436701898691E-2</c:v>
                </c:pt>
                <c:pt idx="154">
                  <c:v>-5.6978334688411673E-2</c:v>
                </c:pt>
                <c:pt idx="155">
                  <c:v>-6.224687933425796E-2</c:v>
                </c:pt>
                <c:pt idx="156">
                  <c:v>-6.8295949112822205E-2</c:v>
                </c:pt>
                <c:pt idx="157">
                  <c:v>-7.1808312210053071E-2</c:v>
                </c:pt>
                <c:pt idx="158">
                  <c:v>-7.5320675307283924E-2</c:v>
                </c:pt>
                <c:pt idx="159">
                  <c:v>-7.8345210196566054E-2</c:v>
                </c:pt>
                <c:pt idx="160">
                  <c:v>-8.0686785594719951E-2</c:v>
                </c:pt>
                <c:pt idx="161">
                  <c:v>-8.0686785594719951E-2</c:v>
                </c:pt>
                <c:pt idx="162">
                  <c:v>-8.1272179444258436E-2</c:v>
                </c:pt>
                <c:pt idx="163">
                  <c:v>-8.0686785594719951E-2</c:v>
                </c:pt>
                <c:pt idx="164">
                  <c:v>-7.8930604046104538E-2</c:v>
                </c:pt>
                <c:pt idx="165">
                  <c:v>-7.5906069156822409E-2</c:v>
                </c:pt>
                <c:pt idx="166">
                  <c:v>-7.2979099909130027E-2</c:v>
                </c:pt>
                <c:pt idx="167">
                  <c:v>-6.9369171170309413E-2</c:v>
                </c:pt>
                <c:pt idx="168">
                  <c:v>-6.4686020374001618E-2</c:v>
                </c:pt>
                <c:pt idx="169">
                  <c:v>-5.9319910086565578E-2</c:v>
                </c:pt>
                <c:pt idx="170">
                  <c:v>-5.3465971591180821E-2</c:v>
                </c:pt>
                <c:pt idx="171">
                  <c:v>-4.6929073604667831E-2</c:v>
                </c:pt>
                <c:pt idx="172">
                  <c:v>-3.9806781768616378E-2</c:v>
                </c:pt>
                <c:pt idx="173">
                  <c:v>-3.209909608302644E-2</c:v>
                </c:pt>
                <c:pt idx="174">
                  <c:v>-2.497680424697498E-2</c:v>
                </c:pt>
                <c:pt idx="175">
                  <c:v>-1.492754316323114E-2</c:v>
                </c:pt>
                <c:pt idx="176">
                  <c:v>-6.6344636281027297E-3</c:v>
                </c:pt>
                <c:pt idx="177">
                  <c:v>1.6586159070256824E-3</c:v>
                </c:pt>
                <c:pt idx="178">
                  <c:v>9.9516954421540946E-3</c:v>
                </c:pt>
                <c:pt idx="179">
                  <c:v>1.7659381127744029E-2</c:v>
                </c:pt>
                <c:pt idx="180">
                  <c:v>2.6050026304462189E-2</c:v>
                </c:pt>
                <c:pt idx="181">
                  <c:v>3.4343105839590597E-2</c:v>
                </c:pt>
                <c:pt idx="182">
                  <c:v>4.0197044334975361E-2</c:v>
                </c:pt>
                <c:pt idx="183">
                  <c:v>4.7319336171026821E-2</c:v>
                </c:pt>
                <c:pt idx="184">
                  <c:v>5.4441628007078274E-2</c:v>
                </c:pt>
                <c:pt idx="185">
                  <c:v>6.0978525993591264E-2</c:v>
                </c:pt>
                <c:pt idx="186">
                  <c:v>6.5759242431488826E-2</c:v>
                </c:pt>
                <c:pt idx="187">
                  <c:v>6.9271605528719665E-2</c:v>
                </c:pt>
                <c:pt idx="188">
                  <c:v>7.346692811707875E-2</c:v>
                </c:pt>
                <c:pt idx="189">
                  <c:v>7.5808503515232661E-2</c:v>
                </c:pt>
                <c:pt idx="190">
                  <c:v>7.6979291214309617E-2</c:v>
                </c:pt>
                <c:pt idx="191">
                  <c:v>7.8150078913386559E-2</c:v>
                </c:pt>
                <c:pt idx="192">
                  <c:v>7.8735472762925029E-2</c:v>
                </c:pt>
                <c:pt idx="193">
                  <c:v>7.6979291214309617E-2</c:v>
                </c:pt>
                <c:pt idx="194">
                  <c:v>7.5223109665694191E-2</c:v>
                </c:pt>
                <c:pt idx="195">
                  <c:v>7.2783968625950532E-2</c:v>
                </c:pt>
                <c:pt idx="196">
                  <c:v>6.985699937825815E-2</c:v>
                </c:pt>
                <c:pt idx="197">
                  <c:v>6.5759242431488826E-2</c:v>
                </c:pt>
                <c:pt idx="198">
                  <c:v>6.0393132144052786E-2</c:v>
                </c:pt>
                <c:pt idx="199">
                  <c:v>5.4441628007078274E-2</c:v>
                </c:pt>
                <c:pt idx="200">
                  <c:v>4.7904730020565299E-2</c:v>
                </c:pt>
                <c:pt idx="201">
                  <c:v>4.0782438184513832E-2</c:v>
                </c:pt>
                <c:pt idx="202">
                  <c:v>3.4343105839590597E-2</c:v>
                </c:pt>
                <c:pt idx="203">
                  <c:v>2.7220814003539137E-2</c:v>
                </c:pt>
                <c:pt idx="204">
                  <c:v>1.9513128317949203E-2</c:v>
                </c:pt>
                <c:pt idx="205">
                  <c:v>1.1220048782820792E-2</c:v>
                </c:pt>
                <c:pt idx="206">
                  <c:v>2.9269692476923807E-3</c:v>
                </c:pt>
                <c:pt idx="207">
                  <c:v>-4.780716437897555E-3</c:v>
                </c:pt>
                <c:pt idx="208">
                  <c:v>-1.248840212348749E-2</c:v>
                </c:pt>
                <c:pt idx="209">
                  <c:v>-2.0781481658615906E-2</c:v>
                </c:pt>
                <c:pt idx="210">
                  <c:v>-2.9172126835334058E-2</c:v>
                </c:pt>
                <c:pt idx="211">
                  <c:v>-3.6196853029795771E-2</c:v>
                </c:pt>
                <c:pt idx="212">
                  <c:v>-4.273375101630876E-2</c:v>
                </c:pt>
                <c:pt idx="213">
                  <c:v>-4.985604285236022E-2</c:v>
                </c:pt>
                <c:pt idx="214">
                  <c:v>-5.4539193648668029E-2</c:v>
                </c:pt>
                <c:pt idx="215">
                  <c:v>-5.9319910086565578E-2</c:v>
                </c:pt>
                <c:pt idx="216">
                  <c:v>-6.4686020374001618E-2</c:v>
                </c:pt>
                <c:pt idx="217">
                  <c:v>-6.8881342962360689E-2</c:v>
                </c:pt>
                <c:pt idx="218">
                  <c:v>-7.12229183605146E-2</c:v>
                </c:pt>
                <c:pt idx="219">
                  <c:v>-7.3564493758668498E-2</c:v>
                </c:pt>
                <c:pt idx="220">
                  <c:v>-7.5320675307283924E-2</c:v>
                </c:pt>
                <c:pt idx="221">
                  <c:v>-7.5906069156822409E-2</c:v>
                </c:pt>
                <c:pt idx="222">
                  <c:v>-7.5320675307283924E-2</c:v>
                </c:pt>
                <c:pt idx="223">
                  <c:v>-7.4735281457745453E-2</c:v>
                </c:pt>
                <c:pt idx="224">
                  <c:v>-7.2979099909130027E-2</c:v>
                </c:pt>
                <c:pt idx="225">
                  <c:v>-7.0637524510976116E-2</c:v>
                </c:pt>
                <c:pt idx="226">
                  <c:v>-6.6442201922617045E-2</c:v>
                </c:pt>
                <c:pt idx="227">
                  <c:v>-6.224687933425796E-2</c:v>
                </c:pt>
                <c:pt idx="228">
                  <c:v>-5.87345162370271E-2</c:v>
                </c:pt>
                <c:pt idx="229">
                  <c:v>-5.3465971591180821E-2</c:v>
                </c:pt>
                <c:pt idx="230">
                  <c:v>-4.6929073604667831E-2</c:v>
                </c:pt>
                <c:pt idx="231">
                  <c:v>-4.0392175618154856E-2</c:v>
                </c:pt>
                <c:pt idx="232">
                  <c:v>-3.3855277631641874E-2</c:v>
                </c:pt>
                <c:pt idx="233">
                  <c:v>-2.7318379645128888E-2</c:v>
                </c:pt>
                <c:pt idx="234">
                  <c:v>-1.8439906260461998E-2</c:v>
                </c:pt>
                <c:pt idx="235">
                  <c:v>-1.0732220574872062E-2</c:v>
                </c:pt>
                <c:pt idx="236">
                  <c:v>-3.6099287388206033E-3</c:v>
                </c:pt>
                <c:pt idx="237">
                  <c:v>4.6831507963078093E-3</c:v>
                </c:pt>
                <c:pt idx="238">
                  <c:v>1.2390836481897744E-2</c:v>
                </c:pt>
                <c:pt idx="239">
                  <c:v>1.9513128317949203E-2</c:v>
                </c:pt>
                <c:pt idx="240">
                  <c:v>2.6635420154000659E-2</c:v>
                </c:pt>
                <c:pt idx="241">
                  <c:v>3.3660146348462372E-2</c:v>
                </c:pt>
                <c:pt idx="242">
                  <c:v>4.0782438184513832E-2</c:v>
                </c:pt>
                <c:pt idx="243">
                  <c:v>4.6148548471949866E-2</c:v>
                </c:pt>
                <c:pt idx="244">
                  <c:v>5.2100052608924377E-2</c:v>
                </c:pt>
                <c:pt idx="245">
                  <c:v>5.8051556745898882E-2</c:v>
                </c:pt>
                <c:pt idx="246">
                  <c:v>6.2734707542206697E-2</c:v>
                </c:pt>
                <c:pt idx="247">
                  <c:v>6.6344636281027283E-2</c:v>
                </c:pt>
                <c:pt idx="248">
                  <c:v>6.8686211679181194E-2</c:v>
                </c:pt>
                <c:pt idx="249">
                  <c:v>7.1027787077335106E-2</c:v>
                </c:pt>
                <c:pt idx="250">
                  <c:v>7.2198574776412061E-2</c:v>
                </c:pt>
                <c:pt idx="251">
                  <c:v>7.2198574776412061E-2</c:v>
                </c:pt>
                <c:pt idx="252">
                  <c:v>7.2198574776412061E-2</c:v>
                </c:pt>
                <c:pt idx="253">
                  <c:v>7.1027787077335106E-2</c:v>
                </c:pt>
                <c:pt idx="254">
                  <c:v>6.9271605528719665E-2</c:v>
                </c:pt>
                <c:pt idx="255">
                  <c:v>6.6344636281027283E-2</c:v>
                </c:pt>
                <c:pt idx="256">
                  <c:v>6.2734707542206697E-2</c:v>
                </c:pt>
                <c:pt idx="257">
                  <c:v>5.922234444497583E-2</c:v>
                </c:pt>
                <c:pt idx="258">
                  <c:v>5.4441628007078274E-2</c:v>
                </c:pt>
                <c:pt idx="259">
                  <c:v>4.7319336171026821E-2</c:v>
                </c:pt>
                <c:pt idx="260">
                  <c:v>4.2050791525180535E-2</c:v>
                </c:pt>
                <c:pt idx="261">
                  <c:v>3.5513893538667553E-2</c:v>
                </c:pt>
                <c:pt idx="262">
                  <c:v>2.8391601702616089E-2</c:v>
                </c:pt>
                <c:pt idx="263">
                  <c:v>2.1854703716103107E-2</c:v>
                </c:pt>
                <c:pt idx="264">
                  <c:v>1.4732411880051649E-2</c:v>
                </c:pt>
                <c:pt idx="265">
                  <c:v>7.6101200440001895E-3</c:v>
                </c:pt>
                <c:pt idx="266">
                  <c:v>-9.7565641589746112E-5</c:v>
                </c:pt>
                <c:pt idx="267">
                  <c:v>-7.8052513271796818E-3</c:v>
                </c:pt>
                <c:pt idx="268">
                  <c:v>-1.492754316323114E-2</c:v>
                </c:pt>
                <c:pt idx="269">
                  <c:v>-2.1464441149744124E-2</c:v>
                </c:pt>
                <c:pt idx="270">
                  <c:v>-2.9757520684872536E-2</c:v>
                </c:pt>
                <c:pt idx="271">
                  <c:v>-3.6196853029795771E-2</c:v>
                </c:pt>
                <c:pt idx="272">
                  <c:v>-4.2148357166770282E-2</c:v>
                </c:pt>
                <c:pt idx="273">
                  <c:v>-4.8099861303744787E-2</c:v>
                </c:pt>
                <c:pt idx="274">
                  <c:v>-5.288057774164235E-2</c:v>
                </c:pt>
                <c:pt idx="275">
                  <c:v>-5.6978334688411673E-2</c:v>
                </c:pt>
                <c:pt idx="276">
                  <c:v>-6.1173657276770758E-2</c:v>
                </c:pt>
                <c:pt idx="277">
                  <c:v>-6.4686020374001618E-2</c:v>
                </c:pt>
                <c:pt idx="278">
                  <c:v>-6.6442201922617045E-2</c:v>
                </c:pt>
                <c:pt idx="279">
                  <c:v>-6.8881342962360689E-2</c:v>
                </c:pt>
                <c:pt idx="280">
                  <c:v>-6.8881342962360689E-2</c:v>
                </c:pt>
                <c:pt idx="281">
                  <c:v>-6.9369171170309413E-2</c:v>
                </c:pt>
                <c:pt idx="282">
                  <c:v>-6.9369171170309413E-2</c:v>
                </c:pt>
                <c:pt idx="283">
                  <c:v>-6.8881342962360689E-2</c:v>
                </c:pt>
                <c:pt idx="284">
                  <c:v>-6.6442201922617045E-2</c:v>
                </c:pt>
                <c:pt idx="285">
                  <c:v>-6.3515232674924663E-2</c:v>
                </c:pt>
                <c:pt idx="286">
                  <c:v>-6.0588263427232281E-2</c:v>
                </c:pt>
                <c:pt idx="287">
                  <c:v>-5.6978334688411673E-2</c:v>
                </c:pt>
                <c:pt idx="288">
                  <c:v>-5.2197618250514125E-2</c:v>
                </c:pt>
                <c:pt idx="289">
                  <c:v>-4.6929073604667831E-2</c:v>
                </c:pt>
                <c:pt idx="290">
                  <c:v>-4.1562963317231805E-2</c:v>
                </c:pt>
                <c:pt idx="291">
                  <c:v>-3.5026065330718822E-2</c:v>
                </c:pt>
                <c:pt idx="292">
                  <c:v>-2.9172126835334058E-2</c:v>
                </c:pt>
                <c:pt idx="293">
                  <c:v>-2.1464441149744124E-2</c:v>
                </c:pt>
                <c:pt idx="294">
                  <c:v>-1.4342149313692668E-2</c:v>
                </c:pt>
                <c:pt idx="295">
                  <c:v>-7.2198574776412049E-3</c:v>
                </c:pt>
                <c:pt idx="296">
                  <c:v>-9.7565641589746112E-5</c:v>
                </c:pt>
                <c:pt idx="297">
                  <c:v>7.0247261944617143E-3</c:v>
                </c:pt>
                <c:pt idx="298">
                  <c:v>1.4147018030513173E-2</c:v>
                </c:pt>
                <c:pt idx="299">
                  <c:v>2.1269309866564633E-2</c:v>
                </c:pt>
                <c:pt idx="300">
                  <c:v>2.7806207853077615E-2</c:v>
                </c:pt>
                <c:pt idx="301">
                  <c:v>3.3074752498923901E-2</c:v>
                </c:pt>
                <c:pt idx="302">
                  <c:v>3.8440862786359935E-2</c:v>
                </c:pt>
                <c:pt idx="303">
                  <c:v>4.497776077287291E-2</c:v>
                </c:pt>
                <c:pt idx="304">
                  <c:v>4.9758477210770473E-2</c:v>
                </c:pt>
                <c:pt idx="305">
                  <c:v>5.4441628007078274E-2</c:v>
                </c:pt>
                <c:pt idx="306">
                  <c:v>5.8636950595437359E-2</c:v>
                </c:pt>
                <c:pt idx="307">
                  <c:v>6.1563919843129741E-2</c:v>
                </c:pt>
                <c:pt idx="308">
                  <c:v>6.3905495241283652E-2</c:v>
                </c:pt>
                <c:pt idx="309">
                  <c:v>6.5759242431488826E-2</c:v>
                </c:pt>
                <c:pt idx="310">
                  <c:v>6.6344636281027283E-2</c:v>
                </c:pt>
                <c:pt idx="311">
                  <c:v>6.6930030130565768E-2</c:v>
                </c:pt>
                <c:pt idx="312">
                  <c:v>6.6344636281027283E-2</c:v>
                </c:pt>
                <c:pt idx="313">
                  <c:v>6.4490889090822123E-2</c:v>
                </c:pt>
                <c:pt idx="314">
                  <c:v>6.2734707542206697E-2</c:v>
                </c:pt>
                <c:pt idx="315">
                  <c:v>5.9807738294514308E-2</c:v>
                </c:pt>
                <c:pt idx="316">
                  <c:v>5.6783203405232179E-2</c:v>
                </c:pt>
                <c:pt idx="317">
                  <c:v>5.1514658759385899E-2</c:v>
                </c:pt>
                <c:pt idx="318">
                  <c:v>4.6733942321488343E-2</c:v>
                </c:pt>
                <c:pt idx="319">
                  <c:v>4.136783203405231E-2</c:v>
                </c:pt>
                <c:pt idx="320">
                  <c:v>3.5513893538667553E-2</c:v>
                </c:pt>
                <c:pt idx="321">
                  <c:v>2.9562389401693045E-2</c:v>
                </c:pt>
                <c:pt idx="322">
                  <c:v>2.3610885264718537E-2</c:v>
                </c:pt>
                <c:pt idx="323">
                  <c:v>1.7073987278205551E-2</c:v>
                </c:pt>
                <c:pt idx="324">
                  <c:v>1.0634654933282316E-2</c:v>
                </c:pt>
                <c:pt idx="325">
                  <c:v>4.0977569467693323E-3</c:v>
                </c:pt>
                <c:pt idx="326">
                  <c:v>-3.0245348892821268E-3</c:v>
                </c:pt>
                <c:pt idx="327">
                  <c:v>-9.5614328757951082E-3</c:v>
                </c:pt>
                <c:pt idx="328">
                  <c:v>-1.6098330862308094E-2</c:v>
                </c:pt>
                <c:pt idx="329">
                  <c:v>-2.3806016547898032E-2</c:v>
                </c:pt>
                <c:pt idx="330">
                  <c:v>-3.0342914534411014E-2</c:v>
                </c:pt>
                <c:pt idx="331">
                  <c:v>-3.56114591802573E-2</c:v>
                </c:pt>
                <c:pt idx="332">
                  <c:v>-4.0977569467693327E-2</c:v>
                </c:pt>
                <c:pt idx="333">
                  <c:v>-4.6343679755129361E-2</c:v>
                </c:pt>
                <c:pt idx="334">
                  <c:v>-5.0441436701898691E-2</c:v>
                </c:pt>
                <c:pt idx="335">
                  <c:v>-5.4539193648668029E-2</c:v>
                </c:pt>
                <c:pt idx="336">
                  <c:v>-5.7563728537950151E-2</c:v>
                </c:pt>
                <c:pt idx="337">
                  <c:v>-6.0588263427232281E-2</c:v>
                </c:pt>
                <c:pt idx="338">
                  <c:v>-6.224687933425796E-2</c:v>
                </c:pt>
                <c:pt idx="339">
                  <c:v>-6.4100626524463133E-2</c:v>
                </c:pt>
                <c:pt idx="340">
                  <c:v>-6.4100626524463133E-2</c:v>
                </c:pt>
                <c:pt idx="341">
                  <c:v>-6.4100626524463133E-2</c:v>
                </c:pt>
                <c:pt idx="342">
                  <c:v>-6.3515232674924663E-2</c:v>
                </c:pt>
                <c:pt idx="343">
                  <c:v>-6.1759051126309229E-2</c:v>
                </c:pt>
                <c:pt idx="344">
                  <c:v>-6.0588263427232281E-2</c:v>
                </c:pt>
                <c:pt idx="345">
                  <c:v>-5.6978334688411673E-2</c:v>
                </c:pt>
                <c:pt idx="346">
                  <c:v>-5.4051365440719298E-2</c:v>
                </c:pt>
                <c:pt idx="347">
                  <c:v>-5.0441436701898691E-2</c:v>
                </c:pt>
                <c:pt idx="348">
                  <c:v>-4.575828590559089E-2</c:v>
                </c:pt>
                <c:pt idx="349">
                  <c:v>-4.0392175618154856E-2</c:v>
                </c:pt>
                <c:pt idx="350">
                  <c:v>-3.56114591802573E-2</c:v>
                </c:pt>
                <c:pt idx="351">
                  <c:v>-3.0342914534411014E-2</c:v>
                </c:pt>
                <c:pt idx="352">
                  <c:v>-2.4391410397436506E-2</c:v>
                </c:pt>
                <c:pt idx="353">
                  <c:v>-1.6683724711846572E-2</c:v>
                </c:pt>
                <c:pt idx="354">
                  <c:v>-1.0146826725333586E-2</c:v>
                </c:pt>
                <c:pt idx="355">
                  <c:v>-4.1953225883590789E-3</c:v>
                </c:pt>
                <c:pt idx="356">
                  <c:v>2.2440097565641589E-3</c:v>
                </c:pt>
                <c:pt idx="357">
                  <c:v>8.7809077430771407E-3</c:v>
                </c:pt>
                <c:pt idx="358">
                  <c:v>1.5317805729590125E-2</c:v>
                </c:pt>
                <c:pt idx="359">
                  <c:v>2.1854703716103107E-2</c:v>
                </c:pt>
                <c:pt idx="360">
                  <c:v>2.7806207853077615E-2</c:v>
                </c:pt>
                <c:pt idx="361">
                  <c:v>3.3074752498923901E-2</c:v>
                </c:pt>
                <c:pt idx="362">
                  <c:v>3.7855468936821457E-2</c:v>
                </c:pt>
                <c:pt idx="363">
                  <c:v>4.2636185374719013E-2</c:v>
                </c:pt>
                <c:pt idx="364">
                  <c:v>4.7319336171026821E-2</c:v>
                </c:pt>
                <c:pt idx="365">
                  <c:v>5.0929264909847428E-2</c:v>
                </c:pt>
                <c:pt idx="366">
                  <c:v>5.5027021856616752E-2</c:v>
                </c:pt>
                <c:pt idx="367">
                  <c:v>5.7466162896360404E-2</c:v>
                </c:pt>
                <c:pt idx="368">
                  <c:v>5.9807738294514308E-2</c:v>
                </c:pt>
                <c:pt idx="369">
                  <c:v>6.0393132144052786E-2</c:v>
                </c:pt>
                <c:pt idx="370">
                  <c:v>6.0978525993591264E-2</c:v>
                </c:pt>
                <c:pt idx="371">
                  <c:v>6.0978525993591264E-2</c:v>
                </c:pt>
                <c:pt idx="372">
                  <c:v>6.0393132144052786E-2</c:v>
                </c:pt>
                <c:pt idx="373">
                  <c:v>5.8636950595437359E-2</c:v>
                </c:pt>
                <c:pt idx="374">
                  <c:v>5.6197809555693701E-2</c:v>
                </c:pt>
                <c:pt idx="375">
                  <c:v>5.3270840308001333E-2</c:v>
                </c:pt>
                <c:pt idx="376">
                  <c:v>4.9758477210770473E-2</c:v>
                </c:pt>
                <c:pt idx="377">
                  <c:v>4.497776077287291E-2</c:v>
                </c:pt>
                <c:pt idx="378">
                  <c:v>4.0782438184513832E-2</c:v>
                </c:pt>
                <c:pt idx="379">
                  <c:v>3.5513893538667553E-2</c:v>
                </c:pt>
                <c:pt idx="380">
                  <c:v>3.1318570950308475E-2</c:v>
                </c:pt>
                <c:pt idx="381">
                  <c:v>2.5367066813333967E-2</c:v>
                </c:pt>
                <c:pt idx="382">
                  <c:v>1.9513128317949203E-2</c:v>
                </c:pt>
                <c:pt idx="383">
                  <c:v>1.4147018030513173E-2</c:v>
                </c:pt>
                <c:pt idx="384">
                  <c:v>7.0247261944617143E-3</c:v>
                </c:pt>
                <c:pt idx="385">
                  <c:v>1.0732220574872062E-3</c:v>
                </c:pt>
                <c:pt idx="386">
                  <c:v>-4.780716437897555E-3</c:v>
                </c:pt>
                <c:pt idx="387">
                  <c:v>-1.0732220574872062E-2</c:v>
                </c:pt>
                <c:pt idx="388">
                  <c:v>-1.7269118561385046E-2</c:v>
                </c:pt>
                <c:pt idx="389">
                  <c:v>-2.3806016547898032E-2</c:v>
                </c:pt>
                <c:pt idx="390">
                  <c:v>-2.9757520684872536E-2</c:v>
                </c:pt>
                <c:pt idx="391">
                  <c:v>-3.4440671481180352E-2</c:v>
                </c:pt>
                <c:pt idx="392">
                  <c:v>-3.9221387919077901E-2</c:v>
                </c:pt>
                <c:pt idx="393">
                  <c:v>-4.3904538715385709E-2</c:v>
                </c:pt>
                <c:pt idx="394">
                  <c:v>-4.7514467454206309E-2</c:v>
                </c:pt>
                <c:pt idx="395">
                  <c:v>-5.1026830551437169E-2</c:v>
                </c:pt>
                <c:pt idx="396">
                  <c:v>-5.4051365440719298E-2</c:v>
                </c:pt>
                <c:pt idx="397">
                  <c:v>-5.5807546989334732E-2</c:v>
                </c:pt>
                <c:pt idx="398">
                  <c:v>-5.7563728537950151E-2</c:v>
                </c:pt>
                <c:pt idx="399">
                  <c:v>-5.87345162370271E-2</c:v>
                </c:pt>
                <c:pt idx="400">
                  <c:v>-5.9319910086565578E-2</c:v>
                </c:pt>
                <c:pt idx="401">
                  <c:v>-5.87345162370271E-2</c:v>
                </c:pt>
                <c:pt idx="402">
                  <c:v>-5.7563728537950151E-2</c:v>
                </c:pt>
                <c:pt idx="403">
                  <c:v>-5.6392940838873196E-2</c:v>
                </c:pt>
                <c:pt idx="404">
                  <c:v>-5.4051365440719298E-2</c:v>
                </c:pt>
                <c:pt idx="405">
                  <c:v>-5.1612224400975647E-2</c:v>
                </c:pt>
                <c:pt idx="406">
                  <c:v>-4.8099861303744787E-2</c:v>
                </c:pt>
                <c:pt idx="407">
                  <c:v>-4.4489932564924187E-2</c:v>
                </c:pt>
                <c:pt idx="408">
                  <c:v>-4.0977569467693327E-2</c:v>
                </c:pt>
                <c:pt idx="409">
                  <c:v>-3.56114591802573E-2</c:v>
                </c:pt>
                <c:pt idx="410">
                  <c:v>-3.0928308383949488E-2</c:v>
                </c:pt>
                <c:pt idx="411">
                  <c:v>-2.5562198096513458E-2</c:v>
                </c:pt>
                <c:pt idx="412">
                  <c:v>-1.9025300110000476E-2</c:v>
                </c:pt>
                <c:pt idx="413">
                  <c:v>-1.3073795973025968E-2</c:v>
                </c:pt>
                <c:pt idx="414">
                  <c:v>-7.2198574776412049E-3</c:v>
                </c:pt>
                <c:pt idx="415">
                  <c:v>-1.8537471902051743E-3</c:v>
                </c:pt>
                <c:pt idx="416">
                  <c:v>4.6831507963078093E-3</c:v>
                </c:pt>
                <c:pt idx="417">
                  <c:v>9.9516954421540946E-3</c:v>
                </c:pt>
                <c:pt idx="418">
                  <c:v>1.5903199579128599E-2</c:v>
                </c:pt>
                <c:pt idx="419">
                  <c:v>2.1854703716103107E-2</c:v>
                </c:pt>
                <c:pt idx="420">
                  <c:v>2.6635420154000659E-2</c:v>
                </c:pt>
                <c:pt idx="421">
                  <c:v>3.1903964799846952E-2</c:v>
                </c:pt>
                <c:pt idx="422">
                  <c:v>3.6099287388206031E-2</c:v>
                </c:pt>
                <c:pt idx="423">
                  <c:v>4.0197044334975361E-2</c:v>
                </c:pt>
                <c:pt idx="424">
                  <c:v>4.3806973073795961E-2</c:v>
                </c:pt>
                <c:pt idx="425">
                  <c:v>4.7319336171026821E-2</c:v>
                </c:pt>
                <c:pt idx="426">
                  <c:v>5.0343871060308951E-2</c:v>
                </c:pt>
                <c:pt idx="427">
                  <c:v>5.3270840308001333E-2</c:v>
                </c:pt>
                <c:pt idx="428">
                  <c:v>5.4441628007078274E-2</c:v>
                </c:pt>
                <c:pt idx="429">
                  <c:v>5.6197809555693701E-2</c:v>
                </c:pt>
                <c:pt idx="430">
                  <c:v>5.561241570615523E-2</c:v>
                </c:pt>
                <c:pt idx="431">
                  <c:v>5.5027021856616752E-2</c:v>
                </c:pt>
                <c:pt idx="432">
                  <c:v>5.4441628007078274E-2</c:v>
                </c:pt>
                <c:pt idx="433">
                  <c:v>5.1514658759385899E-2</c:v>
                </c:pt>
                <c:pt idx="434">
                  <c:v>4.9758477210770473E-2</c:v>
                </c:pt>
                <c:pt idx="435">
                  <c:v>4.6733942321488343E-2</c:v>
                </c:pt>
                <c:pt idx="436">
                  <c:v>4.3806973073795961E-2</c:v>
                </c:pt>
                <c:pt idx="437">
                  <c:v>3.9611650485436883E-2</c:v>
                </c:pt>
                <c:pt idx="438">
                  <c:v>3.5513893538667553E-2</c:v>
                </c:pt>
                <c:pt idx="439">
                  <c:v>3.1318570950308475E-2</c:v>
                </c:pt>
                <c:pt idx="440">
                  <c:v>2.6050026304462189E-2</c:v>
                </c:pt>
                <c:pt idx="441">
                  <c:v>2.1269309866564633E-2</c:v>
                </c:pt>
                <c:pt idx="442">
                  <c:v>1.5317805729590125E-2</c:v>
                </c:pt>
                <c:pt idx="443">
                  <c:v>1.0634654933282316E-2</c:v>
                </c:pt>
                <c:pt idx="444">
                  <c:v>5.2685446458462862E-3</c:v>
                </c:pt>
                <c:pt idx="445">
                  <c:v>-6.829594911282222E-4</c:v>
                </c:pt>
                <c:pt idx="446">
                  <c:v>-6.6344636281027297E-3</c:v>
                </c:pt>
                <c:pt idx="447">
                  <c:v>-1.1903008273949014E-2</c:v>
                </c:pt>
                <c:pt idx="448">
                  <c:v>-1.7854512410923524E-2</c:v>
                </c:pt>
                <c:pt idx="449">
                  <c:v>-2.3806016547898032E-2</c:v>
                </c:pt>
                <c:pt idx="450">
                  <c:v>-2.848916734420584E-2</c:v>
                </c:pt>
                <c:pt idx="451">
                  <c:v>-3.3269883782103396E-2</c:v>
                </c:pt>
                <c:pt idx="452">
                  <c:v>-3.7465206370462474E-2</c:v>
                </c:pt>
                <c:pt idx="453">
                  <c:v>-4.1562963317231805E-2</c:v>
                </c:pt>
                <c:pt idx="454">
                  <c:v>-4.5172892056052412E-2</c:v>
                </c:pt>
                <c:pt idx="455">
                  <c:v>-4.7514467454206309E-2</c:v>
                </c:pt>
                <c:pt idx="456">
                  <c:v>-4.985604285236022E-2</c:v>
                </c:pt>
                <c:pt idx="457">
                  <c:v>-5.1612224400975647E-2</c:v>
                </c:pt>
                <c:pt idx="458">
                  <c:v>-5.288057774164235E-2</c:v>
                </c:pt>
                <c:pt idx="459">
                  <c:v>-5.3465971591180821E-2</c:v>
                </c:pt>
                <c:pt idx="460">
                  <c:v>-5.3465971591180821E-2</c:v>
                </c:pt>
                <c:pt idx="461">
                  <c:v>-5.3465971591180821E-2</c:v>
                </c:pt>
                <c:pt idx="462">
                  <c:v>-5.2197618250514125E-2</c:v>
                </c:pt>
                <c:pt idx="463">
                  <c:v>-4.985604285236022E-2</c:v>
                </c:pt>
                <c:pt idx="464">
                  <c:v>-4.8099861303744787E-2</c:v>
                </c:pt>
                <c:pt idx="465">
                  <c:v>-4.575828590559089E-2</c:v>
                </c:pt>
                <c:pt idx="466">
                  <c:v>-4.273375101630876E-2</c:v>
                </c:pt>
                <c:pt idx="467">
                  <c:v>-3.9221387919077901E-2</c:v>
                </c:pt>
                <c:pt idx="468">
                  <c:v>-3.5026065330718822E-2</c:v>
                </c:pt>
                <c:pt idx="469">
                  <c:v>-3.0928308383949488E-2</c:v>
                </c:pt>
                <c:pt idx="470">
                  <c:v>-2.6147591946051936E-2</c:v>
                </c:pt>
                <c:pt idx="471">
                  <c:v>-2.0196087809077428E-2</c:v>
                </c:pt>
                <c:pt idx="472">
                  <c:v>-1.492754316323114E-2</c:v>
                </c:pt>
                <c:pt idx="473">
                  <c:v>-1.0146826725333586E-2</c:v>
                </c:pt>
                <c:pt idx="474">
                  <c:v>-4.780716437897555E-3</c:v>
                </c:pt>
                <c:pt idx="475">
                  <c:v>4.8782820794873022E-4</c:v>
                </c:pt>
                <c:pt idx="476">
                  <c:v>5.2685446458462862E-3</c:v>
                </c:pt>
                <c:pt idx="477">
                  <c:v>1.1220048782820792E-2</c:v>
                </c:pt>
                <c:pt idx="478">
                  <c:v>1.6488593428667077E-2</c:v>
                </c:pt>
                <c:pt idx="479">
                  <c:v>2.1854703716103107E-2</c:v>
                </c:pt>
                <c:pt idx="480">
                  <c:v>2.6050026304462189E-2</c:v>
                </c:pt>
                <c:pt idx="481">
                  <c:v>3.0733177100769997E-2</c:v>
                </c:pt>
                <c:pt idx="482">
                  <c:v>3.4343105839590597E-2</c:v>
                </c:pt>
                <c:pt idx="483">
                  <c:v>3.7855468936821457E-2</c:v>
                </c:pt>
                <c:pt idx="484">
                  <c:v>4.0782438184513832E-2</c:v>
                </c:pt>
                <c:pt idx="485">
                  <c:v>4.3221579224257491E-2</c:v>
                </c:pt>
                <c:pt idx="486">
                  <c:v>4.5563154622411388E-2</c:v>
                </c:pt>
                <c:pt idx="487">
                  <c:v>4.7904730020565299E-2</c:v>
                </c:pt>
                <c:pt idx="488">
                  <c:v>4.849012387010377E-2</c:v>
                </c:pt>
                <c:pt idx="489">
                  <c:v>4.9758477210770473E-2</c:v>
                </c:pt>
                <c:pt idx="490">
                  <c:v>4.9758477210770473E-2</c:v>
                </c:pt>
                <c:pt idx="491">
                  <c:v>4.849012387010377E-2</c:v>
                </c:pt>
                <c:pt idx="492">
                  <c:v>4.7319336171026821E-2</c:v>
                </c:pt>
                <c:pt idx="493">
                  <c:v>4.6148548471949866E-2</c:v>
                </c:pt>
                <c:pt idx="494">
                  <c:v>4.3806973073795961E-2</c:v>
                </c:pt>
                <c:pt idx="495">
                  <c:v>4.0782438184513832E-2</c:v>
                </c:pt>
                <c:pt idx="496">
                  <c:v>3.7855468936821457E-2</c:v>
                </c:pt>
                <c:pt idx="497">
                  <c:v>3.4343105839590597E-2</c:v>
                </c:pt>
                <c:pt idx="498">
                  <c:v>3.0733177100769997E-2</c:v>
                </c:pt>
                <c:pt idx="499">
                  <c:v>2.6635420154000659E-2</c:v>
                </c:pt>
                <c:pt idx="500">
                  <c:v>2.1854703716103107E-2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15-48D9-87E3-71089ADE3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Energia nos maximos e minimos em função do tempo</a:t>
            </a:r>
          </a:p>
        </c:rich>
      </c:tx>
      <c:layout>
        <c:manualLayout>
          <c:xMode val="edge"/>
          <c:yMode val="edge"/>
          <c:x val="0.1623393513805497"/>
          <c:y val="6.2146865008734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dx=0,015'!$T$3:$T$19</c:f>
              <c:numCache>
                <c:formatCode>General</c:formatCode>
                <c:ptCount val="17"/>
                <c:pt idx="0">
                  <c:v>0.25</c:v>
                </c:pt>
                <c:pt idx="1">
                  <c:v>0.84</c:v>
                </c:pt>
                <c:pt idx="2">
                  <c:v>1.45</c:v>
                </c:pt>
                <c:pt idx="3">
                  <c:v>2.04</c:v>
                </c:pt>
                <c:pt idx="4">
                  <c:v>2.63</c:v>
                </c:pt>
                <c:pt idx="5">
                  <c:v>3.24</c:v>
                </c:pt>
                <c:pt idx="6">
                  <c:v>3.84</c:v>
                </c:pt>
                <c:pt idx="7">
                  <c:v>4.42</c:v>
                </c:pt>
                <c:pt idx="8">
                  <c:v>5.0199999999999996</c:v>
                </c:pt>
                <c:pt idx="9">
                  <c:v>5.63</c:v>
                </c:pt>
                <c:pt idx="10">
                  <c:v>6.22</c:v>
                </c:pt>
                <c:pt idx="11">
                  <c:v>6.8</c:v>
                </c:pt>
                <c:pt idx="12">
                  <c:v>7.41</c:v>
                </c:pt>
                <c:pt idx="13">
                  <c:v>8</c:v>
                </c:pt>
                <c:pt idx="14">
                  <c:v>8.58</c:v>
                </c:pt>
                <c:pt idx="15">
                  <c:v>9.2000000000000011</c:v>
                </c:pt>
                <c:pt idx="16">
                  <c:v>9.7899999999999991</c:v>
                </c:pt>
              </c:numCache>
            </c:numRef>
          </c:xVal>
          <c:yVal>
            <c:numRef>
              <c:f>'2ªParte dx=0,015'!$U$3:$U$19</c:f>
              <c:numCache>
                <c:formatCode>0.000</c:formatCode>
                <c:ptCount val="17"/>
                <c:pt idx="0">
                  <c:v>4.8393338753646743E-2</c:v>
                </c:pt>
                <c:pt idx="1">
                  <c:v>4.4958247644554965E-2</c:v>
                </c:pt>
                <c:pt idx="2">
                  <c:v>4.2010984743411917E-2</c:v>
                </c:pt>
                <c:pt idx="3">
                  <c:v>3.9514084843847136E-2</c:v>
                </c:pt>
                <c:pt idx="4">
                  <c:v>3.726402601750442E-2</c:v>
                </c:pt>
                <c:pt idx="5">
                  <c:v>3.3849862738533638E-2</c:v>
                </c:pt>
                <c:pt idx="6">
                  <c:v>3.1769763259840246E-2</c:v>
                </c:pt>
                <c:pt idx="7">
                  <c:v>2.9527460902003918E-2</c:v>
                </c:pt>
                <c:pt idx="8">
                  <c:v>2.6713472667272465E-2</c:v>
                </c:pt>
                <c:pt idx="9">
                  <c:v>2.4660740351044996E-2</c:v>
                </c:pt>
                <c:pt idx="10">
                  <c:v>2.2957000334784056E-2</c:v>
                </c:pt>
                <c:pt idx="11">
                  <c:v>2.1057055813286141E-2</c:v>
                </c:pt>
                <c:pt idx="12">
                  <c:v>1.9055789372997269E-2</c:v>
                </c:pt>
                <c:pt idx="13">
                  <c:v>1.8033252666315936E-2</c:v>
                </c:pt>
                <c:pt idx="14">
                  <c:v>1.6184969152039784E-2</c:v>
                </c:pt>
                <c:pt idx="15">
                  <c:v>1.4649676215983546E-2</c:v>
                </c:pt>
                <c:pt idx="16">
                  <c:v>1.2688411688746471E-2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7-4E9B-9C9A-D0F6EB31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Energia</a:t>
                </a:r>
                <a:r>
                  <a:rPr lang="pt-PT" baseline="0"/>
                  <a:t> (J)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baseline="0"/>
              <a:t>Amplitudes maximas em função do tempo</a:t>
            </a:r>
            <a:endParaRPr lang="pt-PT"/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203609661151907"/>
          <c:y val="0.28505797011594025"/>
          <c:w val="0.74522112312562605"/>
          <c:h val="0.517435629096347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30382840076024"/>
                  <c:y val="-0.123818758055189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dx=0,015'!$X$4:$X$12</c:f>
              <c:numCache>
                <c:formatCode>General</c:formatCode>
                <c:ptCount val="9"/>
                <c:pt idx="0">
                  <c:v>0.25</c:v>
                </c:pt>
                <c:pt idx="1">
                  <c:v>1.45</c:v>
                </c:pt>
                <c:pt idx="2">
                  <c:v>2.63</c:v>
                </c:pt>
                <c:pt idx="3">
                  <c:v>3.84</c:v>
                </c:pt>
                <c:pt idx="4">
                  <c:v>5.0199999999999996</c:v>
                </c:pt>
                <c:pt idx="5">
                  <c:v>6.22</c:v>
                </c:pt>
                <c:pt idx="6">
                  <c:v>7.41</c:v>
                </c:pt>
                <c:pt idx="7">
                  <c:v>8.58</c:v>
                </c:pt>
                <c:pt idx="8" formatCode="0.000">
                  <c:v>9.7899999999999991</c:v>
                </c:pt>
              </c:numCache>
            </c:numRef>
          </c:xVal>
          <c:yVal>
            <c:numRef>
              <c:f>'2ªParte dx=0,015'!$W$4:$W$12</c:f>
              <c:numCache>
                <c:formatCode>0.000</c:formatCode>
                <c:ptCount val="9"/>
                <c:pt idx="0">
                  <c:v>9.7175379023387035E-2</c:v>
                </c:pt>
                <c:pt idx="1">
                  <c:v>9.0540915395284305E-2</c:v>
                </c:pt>
                <c:pt idx="2">
                  <c:v>8.5272370749438026E-2</c:v>
                </c:pt>
                <c:pt idx="3">
                  <c:v>7.8735472762925029E-2</c:v>
                </c:pt>
                <c:pt idx="4">
                  <c:v>7.2198574776412061E-2</c:v>
                </c:pt>
                <c:pt idx="5">
                  <c:v>6.6930030130565768E-2</c:v>
                </c:pt>
                <c:pt idx="6">
                  <c:v>6.0978525993591264E-2</c:v>
                </c:pt>
                <c:pt idx="7">
                  <c:v>5.6197809555693701E-2</c:v>
                </c:pt>
                <c:pt idx="8">
                  <c:v>4.9758477210770473E-2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A9-45F9-B329-4E5106454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 Máximos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Amplitudes</a:t>
            </a:r>
            <a:r>
              <a:rPr lang="pt-PT" baseline="0"/>
              <a:t> minimas </a:t>
            </a:r>
            <a:r>
              <a:rPr lang="pt-PT"/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235523095583667"/>
          <c:y val="0.27451546863069137"/>
          <c:w val="0.76795359271585495"/>
          <c:h val="0.602623779387494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127590583852657E-2"/>
                  <c:y val="-0.148731091651715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dx=0,015'!$AB$4:$AB$11</c:f>
              <c:numCache>
                <c:formatCode>General</c:formatCode>
                <c:ptCount val="8"/>
                <c:pt idx="0">
                  <c:v>0.84</c:v>
                </c:pt>
                <c:pt idx="1">
                  <c:v>2.04</c:v>
                </c:pt>
                <c:pt idx="2">
                  <c:v>3.24</c:v>
                </c:pt>
                <c:pt idx="3">
                  <c:v>4.42</c:v>
                </c:pt>
                <c:pt idx="4">
                  <c:v>5.63</c:v>
                </c:pt>
                <c:pt idx="5">
                  <c:v>6.8</c:v>
                </c:pt>
                <c:pt idx="6">
                  <c:v>8</c:v>
                </c:pt>
                <c:pt idx="7">
                  <c:v>9.2000000000000011</c:v>
                </c:pt>
              </c:numCache>
            </c:numRef>
          </c:xVal>
          <c:yVal>
            <c:numRef>
              <c:f>'2ªParte dx=0,015'!$AA$4:$AA$11</c:f>
              <c:numCache>
                <c:formatCode>0.000</c:formatCode>
                <c:ptCount val="8"/>
                <c:pt idx="0">
                  <c:v>-9.3663015926156182E-2</c:v>
                </c:pt>
                <c:pt idx="1">
                  <c:v>-8.7809077430771418E-2</c:v>
                </c:pt>
                <c:pt idx="2">
                  <c:v>-8.1272179444258436E-2</c:v>
                </c:pt>
                <c:pt idx="3">
                  <c:v>-7.5906069156822409E-2</c:v>
                </c:pt>
                <c:pt idx="4">
                  <c:v>-6.9369171170309413E-2</c:v>
                </c:pt>
                <c:pt idx="5">
                  <c:v>-6.4100626524463133E-2</c:v>
                </c:pt>
                <c:pt idx="6">
                  <c:v>-5.9319910086565578E-2</c:v>
                </c:pt>
                <c:pt idx="7">
                  <c:v>-5.3465971591180821E-2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1-45D2-9390-5F394B040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Minimos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8421697287839021E-2"/>
                  <c:y val="-0.29253135024788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dx=0,015'!$T$36:$T$52</c:f>
              <c:numCache>
                <c:formatCode>General</c:formatCode>
                <c:ptCount val="17"/>
                <c:pt idx="0">
                  <c:v>0.25</c:v>
                </c:pt>
                <c:pt idx="1">
                  <c:v>0.84</c:v>
                </c:pt>
                <c:pt idx="2">
                  <c:v>1.45</c:v>
                </c:pt>
                <c:pt idx="3">
                  <c:v>2.04</c:v>
                </c:pt>
                <c:pt idx="4">
                  <c:v>2.63</c:v>
                </c:pt>
                <c:pt idx="5">
                  <c:v>3.24</c:v>
                </c:pt>
                <c:pt idx="6">
                  <c:v>3.84</c:v>
                </c:pt>
                <c:pt idx="7">
                  <c:v>4.42</c:v>
                </c:pt>
                <c:pt idx="8">
                  <c:v>5.0199999999999996</c:v>
                </c:pt>
                <c:pt idx="9">
                  <c:v>5.63</c:v>
                </c:pt>
                <c:pt idx="10">
                  <c:v>6.22</c:v>
                </c:pt>
                <c:pt idx="11">
                  <c:v>6.8</c:v>
                </c:pt>
                <c:pt idx="12">
                  <c:v>7.41</c:v>
                </c:pt>
                <c:pt idx="13">
                  <c:v>8</c:v>
                </c:pt>
                <c:pt idx="14">
                  <c:v>8.58</c:v>
                </c:pt>
                <c:pt idx="15">
                  <c:v>9.1999999999999993</c:v>
                </c:pt>
                <c:pt idx="16">
                  <c:v>9.7899999999999991</c:v>
                </c:pt>
              </c:numCache>
            </c:numRef>
          </c:xVal>
          <c:yVal>
            <c:numRef>
              <c:f>'2ªParte dx=0,015'!$S$36:$S$52</c:f>
              <c:numCache>
                <c:formatCode>General</c:formatCode>
                <c:ptCount val="17"/>
                <c:pt idx="0">
                  <c:v>9.7175379023387035E-2</c:v>
                </c:pt>
                <c:pt idx="1">
                  <c:v>9.3663015926156182E-2</c:v>
                </c:pt>
                <c:pt idx="2">
                  <c:v>9.0540915395284305E-2</c:v>
                </c:pt>
                <c:pt idx="3">
                  <c:v>8.7809077430771418E-2</c:v>
                </c:pt>
                <c:pt idx="4">
                  <c:v>8.5272370749438026E-2</c:v>
                </c:pt>
                <c:pt idx="5">
                  <c:v>8.1272179444258436E-2</c:v>
                </c:pt>
                <c:pt idx="6">
                  <c:v>7.8735472762925029E-2</c:v>
                </c:pt>
                <c:pt idx="7">
                  <c:v>7.5906069156822409E-2</c:v>
                </c:pt>
                <c:pt idx="8">
                  <c:v>7.2198574776412061E-2</c:v>
                </c:pt>
                <c:pt idx="9">
                  <c:v>6.9369171170309413E-2</c:v>
                </c:pt>
                <c:pt idx="10">
                  <c:v>6.6930030130565768E-2</c:v>
                </c:pt>
                <c:pt idx="11">
                  <c:v>6.4100626524463133E-2</c:v>
                </c:pt>
                <c:pt idx="12">
                  <c:v>6.0978525993591264E-2</c:v>
                </c:pt>
                <c:pt idx="13">
                  <c:v>5.9319910086565578E-2</c:v>
                </c:pt>
                <c:pt idx="14">
                  <c:v>5.6197809555693701E-2</c:v>
                </c:pt>
                <c:pt idx="15">
                  <c:v>5.3465971591180821E-2</c:v>
                </c:pt>
                <c:pt idx="16">
                  <c:v>4.9758477210770473E-2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C-40AB-B690-1CF1AAAFD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033023"/>
        <c:axId val="846033855"/>
      </c:scatterChart>
      <c:valAx>
        <c:axId val="84603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6033855"/>
        <c:crosses val="autoZero"/>
        <c:crossBetween val="midCat"/>
      </c:valAx>
      <c:valAx>
        <c:axId val="84603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603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2678177438617"/>
          <c:y val="0.17129629629629628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dx=0,031'!$B$2:$B$1048576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dx=0,031'!$C$2:$C$1048576</c:f>
              <c:numCache>
                <c:formatCode>General</c:formatCode>
                <c:ptCount val="1048575"/>
                <c:pt idx="0">
                  <c:v>7.8E-2</c:v>
                </c:pt>
                <c:pt idx="1">
                  <c:v>0.2</c:v>
                </c:pt>
                <c:pt idx="2">
                  <c:v>0.315</c:v>
                </c:pt>
                <c:pt idx="3">
                  <c:v>0.42399999999999999</c:v>
                </c:pt>
                <c:pt idx="4">
                  <c:v>0.52800000000000002</c:v>
                </c:pt>
                <c:pt idx="5">
                  <c:v>0.64300000000000002</c:v>
                </c:pt>
                <c:pt idx="6">
                  <c:v>0.73399999999999999</c:v>
                </c:pt>
                <c:pt idx="7">
                  <c:v>0.81299999999999994</c:v>
                </c:pt>
                <c:pt idx="8">
                  <c:v>0.88600000000000001</c:v>
                </c:pt>
                <c:pt idx="9">
                  <c:v>0.95899999999999996</c:v>
                </c:pt>
                <c:pt idx="10">
                  <c:v>1.008</c:v>
                </c:pt>
                <c:pt idx="11">
                  <c:v>1.044</c:v>
                </c:pt>
                <c:pt idx="12">
                  <c:v>1.08</c:v>
                </c:pt>
                <c:pt idx="13">
                  <c:v>1.105</c:v>
                </c:pt>
                <c:pt idx="14">
                  <c:v>1.105</c:v>
                </c:pt>
                <c:pt idx="15">
                  <c:v>1.0920000000000001</c:v>
                </c:pt>
                <c:pt idx="16">
                  <c:v>1.08</c:v>
                </c:pt>
                <c:pt idx="17">
                  <c:v>1.056</c:v>
                </c:pt>
                <c:pt idx="18">
                  <c:v>1.008</c:v>
                </c:pt>
                <c:pt idx="19">
                  <c:v>0.95899999999999996</c:v>
                </c:pt>
                <c:pt idx="20">
                  <c:v>0.89200000000000002</c:v>
                </c:pt>
                <c:pt idx="21">
                  <c:v>0.82499999999999996</c:v>
                </c:pt>
                <c:pt idx="22">
                  <c:v>0.73399999999999999</c:v>
                </c:pt>
                <c:pt idx="23">
                  <c:v>0.64300000000000002</c:v>
                </c:pt>
                <c:pt idx="24">
                  <c:v>0.54</c:v>
                </c:pt>
                <c:pt idx="25">
                  <c:v>0.443</c:v>
                </c:pt>
                <c:pt idx="26">
                  <c:v>0.33900000000000002</c:v>
                </c:pt>
                <c:pt idx="27">
                  <c:v>0.23</c:v>
                </c:pt>
                <c:pt idx="28">
                  <c:v>0.121</c:v>
                </c:pt>
                <c:pt idx="29">
                  <c:v>1.0999999999999999E-2</c:v>
                </c:pt>
                <c:pt idx="30">
                  <c:v>-0.104</c:v>
                </c:pt>
                <c:pt idx="31">
                  <c:v>-0.20799999999999999</c:v>
                </c:pt>
                <c:pt idx="32">
                  <c:v>-0.317</c:v>
                </c:pt>
                <c:pt idx="33">
                  <c:v>-0.42</c:v>
                </c:pt>
                <c:pt idx="34">
                  <c:v>-0.51100000000000001</c:v>
                </c:pt>
                <c:pt idx="35">
                  <c:v>-0.60199999999999998</c:v>
                </c:pt>
                <c:pt idx="36">
                  <c:v>-0.68799999999999994</c:v>
                </c:pt>
                <c:pt idx="37">
                  <c:v>-0.76600000000000001</c:v>
                </c:pt>
                <c:pt idx="38">
                  <c:v>-0.82699999999999996</c:v>
                </c:pt>
                <c:pt idx="39">
                  <c:v>-0.88200000000000001</c:v>
                </c:pt>
                <c:pt idx="40">
                  <c:v>-0.92400000000000004</c:v>
                </c:pt>
                <c:pt idx="41">
                  <c:v>-0.96699999999999997</c:v>
                </c:pt>
                <c:pt idx="42">
                  <c:v>-0.98499999999999999</c:v>
                </c:pt>
                <c:pt idx="43">
                  <c:v>-0.997</c:v>
                </c:pt>
                <c:pt idx="44">
                  <c:v>-0.997</c:v>
                </c:pt>
                <c:pt idx="45">
                  <c:v>-0.997</c:v>
                </c:pt>
                <c:pt idx="46">
                  <c:v>-0.97899999999999998</c:v>
                </c:pt>
                <c:pt idx="47">
                  <c:v>-0.94799999999999995</c:v>
                </c:pt>
                <c:pt idx="48">
                  <c:v>-0.90600000000000003</c:v>
                </c:pt>
                <c:pt idx="49">
                  <c:v>-0.85699999999999998</c:v>
                </c:pt>
                <c:pt idx="50">
                  <c:v>-0.80900000000000005</c:v>
                </c:pt>
                <c:pt idx="51">
                  <c:v>-0.73599999999999999</c:v>
                </c:pt>
                <c:pt idx="52">
                  <c:v>-0.66300000000000003</c:v>
                </c:pt>
                <c:pt idx="53">
                  <c:v>-0.57799999999999996</c:v>
                </c:pt>
                <c:pt idx="54">
                  <c:v>-0.49299999999999999</c:v>
                </c:pt>
                <c:pt idx="55">
                  <c:v>-0.39600000000000002</c:v>
                </c:pt>
                <c:pt idx="56">
                  <c:v>-0.30499999999999999</c:v>
                </c:pt>
                <c:pt idx="57">
                  <c:v>-0.20100000000000001</c:v>
                </c:pt>
                <c:pt idx="58">
                  <c:v>-8.5999999999999993E-2</c:v>
                </c:pt>
                <c:pt idx="59">
                  <c:v>1.7000000000000001E-2</c:v>
                </c:pt>
                <c:pt idx="60">
                  <c:v>0.114</c:v>
                </c:pt>
                <c:pt idx="61">
                  <c:v>0.218</c:v>
                </c:pt>
                <c:pt idx="62">
                  <c:v>0.32100000000000001</c:v>
                </c:pt>
                <c:pt idx="63">
                  <c:v>0.41799999999999998</c:v>
                </c:pt>
                <c:pt idx="64">
                  <c:v>0.503</c:v>
                </c:pt>
                <c:pt idx="65">
                  <c:v>0.59399999999999997</c:v>
                </c:pt>
                <c:pt idx="66">
                  <c:v>0.68600000000000005</c:v>
                </c:pt>
                <c:pt idx="67">
                  <c:v>0.752</c:v>
                </c:pt>
                <c:pt idx="68">
                  <c:v>0.81299999999999994</c:v>
                </c:pt>
                <c:pt idx="69">
                  <c:v>0.86099999999999999</c:v>
                </c:pt>
                <c:pt idx="70">
                  <c:v>0.91600000000000004</c:v>
                </c:pt>
                <c:pt idx="71">
                  <c:v>0.94699999999999995</c:v>
                </c:pt>
                <c:pt idx="72">
                  <c:v>0.96499999999999997</c:v>
                </c:pt>
                <c:pt idx="73">
                  <c:v>0.97699999999999998</c:v>
                </c:pt>
                <c:pt idx="74">
                  <c:v>0.98299999999999998</c:v>
                </c:pt>
                <c:pt idx="75">
                  <c:v>0.96499999999999997</c:v>
                </c:pt>
                <c:pt idx="76">
                  <c:v>0.94</c:v>
                </c:pt>
                <c:pt idx="77">
                  <c:v>0.91600000000000004</c:v>
                </c:pt>
                <c:pt idx="78">
                  <c:v>0.88600000000000001</c:v>
                </c:pt>
                <c:pt idx="79">
                  <c:v>0.83099999999999996</c:v>
                </c:pt>
                <c:pt idx="80">
                  <c:v>0.76500000000000001</c:v>
                </c:pt>
                <c:pt idx="81">
                  <c:v>0.70399999999999996</c:v>
                </c:pt>
                <c:pt idx="82">
                  <c:v>0.63700000000000001</c:v>
                </c:pt>
                <c:pt idx="83">
                  <c:v>0.54</c:v>
                </c:pt>
                <c:pt idx="84">
                  <c:v>0.44900000000000001</c:v>
                </c:pt>
                <c:pt idx="85">
                  <c:v>0.36399999999999999</c:v>
                </c:pt>
                <c:pt idx="86">
                  <c:v>0.27900000000000003</c:v>
                </c:pt>
                <c:pt idx="87">
                  <c:v>0.16900000000000001</c:v>
                </c:pt>
                <c:pt idx="88">
                  <c:v>7.1999999999999995E-2</c:v>
                </c:pt>
                <c:pt idx="89">
                  <c:v>-1.2999999999999999E-2</c:v>
                </c:pt>
                <c:pt idx="90">
                  <c:v>-0.11</c:v>
                </c:pt>
                <c:pt idx="91">
                  <c:v>-0.214</c:v>
                </c:pt>
                <c:pt idx="92">
                  <c:v>-0.317</c:v>
                </c:pt>
                <c:pt idx="93">
                  <c:v>-0.39</c:v>
                </c:pt>
                <c:pt idx="94">
                  <c:v>-0.47499999999999998</c:v>
                </c:pt>
                <c:pt idx="95">
                  <c:v>-0.55400000000000005</c:v>
                </c:pt>
                <c:pt idx="96">
                  <c:v>-0.626</c:v>
                </c:pt>
                <c:pt idx="97">
                  <c:v>-0.68799999999999994</c:v>
                </c:pt>
                <c:pt idx="98">
                  <c:v>-0.74199999999999999</c:v>
                </c:pt>
                <c:pt idx="99">
                  <c:v>-0.79100000000000004</c:v>
                </c:pt>
                <c:pt idx="100">
                  <c:v>-0.83299999999999996</c:v>
                </c:pt>
                <c:pt idx="101">
                  <c:v>-0.85199999999999998</c:v>
                </c:pt>
                <c:pt idx="102">
                  <c:v>-0.876</c:v>
                </c:pt>
                <c:pt idx="103">
                  <c:v>-0.88800000000000001</c:v>
                </c:pt>
                <c:pt idx="104">
                  <c:v>-0.88800000000000001</c:v>
                </c:pt>
                <c:pt idx="105">
                  <c:v>-0.86899999999999999</c:v>
                </c:pt>
                <c:pt idx="106">
                  <c:v>-0.85699999999999998</c:v>
                </c:pt>
                <c:pt idx="107">
                  <c:v>-0.83299999999999996</c:v>
                </c:pt>
                <c:pt idx="108">
                  <c:v>-0.79100000000000004</c:v>
                </c:pt>
                <c:pt idx="109">
                  <c:v>-0.74199999999999999</c:v>
                </c:pt>
                <c:pt idx="110">
                  <c:v>-0.69399999999999995</c:v>
                </c:pt>
                <c:pt idx="111">
                  <c:v>-0.63900000000000001</c:v>
                </c:pt>
                <c:pt idx="112">
                  <c:v>-0.56599999999999995</c:v>
                </c:pt>
                <c:pt idx="113">
                  <c:v>-0.49299999999999999</c:v>
                </c:pt>
                <c:pt idx="114">
                  <c:v>-0.42</c:v>
                </c:pt>
                <c:pt idx="115">
                  <c:v>-0.33500000000000002</c:v>
                </c:pt>
                <c:pt idx="116">
                  <c:v>-0.24399999999999999</c:v>
                </c:pt>
                <c:pt idx="117">
                  <c:v>-0.14099999999999999</c:v>
                </c:pt>
                <c:pt idx="118">
                  <c:v>-5.6000000000000001E-2</c:v>
                </c:pt>
                <c:pt idx="119">
                  <c:v>3.5000000000000003E-2</c:v>
                </c:pt>
                <c:pt idx="120">
                  <c:v>0.127</c:v>
                </c:pt>
                <c:pt idx="121">
                  <c:v>0.218</c:v>
                </c:pt>
                <c:pt idx="122">
                  <c:v>0.30299999999999999</c:v>
                </c:pt>
                <c:pt idx="123">
                  <c:v>0.38200000000000001</c:v>
                </c:pt>
                <c:pt idx="124">
                  <c:v>0.46100000000000002</c:v>
                </c:pt>
                <c:pt idx="125">
                  <c:v>0.54</c:v>
                </c:pt>
                <c:pt idx="126">
                  <c:v>0.61299999999999999</c:v>
                </c:pt>
                <c:pt idx="127">
                  <c:v>0.67300000000000004</c:v>
                </c:pt>
                <c:pt idx="128">
                  <c:v>0.72799999999999998</c:v>
                </c:pt>
                <c:pt idx="129">
                  <c:v>0.77100000000000002</c:v>
                </c:pt>
                <c:pt idx="130">
                  <c:v>0.80100000000000005</c:v>
                </c:pt>
                <c:pt idx="131">
                  <c:v>0.83699999999999997</c:v>
                </c:pt>
                <c:pt idx="132">
                  <c:v>0.85</c:v>
                </c:pt>
                <c:pt idx="133">
                  <c:v>0.85599999999999998</c:v>
                </c:pt>
                <c:pt idx="134">
                  <c:v>0.85599999999999998</c:v>
                </c:pt>
                <c:pt idx="135">
                  <c:v>0.85</c:v>
                </c:pt>
                <c:pt idx="136">
                  <c:v>0.83099999999999996</c:v>
                </c:pt>
                <c:pt idx="137">
                  <c:v>0.79500000000000004</c:v>
                </c:pt>
                <c:pt idx="138">
                  <c:v>0.75800000000000001</c:v>
                </c:pt>
                <c:pt idx="139">
                  <c:v>0.71599999999999997</c:v>
                </c:pt>
                <c:pt idx="140">
                  <c:v>0.66100000000000003</c:v>
                </c:pt>
                <c:pt idx="141">
                  <c:v>0.60099999999999998</c:v>
                </c:pt>
                <c:pt idx="142">
                  <c:v>0.52200000000000002</c:v>
                </c:pt>
                <c:pt idx="143">
                  <c:v>0.45500000000000002</c:v>
                </c:pt>
                <c:pt idx="144">
                  <c:v>0.376</c:v>
                </c:pt>
                <c:pt idx="145">
                  <c:v>0.30299999999999999</c:v>
                </c:pt>
                <c:pt idx="146">
                  <c:v>0.224</c:v>
                </c:pt>
                <c:pt idx="147">
                  <c:v>0.13900000000000001</c:v>
                </c:pt>
                <c:pt idx="148">
                  <c:v>5.3999999999999999E-2</c:v>
                </c:pt>
                <c:pt idx="149">
                  <c:v>-3.6999999999999998E-2</c:v>
                </c:pt>
                <c:pt idx="150">
                  <c:v>-0.11</c:v>
                </c:pt>
                <c:pt idx="151">
                  <c:v>-0.20100000000000001</c:v>
                </c:pt>
                <c:pt idx="152">
                  <c:v>-0.29299999999999998</c:v>
                </c:pt>
                <c:pt idx="153">
                  <c:v>-0.36499999999999999</c:v>
                </c:pt>
                <c:pt idx="154">
                  <c:v>-0.42599999999999999</c:v>
                </c:pt>
                <c:pt idx="155">
                  <c:v>-0.499</c:v>
                </c:pt>
                <c:pt idx="156">
                  <c:v>-0.56000000000000005</c:v>
                </c:pt>
                <c:pt idx="157">
                  <c:v>-0.60899999999999999</c:v>
                </c:pt>
                <c:pt idx="158">
                  <c:v>-0.65100000000000002</c:v>
                </c:pt>
                <c:pt idx="159">
                  <c:v>-0.69399999999999995</c:v>
                </c:pt>
                <c:pt idx="160">
                  <c:v>-0.72399999999999998</c:v>
                </c:pt>
                <c:pt idx="161">
                  <c:v>-0.754</c:v>
                </c:pt>
                <c:pt idx="162">
                  <c:v>-0.76</c:v>
                </c:pt>
                <c:pt idx="163">
                  <c:v>-0.76600000000000001</c:v>
                </c:pt>
                <c:pt idx="164">
                  <c:v>-0.76600000000000001</c:v>
                </c:pt>
                <c:pt idx="165">
                  <c:v>-0.754</c:v>
                </c:pt>
                <c:pt idx="166">
                  <c:v>-0.73</c:v>
                </c:pt>
                <c:pt idx="167">
                  <c:v>-0.70499999999999996</c:v>
                </c:pt>
                <c:pt idx="168">
                  <c:v>-0.67500000000000004</c:v>
                </c:pt>
                <c:pt idx="169">
                  <c:v>-0.626</c:v>
                </c:pt>
                <c:pt idx="170">
                  <c:v>-0.58399999999999996</c:v>
                </c:pt>
                <c:pt idx="171">
                  <c:v>-0.53600000000000003</c:v>
                </c:pt>
                <c:pt idx="172">
                  <c:v>-0.47499999999999998</c:v>
                </c:pt>
                <c:pt idx="173">
                  <c:v>-0.40200000000000002</c:v>
                </c:pt>
                <c:pt idx="174">
                  <c:v>-0.33500000000000002</c:v>
                </c:pt>
                <c:pt idx="175">
                  <c:v>-0.26800000000000002</c:v>
                </c:pt>
                <c:pt idx="176">
                  <c:v>-0.183</c:v>
                </c:pt>
                <c:pt idx="177">
                  <c:v>-0.104</c:v>
                </c:pt>
                <c:pt idx="178">
                  <c:v>-2.5000000000000001E-2</c:v>
                </c:pt>
                <c:pt idx="179">
                  <c:v>4.2000000000000003E-2</c:v>
                </c:pt>
                <c:pt idx="180">
                  <c:v>0.127</c:v>
                </c:pt>
                <c:pt idx="181">
                  <c:v>0.20599999999999999</c:v>
                </c:pt>
                <c:pt idx="182">
                  <c:v>0.27900000000000003</c:v>
                </c:pt>
                <c:pt idx="183">
                  <c:v>0.35099999999999998</c:v>
                </c:pt>
                <c:pt idx="184">
                  <c:v>0.41199999999999998</c:v>
                </c:pt>
                <c:pt idx="185">
                  <c:v>0.47899999999999998</c:v>
                </c:pt>
                <c:pt idx="186">
                  <c:v>0.52800000000000002</c:v>
                </c:pt>
                <c:pt idx="187">
                  <c:v>0.58799999999999997</c:v>
                </c:pt>
                <c:pt idx="188">
                  <c:v>0.63700000000000001</c:v>
                </c:pt>
                <c:pt idx="189">
                  <c:v>0.67300000000000004</c:v>
                </c:pt>
                <c:pt idx="190">
                  <c:v>0.70399999999999996</c:v>
                </c:pt>
                <c:pt idx="191">
                  <c:v>0.71599999999999997</c:v>
                </c:pt>
                <c:pt idx="192">
                  <c:v>0.72799999999999998</c:v>
                </c:pt>
                <c:pt idx="193">
                  <c:v>0.74</c:v>
                </c:pt>
                <c:pt idx="194">
                  <c:v>0.73399999999999999</c:v>
                </c:pt>
                <c:pt idx="195">
                  <c:v>0.72199999999999998</c:v>
                </c:pt>
                <c:pt idx="196">
                  <c:v>0.70399999999999996</c:v>
                </c:pt>
                <c:pt idx="197">
                  <c:v>0.67900000000000005</c:v>
                </c:pt>
                <c:pt idx="198">
                  <c:v>0.64300000000000002</c:v>
                </c:pt>
                <c:pt idx="199">
                  <c:v>0.59399999999999997</c:v>
                </c:pt>
                <c:pt idx="200">
                  <c:v>0.54600000000000004</c:v>
                </c:pt>
                <c:pt idx="201">
                  <c:v>0.49099999999999999</c:v>
                </c:pt>
                <c:pt idx="202">
                  <c:v>0.43</c:v>
                </c:pt>
                <c:pt idx="203">
                  <c:v>0.37</c:v>
                </c:pt>
                <c:pt idx="204">
                  <c:v>0.309</c:v>
                </c:pt>
                <c:pt idx="205">
                  <c:v>0.24199999999999999</c:v>
                </c:pt>
                <c:pt idx="206">
                  <c:v>0.16900000000000001</c:v>
                </c:pt>
                <c:pt idx="207">
                  <c:v>9.6000000000000002E-2</c:v>
                </c:pt>
                <c:pt idx="208">
                  <c:v>2.9000000000000001E-2</c:v>
                </c:pt>
                <c:pt idx="209">
                  <c:v>-4.2999999999999997E-2</c:v>
                </c:pt>
                <c:pt idx="210">
                  <c:v>-0.11</c:v>
                </c:pt>
                <c:pt idx="211">
                  <c:v>-0.183</c:v>
                </c:pt>
                <c:pt idx="212">
                  <c:v>-0.25600000000000001</c:v>
                </c:pt>
                <c:pt idx="213">
                  <c:v>-0.32300000000000001</c:v>
                </c:pt>
                <c:pt idx="214">
                  <c:v>-0.378</c:v>
                </c:pt>
                <c:pt idx="215">
                  <c:v>-0.432</c:v>
                </c:pt>
                <c:pt idx="216">
                  <c:v>-0.48099999999999998</c:v>
                </c:pt>
                <c:pt idx="217">
                  <c:v>-0.53</c:v>
                </c:pt>
                <c:pt idx="218">
                  <c:v>-0.56599999999999995</c:v>
                </c:pt>
                <c:pt idx="219">
                  <c:v>-0.59599999999999997</c:v>
                </c:pt>
                <c:pt idx="220">
                  <c:v>-0.61499999999999999</c:v>
                </c:pt>
                <c:pt idx="221">
                  <c:v>-0.63900000000000001</c:v>
                </c:pt>
                <c:pt idx="222">
                  <c:v>-0.64500000000000002</c:v>
                </c:pt>
                <c:pt idx="223">
                  <c:v>-0.65100000000000002</c:v>
                </c:pt>
                <c:pt idx="224">
                  <c:v>-0.63900000000000001</c:v>
                </c:pt>
                <c:pt idx="225">
                  <c:v>-0.63900000000000001</c:v>
                </c:pt>
                <c:pt idx="226">
                  <c:v>-0.621</c:v>
                </c:pt>
                <c:pt idx="227">
                  <c:v>-0.59</c:v>
                </c:pt>
                <c:pt idx="228">
                  <c:v>-0.56000000000000005</c:v>
                </c:pt>
                <c:pt idx="229">
                  <c:v>-0.52300000000000002</c:v>
                </c:pt>
                <c:pt idx="230">
                  <c:v>-0.48099999999999998</c:v>
                </c:pt>
                <c:pt idx="231">
                  <c:v>-0.432</c:v>
                </c:pt>
                <c:pt idx="232">
                  <c:v>-0.38400000000000001</c:v>
                </c:pt>
                <c:pt idx="233">
                  <c:v>-0.32900000000000001</c:v>
                </c:pt>
                <c:pt idx="234">
                  <c:v>-0.27400000000000002</c:v>
                </c:pt>
                <c:pt idx="235">
                  <c:v>-0.189</c:v>
                </c:pt>
                <c:pt idx="236">
                  <c:v>-0.13500000000000001</c:v>
                </c:pt>
                <c:pt idx="237">
                  <c:v>-6.8000000000000005E-2</c:v>
                </c:pt>
                <c:pt idx="238">
                  <c:v>-7.0000000000000001E-3</c:v>
                </c:pt>
                <c:pt idx="239">
                  <c:v>6.6000000000000003E-2</c:v>
                </c:pt>
                <c:pt idx="240">
                  <c:v>0.13300000000000001</c:v>
                </c:pt>
                <c:pt idx="241">
                  <c:v>0.187</c:v>
                </c:pt>
                <c:pt idx="242">
                  <c:v>0.248</c:v>
                </c:pt>
                <c:pt idx="243">
                  <c:v>0.309</c:v>
                </c:pt>
                <c:pt idx="244">
                  <c:v>0.36399999999999999</c:v>
                </c:pt>
                <c:pt idx="245">
                  <c:v>0.41199999999999998</c:v>
                </c:pt>
                <c:pt idx="246">
                  <c:v>0.45500000000000002</c:v>
                </c:pt>
                <c:pt idx="247">
                  <c:v>0.503</c:v>
                </c:pt>
                <c:pt idx="248">
                  <c:v>0.52800000000000002</c:v>
                </c:pt>
                <c:pt idx="249">
                  <c:v>0.56999999999999995</c:v>
                </c:pt>
                <c:pt idx="250">
                  <c:v>0.59399999999999997</c:v>
                </c:pt>
                <c:pt idx="251">
                  <c:v>0.61299999999999999</c:v>
                </c:pt>
                <c:pt idx="252">
                  <c:v>0.61899999999999999</c:v>
                </c:pt>
                <c:pt idx="253">
                  <c:v>0.61899999999999999</c:v>
                </c:pt>
                <c:pt idx="254">
                  <c:v>0.61299999999999999</c:v>
                </c:pt>
                <c:pt idx="255">
                  <c:v>0.60099999999999998</c:v>
                </c:pt>
                <c:pt idx="256">
                  <c:v>0.58199999999999996</c:v>
                </c:pt>
                <c:pt idx="257">
                  <c:v>0.56399999999999995</c:v>
                </c:pt>
                <c:pt idx="258">
                  <c:v>0.52800000000000002</c:v>
                </c:pt>
                <c:pt idx="259">
                  <c:v>0.49099999999999999</c:v>
                </c:pt>
                <c:pt idx="260">
                  <c:v>0.443</c:v>
                </c:pt>
                <c:pt idx="261">
                  <c:v>0.4</c:v>
                </c:pt>
                <c:pt idx="262">
                  <c:v>0.35699999999999998</c:v>
                </c:pt>
                <c:pt idx="263">
                  <c:v>0.29699999999999999</c:v>
                </c:pt>
                <c:pt idx="264">
                  <c:v>0.24199999999999999</c:v>
                </c:pt>
                <c:pt idx="265">
                  <c:v>0.187</c:v>
                </c:pt>
                <c:pt idx="266">
                  <c:v>0.13300000000000001</c:v>
                </c:pt>
                <c:pt idx="267">
                  <c:v>7.1999999999999995E-2</c:v>
                </c:pt>
                <c:pt idx="268">
                  <c:v>1.7000000000000001E-2</c:v>
                </c:pt>
                <c:pt idx="269">
                  <c:v>-4.2999999999999997E-2</c:v>
                </c:pt>
                <c:pt idx="270">
                  <c:v>-0.104</c:v>
                </c:pt>
                <c:pt idx="271">
                  <c:v>-0.16500000000000001</c:v>
                </c:pt>
                <c:pt idx="272">
                  <c:v>-0.23200000000000001</c:v>
                </c:pt>
                <c:pt idx="273">
                  <c:v>-0.27400000000000002</c:v>
                </c:pt>
                <c:pt idx="274">
                  <c:v>-0.32300000000000001</c:v>
                </c:pt>
                <c:pt idx="275">
                  <c:v>-0.372</c:v>
                </c:pt>
                <c:pt idx="276">
                  <c:v>-0.41399999999999998</c:v>
                </c:pt>
                <c:pt idx="277">
                  <c:v>-0.44400000000000001</c:v>
                </c:pt>
                <c:pt idx="278">
                  <c:v>-0.47499999999999998</c:v>
                </c:pt>
                <c:pt idx="279">
                  <c:v>-0.499</c:v>
                </c:pt>
                <c:pt idx="280">
                  <c:v>-0.52300000000000002</c:v>
                </c:pt>
                <c:pt idx="281">
                  <c:v>-0.52300000000000002</c:v>
                </c:pt>
                <c:pt idx="282">
                  <c:v>-0.53600000000000003</c:v>
                </c:pt>
                <c:pt idx="283">
                  <c:v>-0.53600000000000003</c:v>
                </c:pt>
                <c:pt idx="284">
                  <c:v>-0.52300000000000002</c:v>
                </c:pt>
                <c:pt idx="285">
                  <c:v>-0.51700000000000002</c:v>
                </c:pt>
                <c:pt idx="286">
                  <c:v>-0.499</c:v>
                </c:pt>
                <c:pt idx="287">
                  <c:v>-0.48699999999999999</c:v>
                </c:pt>
                <c:pt idx="288">
                  <c:v>-0.45700000000000002</c:v>
                </c:pt>
                <c:pt idx="289">
                  <c:v>-0.42599999999999999</c:v>
                </c:pt>
                <c:pt idx="290">
                  <c:v>-0.39</c:v>
                </c:pt>
                <c:pt idx="291">
                  <c:v>-0.34699999999999998</c:v>
                </c:pt>
                <c:pt idx="292">
                  <c:v>-0.29899999999999999</c:v>
                </c:pt>
                <c:pt idx="293">
                  <c:v>-0.25</c:v>
                </c:pt>
                <c:pt idx="294">
                  <c:v>-0.19500000000000001</c:v>
                </c:pt>
                <c:pt idx="295">
                  <c:v>-0.14099999999999999</c:v>
                </c:pt>
                <c:pt idx="296">
                  <c:v>-8.5999999999999993E-2</c:v>
                </c:pt>
                <c:pt idx="297">
                  <c:v>-3.6999999999999998E-2</c:v>
                </c:pt>
                <c:pt idx="298">
                  <c:v>1.0999999999999999E-2</c:v>
                </c:pt>
                <c:pt idx="299">
                  <c:v>6.6000000000000003E-2</c:v>
                </c:pt>
                <c:pt idx="300">
                  <c:v>0.127</c:v>
                </c:pt>
                <c:pt idx="301">
                  <c:v>0.18099999999999999</c:v>
                </c:pt>
                <c:pt idx="302">
                  <c:v>0.218</c:v>
                </c:pt>
                <c:pt idx="303">
                  <c:v>0.26600000000000001</c:v>
                </c:pt>
                <c:pt idx="304">
                  <c:v>0.309</c:v>
                </c:pt>
                <c:pt idx="305">
                  <c:v>0.34499999999999997</c:v>
                </c:pt>
                <c:pt idx="306">
                  <c:v>0.376</c:v>
                </c:pt>
                <c:pt idx="307">
                  <c:v>0.40600000000000003</c:v>
                </c:pt>
                <c:pt idx="308">
                  <c:v>0.443</c:v>
                </c:pt>
                <c:pt idx="309">
                  <c:v>0.46100000000000002</c:v>
                </c:pt>
                <c:pt idx="310">
                  <c:v>0.47299999999999998</c:v>
                </c:pt>
                <c:pt idx="311">
                  <c:v>0.48499999999999999</c:v>
                </c:pt>
                <c:pt idx="312">
                  <c:v>0.49099999999999999</c:v>
                </c:pt>
                <c:pt idx="313">
                  <c:v>0.49099999999999999</c:v>
                </c:pt>
                <c:pt idx="314">
                  <c:v>0.47899999999999998</c:v>
                </c:pt>
                <c:pt idx="315">
                  <c:v>0.47299999999999998</c:v>
                </c:pt>
                <c:pt idx="316">
                  <c:v>0.45500000000000002</c:v>
                </c:pt>
                <c:pt idx="317">
                  <c:v>0.43</c:v>
                </c:pt>
                <c:pt idx="318">
                  <c:v>0.40600000000000003</c:v>
                </c:pt>
                <c:pt idx="319">
                  <c:v>0.376</c:v>
                </c:pt>
                <c:pt idx="320">
                  <c:v>0.34499999999999997</c:v>
                </c:pt>
                <c:pt idx="321">
                  <c:v>0.309</c:v>
                </c:pt>
                <c:pt idx="322">
                  <c:v>0.27200000000000002</c:v>
                </c:pt>
                <c:pt idx="323">
                  <c:v>0.23</c:v>
                </c:pt>
                <c:pt idx="324">
                  <c:v>0.18099999999999999</c:v>
                </c:pt>
                <c:pt idx="325">
                  <c:v>0.13900000000000001</c:v>
                </c:pt>
                <c:pt idx="326">
                  <c:v>9.6000000000000002E-2</c:v>
                </c:pt>
                <c:pt idx="327">
                  <c:v>4.2000000000000003E-2</c:v>
                </c:pt>
                <c:pt idx="328">
                  <c:v>-7.0000000000000001E-3</c:v>
                </c:pt>
                <c:pt idx="329">
                  <c:v>-0.05</c:v>
                </c:pt>
                <c:pt idx="330">
                  <c:v>-9.1999999999999998E-2</c:v>
                </c:pt>
                <c:pt idx="331">
                  <c:v>-0.14099999999999999</c:v>
                </c:pt>
                <c:pt idx="332">
                  <c:v>-0.183</c:v>
                </c:pt>
                <c:pt idx="333">
                  <c:v>-0.23200000000000001</c:v>
                </c:pt>
                <c:pt idx="334">
                  <c:v>-0.27400000000000002</c:v>
                </c:pt>
                <c:pt idx="335">
                  <c:v>-0.30499999999999999</c:v>
                </c:pt>
                <c:pt idx="336">
                  <c:v>-0.33500000000000002</c:v>
                </c:pt>
                <c:pt idx="337">
                  <c:v>-0.35899999999999999</c:v>
                </c:pt>
                <c:pt idx="338">
                  <c:v>-0.378</c:v>
                </c:pt>
                <c:pt idx="339">
                  <c:v>-0.39600000000000002</c:v>
                </c:pt>
                <c:pt idx="340">
                  <c:v>-0.41399999999999998</c:v>
                </c:pt>
                <c:pt idx="341">
                  <c:v>-0.42</c:v>
                </c:pt>
                <c:pt idx="342">
                  <c:v>-0.42</c:v>
                </c:pt>
                <c:pt idx="343">
                  <c:v>-0.42</c:v>
                </c:pt>
                <c:pt idx="344">
                  <c:v>-0.42</c:v>
                </c:pt>
                <c:pt idx="345">
                  <c:v>-0.40799999999999997</c:v>
                </c:pt>
                <c:pt idx="346">
                  <c:v>-0.38400000000000001</c:v>
                </c:pt>
                <c:pt idx="347">
                  <c:v>-0.372</c:v>
                </c:pt>
                <c:pt idx="348">
                  <c:v>-0.34699999999999998</c:v>
                </c:pt>
                <c:pt idx="349">
                  <c:v>-0.32900000000000001</c:v>
                </c:pt>
                <c:pt idx="350">
                  <c:v>-0.29299999999999998</c:v>
                </c:pt>
                <c:pt idx="351">
                  <c:v>-0.26200000000000001</c:v>
                </c:pt>
                <c:pt idx="352">
                  <c:v>-0.20799999999999999</c:v>
                </c:pt>
                <c:pt idx="353">
                  <c:v>-0.17100000000000001</c:v>
                </c:pt>
                <c:pt idx="354">
                  <c:v>-0.13500000000000001</c:v>
                </c:pt>
                <c:pt idx="355">
                  <c:v>-9.1999999999999998E-2</c:v>
                </c:pt>
                <c:pt idx="356">
                  <c:v>-5.6000000000000001E-2</c:v>
                </c:pt>
                <c:pt idx="357">
                  <c:v>-1.2999999999999999E-2</c:v>
                </c:pt>
                <c:pt idx="358">
                  <c:v>2.9000000000000001E-2</c:v>
                </c:pt>
                <c:pt idx="359">
                  <c:v>7.1999999999999995E-2</c:v>
                </c:pt>
                <c:pt idx="360">
                  <c:v>0.114</c:v>
                </c:pt>
                <c:pt idx="361">
                  <c:v>0.151</c:v>
                </c:pt>
                <c:pt idx="362">
                  <c:v>0.193</c:v>
                </c:pt>
                <c:pt idx="363">
                  <c:v>0.218</c:v>
                </c:pt>
                <c:pt idx="364">
                  <c:v>0.254</c:v>
                </c:pt>
                <c:pt idx="365">
                  <c:v>0.28499999999999998</c:v>
                </c:pt>
                <c:pt idx="366">
                  <c:v>0.309</c:v>
                </c:pt>
                <c:pt idx="367">
                  <c:v>0.32700000000000001</c:v>
                </c:pt>
                <c:pt idx="368">
                  <c:v>0.35099999999999998</c:v>
                </c:pt>
                <c:pt idx="369">
                  <c:v>0.376</c:v>
                </c:pt>
                <c:pt idx="370">
                  <c:v>0.376</c:v>
                </c:pt>
                <c:pt idx="371">
                  <c:v>0.376</c:v>
                </c:pt>
                <c:pt idx="372">
                  <c:v>0.38200000000000001</c:v>
                </c:pt>
                <c:pt idx="373">
                  <c:v>0.38200000000000001</c:v>
                </c:pt>
                <c:pt idx="374">
                  <c:v>0.37</c:v>
                </c:pt>
                <c:pt idx="375">
                  <c:v>0.36399999999999999</c:v>
                </c:pt>
                <c:pt idx="376">
                  <c:v>0.35099999999999998</c:v>
                </c:pt>
                <c:pt idx="377">
                  <c:v>0.33300000000000002</c:v>
                </c:pt>
                <c:pt idx="378">
                  <c:v>0.309</c:v>
                </c:pt>
                <c:pt idx="379">
                  <c:v>0.28499999999999998</c:v>
                </c:pt>
                <c:pt idx="380">
                  <c:v>0.26</c:v>
                </c:pt>
                <c:pt idx="381">
                  <c:v>0.23</c:v>
                </c:pt>
                <c:pt idx="382">
                  <c:v>0.2</c:v>
                </c:pt>
                <c:pt idx="383">
                  <c:v>0.16300000000000001</c:v>
                </c:pt>
                <c:pt idx="384">
                  <c:v>0.13300000000000001</c:v>
                </c:pt>
                <c:pt idx="385">
                  <c:v>0.10199999999999999</c:v>
                </c:pt>
                <c:pt idx="386">
                  <c:v>0.06</c:v>
                </c:pt>
                <c:pt idx="387">
                  <c:v>2.3E-2</c:v>
                </c:pt>
                <c:pt idx="388">
                  <c:v>-1.2999999999999999E-2</c:v>
                </c:pt>
                <c:pt idx="389">
                  <c:v>-0.05</c:v>
                </c:pt>
                <c:pt idx="390">
                  <c:v>-8.5999999999999993E-2</c:v>
                </c:pt>
                <c:pt idx="391">
                  <c:v>-0.11600000000000001</c:v>
                </c:pt>
                <c:pt idx="392">
                  <c:v>-0.14099999999999999</c:v>
                </c:pt>
                <c:pt idx="393">
                  <c:v>-0.17699999999999999</c:v>
                </c:pt>
                <c:pt idx="394">
                  <c:v>-0.20100000000000001</c:v>
                </c:pt>
                <c:pt idx="395">
                  <c:v>-0.23799999999999999</c:v>
                </c:pt>
                <c:pt idx="396">
                  <c:v>-0.26200000000000001</c:v>
                </c:pt>
                <c:pt idx="397">
                  <c:v>-0.28000000000000003</c:v>
                </c:pt>
                <c:pt idx="398">
                  <c:v>-0.29299999999999998</c:v>
                </c:pt>
                <c:pt idx="399">
                  <c:v>-0.30499999999999999</c:v>
                </c:pt>
                <c:pt idx="400">
                  <c:v>-0.317</c:v>
                </c:pt>
                <c:pt idx="401">
                  <c:v>-0.32300000000000001</c:v>
                </c:pt>
                <c:pt idx="402">
                  <c:v>-0.32300000000000001</c:v>
                </c:pt>
                <c:pt idx="403">
                  <c:v>-0.311</c:v>
                </c:pt>
                <c:pt idx="404">
                  <c:v>-0.30499999999999999</c:v>
                </c:pt>
                <c:pt idx="405">
                  <c:v>-0.29899999999999999</c:v>
                </c:pt>
                <c:pt idx="406">
                  <c:v>-0.28699999999999998</c:v>
                </c:pt>
                <c:pt idx="407">
                  <c:v>-0.26800000000000002</c:v>
                </c:pt>
                <c:pt idx="408">
                  <c:v>-0.25</c:v>
                </c:pt>
                <c:pt idx="409">
                  <c:v>-0.23200000000000001</c:v>
                </c:pt>
                <c:pt idx="410">
                  <c:v>-0.19500000000000001</c:v>
                </c:pt>
                <c:pt idx="411">
                  <c:v>-0.17100000000000001</c:v>
                </c:pt>
                <c:pt idx="412">
                  <c:v>-0.14699999999999999</c:v>
                </c:pt>
                <c:pt idx="413">
                  <c:v>-0.11600000000000001</c:v>
                </c:pt>
                <c:pt idx="414">
                  <c:v>-9.1999999999999998E-2</c:v>
                </c:pt>
                <c:pt idx="415">
                  <c:v>-5.6000000000000001E-2</c:v>
                </c:pt>
                <c:pt idx="416">
                  <c:v>-3.1E-2</c:v>
                </c:pt>
                <c:pt idx="417">
                  <c:v>-1E-3</c:v>
                </c:pt>
                <c:pt idx="418">
                  <c:v>3.5000000000000003E-2</c:v>
                </c:pt>
                <c:pt idx="419">
                  <c:v>6.6000000000000003E-2</c:v>
                </c:pt>
                <c:pt idx="420">
                  <c:v>9.6000000000000002E-2</c:v>
                </c:pt>
                <c:pt idx="421">
                  <c:v>0.114</c:v>
                </c:pt>
                <c:pt idx="422">
                  <c:v>0.151</c:v>
                </c:pt>
                <c:pt idx="423">
                  <c:v>0.16900000000000001</c:v>
                </c:pt>
                <c:pt idx="424">
                  <c:v>0.193</c:v>
                </c:pt>
                <c:pt idx="425">
                  <c:v>0.21199999999999999</c:v>
                </c:pt>
                <c:pt idx="426">
                  <c:v>0.23599999999999999</c:v>
                </c:pt>
                <c:pt idx="427">
                  <c:v>0.254</c:v>
                </c:pt>
                <c:pt idx="428">
                  <c:v>0.26</c:v>
                </c:pt>
                <c:pt idx="429">
                  <c:v>0.26600000000000001</c:v>
                </c:pt>
                <c:pt idx="430">
                  <c:v>0.27900000000000003</c:v>
                </c:pt>
                <c:pt idx="431">
                  <c:v>0.27900000000000003</c:v>
                </c:pt>
                <c:pt idx="432">
                  <c:v>0.27900000000000003</c:v>
                </c:pt>
                <c:pt idx="433">
                  <c:v>0.27200000000000002</c:v>
                </c:pt>
                <c:pt idx="434">
                  <c:v>0.26600000000000001</c:v>
                </c:pt>
                <c:pt idx="435">
                  <c:v>0.26</c:v>
                </c:pt>
                <c:pt idx="436">
                  <c:v>0.254</c:v>
                </c:pt>
                <c:pt idx="437">
                  <c:v>0.23599999999999999</c:v>
                </c:pt>
                <c:pt idx="438">
                  <c:v>0.224</c:v>
                </c:pt>
                <c:pt idx="439">
                  <c:v>0.20599999999999999</c:v>
                </c:pt>
                <c:pt idx="440">
                  <c:v>0.18099999999999999</c:v>
                </c:pt>
                <c:pt idx="441">
                  <c:v>0.16300000000000001</c:v>
                </c:pt>
                <c:pt idx="442">
                  <c:v>0.13900000000000001</c:v>
                </c:pt>
                <c:pt idx="443">
                  <c:v>0.114</c:v>
                </c:pt>
                <c:pt idx="444">
                  <c:v>0.09</c:v>
                </c:pt>
                <c:pt idx="445">
                  <c:v>7.1999999999999995E-2</c:v>
                </c:pt>
                <c:pt idx="446">
                  <c:v>4.2000000000000003E-2</c:v>
                </c:pt>
                <c:pt idx="447">
                  <c:v>1.0999999999999999E-2</c:v>
                </c:pt>
                <c:pt idx="448">
                  <c:v>-1.2999999999999999E-2</c:v>
                </c:pt>
                <c:pt idx="449">
                  <c:v>-3.6999999999999998E-2</c:v>
                </c:pt>
                <c:pt idx="450">
                  <c:v>-6.2E-2</c:v>
                </c:pt>
                <c:pt idx="451">
                  <c:v>-8.5999999999999993E-2</c:v>
                </c:pt>
                <c:pt idx="452">
                  <c:v>-0.104</c:v>
                </c:pt>
                <c:pt idx="453">
                  <c:v>-0.122</c:v>
                </c:pt>
                <c:pt idx="454">
                  <c:v>-0.14099999999999999</c:v>
                </c:pt>
                <c:pt idx="455">
                  <c:v>-0.159</c:v>
                </c:pt>
                <c:pt idx="456">
                  <c:v>-0.17699999999999999</c:v>
                </c:pt>
                <c:pt idx="457">
                  <c:v>-0.183</c:v>
                </c:pt>
                <c:pt idx="458">
                  <c:v>-0.189</c:v>
                </c:pt>
                <c:pt idx="459">
                  <c:v>-0.20100000000000001</c:v>
                </c:pt>
                <c:pt idx="460">
                  <c:v>-0.20799999999999999</c:v>
                </c:pt>
                <c:pt idx="461">
                  <c:v>-0.20799999999999999</c:v>
                </c:pt>
                <c:pt idx="462">
                  <c:v>-0.20799999999999999</c:v>
                </c:pt>
                <c:pt idx="463">
                  <c:v>-0.20799999999999999</c:v>
                </c:pt>
                <c:pt idx="464">
                  <c:v>-0.19500000000000001</c:v>
                </c:pt>
                <c:pt idx="465">
                  <c:v>-0.189</c:v>
                </c:pt>
                <c:pt idx="466">
                  <c:v>-0.183</c:v>
                </c:pt>
                <c:pt idx="467">
                  <c:v>-0.17100000000000001</c:v>
                </c:pt>
                <c:pt idx="468">
                  <c:v>-0.153</c:v>
                </c:pt>
                <c:pt idx="469">
                  <c:v>-0.14099999999999999</c:v>
                </c:pt>
                <c:pt idx="470">
                  <c:v>-0.129</c:v>
                </c:pt>
                <c:pt idx="471">
                  <c:v>-0.104</c:v>
                </c:pt>
                <c:pt idx="472">
                  <c:v>-8.5999999999999993E-2</c:v>
                </c:pt>
                <c:pt idx="473">
                  <c:v>-7.3999999999999996E-2</c:v>
                </c:pt>
                <c:pt idx="474">
                  <c:v>-5.6000000000000001E-2</c:v>
                </c:pt>
                <c:pt idx="475">
                  <c:v>-3.1E-2</c:v>
                </c:pt>
                <c:pt idx="476">
                  <c:v>-7.0000000000000001E-3</c:v>
                </c:pt>
                <c:pt idx="477">
                  <c:v>1.0999999999999999E-2</c:v>
                </c:pt>
                <c:pt idx="478">
                  <c:v>2.9000000000000001E-2</c:v>
                </c:pt>
                <c:pt idx="479">
                  <c:v>5.3999999999999999E-2</c:v>
                </c:pt>
                <c:pt idx="480">
                  <c:v>7.1999999999999995E-2</c:v>
                </c:pt>
                <c:pt idx="481">
                  <c:v>8.4000000000000005E-2</c:v>
                </c:pt>
                <c:pt idx="482">
                  <c:v>0.10199999999999999</c:v>
                </c:pt>
                <c:pt idx="483">
                  <c:v>0.121</c:v>
                </c:pt>
                <c:pt idx="484">
                  <c:v>0.13300000000000001</c:v>
                </c:pt>
                <c:pt idx="485">
                  <c:v>0.14499999999999999</c:v>
                </c:pt>
                <c:pt idx="486">
                  <c:v>0.157</c:v>
                </c:pt>
                <c:pt idx="487">
                  <c:v>0.16300000000000001</c:v>
                </c:pt>
                <c:pt idx="488">
                  <c:v>0.17499999999999999</c:v>
                </c:pt>
                <c:pt idx="489">
                  <c:v>0.18099999999999999</c:v>
                </c:pt>
                <c:pt idx="490">
                  <c:v>0.18099999999999999</c:v>
                </c:pt>
                <c:pt idx="491">
                  <c:v>0.18099999999999999</c:v>
                </c:pt>
                <c:pt idx="492">
                  <c:v>0.18099999999999999</c:v>
                </c:pt>
                <c:pt idx="493">
                  <c:v>0.16900000000000001</c:v>
                </c:pt>
                <c:pt idx="494">
                  <c:v>0.16900000000000001</c:v>
                </c:pt>
                <c:pt idx="495">
                  <c:v>0.16900000000000001</c:v>
                </c:pt>
                <c:pt idx="496">
                  <c:v>0.16300000000000001</c:v>
                </c:pt>
                <c:pt idx="497">
                  <c:v>0.157</c:v>
                </c:pt>
                <c:pt idx="498">
                  <c:v>0.13900000000000001</c:v>
                </c:pt>
                <c:pt idx="499">
                  <c:v>0.13300000000000001</c:v>
                </c:pt>
                <c:pt idx="500">
                  <c:v>0.114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56-4982-B145-8C5D8D8F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127949390941518"/>
          <c:y val="0.17634259259259263"/>
          <c:w val="0.76501110438118314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dx=0,031'!$B$2:$B$1048576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dx=0,031'!$D$2:$D$1048576</c:f>
              <c:numCache>
                <c:formatCode>0.0000</c:formatCode>
                <c:ptCount val="1048575"/>
                <c:pt idx="0">
                  <c:v>6.4000000000000001E-2</c:v>
                </c:pt>
                <c:pt idx="1">
                  <c:v>0.186</c:v>
                </c:pt>
                <c:pt idx="2">
                  <c:v>0.30099999999999999</c:v>
                </c:pt>
                <c:pt idx="3">
                  <c:v>0.41</c:v>
                </c:pt>
                <c:pt idx="4">
                  <c:v>0.51400000000000001</c:v>
                </c:pt>
                <c:pt idx="5">
                  <c:v>0.629</c:v>
                </c:pt>
                <c:pt idx="6">
                  <c:v>0.72</c:v>
                </c:pt>
                <c:pt idx="7">
                  <c:v>0.79899999999999993</c:v>
                </c:pt>
                <c:pt idx="8">
                  <c:v>0.872</c:v>
                </c:pt>
                <c:pt idx="9">
                  <c:v>0.94499999999999995</c:v>
                </c:pt>
                <c:pt idx="10">
                  <c:v>0.99399999999999999</c:v>
                </c:pt>
                <c:pt idx="11">
                  <c:v>1.03</c:v>
                </c:pt>
                <c:pt idx="12">
                  <c:v>1.0660000000000001</c:v>
                </c:pt>
                <c:pt idx="13">
                  <c:v>1.091</c:v>
                </c:pt>
                <c:pt idx="14">
                  <c:v>1.091</c:v>
                </c:pt>
                <c:pt idx="15">
                  <c:v>1.0780000000000001</c:v>
                </c:pt>
                <c:pt idx="16">
                  <c:v>1.0660000000000001</c:v>
                </c:pt>
                <c:pt idx="17">
                  <c:v>1.042</c:v>
                </c:pt>
                <c:pt idx="18">
                  <c:v>0.99399999999999999</c:v>
                </c:pt>
                <c:pt idx="19">
                  <c:v>0.94499999999999995</c:v>
                </c:pt>
                <c:pt idx="20">
                  <c:v>0.878</c:v>
                </c:pt>
                <c:pt idx="21">
                  <c:v>0.81099999999999994</c:v>
                </c:pt>
                <c:pt idx="22">
                  <c:v>0.72</c:v>
                </c:pt>
                <c:pt idx="23">
                  <c:v>0.629</c:v>
                </c:pt>
                <c:pt idx="24">
                  <c:v>0.52600000000000002</c:v>
                </c:pt>
                <c:pt idx="25">
                  <c:v>0.42899999999999999</c:v>
                </c:pt>
                <c:pt idx="26">
                  <c:v>0.32500000000000001</c:v>
                </c:pt>
                <c:pt idx="27">
                  <c:v>0.216</c:v>
                </c:pt>
                <c:pt idx="28">
                  <c:v>0.107</c:v>
                </c:pt>
                <c:pt idx="29">
                  <c:v>-3.0000000000000009E-3</c:v>
                </c:pt>
                <c:pt idx="30">
                  <c:v>-0.11799999999999999</c:v>
                </c:pt>
                <c:pt idx="31">
                  <c:v>-0.222</c:v>
                </c:pt>
                <c:pt idx="32">
                  <c:v>-0.33100000000000002</c:v>
                </c:pt>
                <c:pt idx="33">
                  <c:v>-0.434</c:v>
                </c:pt>
                <c:pt idx="34">
                  <c:v>-0.52500000000000002</c:v>
                </c:pt>
                <c:pt idx="35">
                  <c:v>-0.61599999999999999</c:v>
                </c:pt>
                <c:pt idx="36">
                  <c:v>-0.70199999999999996</c:v>
                </c:pt>
                <c:pt idx="37">
                  <c:v>-0.78</c:v>
                </c:pt>
                <c:pt idx="38">
                  <c:v>-0.84099999999999997</c:v>
                </c:pt>
                <c:pt idx="39">
                  <c:v>-0.89600000000000002</c:v>
                </c:pt>
                <c:pt idx="40">
                  <c:v>-0.93800000000000006</c:v>
                </c:pt>
                <c:pt idx="41">
                  <c:v>-0.98099999999999998</c:v>
                </c:pt>
                <c:pt idx="42">
                  <c:v>-0.999</c:v>
                </c:pt>
                <c:pt idx="43">
                  <c:v>-1.0109999999999999</c:v>
                </c:pt>
                <c:pt idx="44">
                  <c:v>-1.0109999999999999</c:v>
                </c:pt>
                <c:pt idx="45">
                  <c:v>-1.0109999999999999</c:v>
                </c:pt>
                <c:pt idx="46">
                  <c:v>-0.99299999999999999</c:v>
                </c:pt>
                <c:pt idx="47">
                  <c:v>-0.96199999999999997</c:v>
                </c:pt>
                <c:pt idx="48">
                  <c:v>-0.92</c:v>
                </c:pt>
                <c:pt idx="49">
                  <c:v>-0.871</c:v>
                </c:pt>
                <c:pt idx="50">
                  <c:v>-0.82300000000000006</c:v>
                </c:pt>
                <c:pt idx="51">
                  <c:v>-0.75</c:v>
                </c:pt>
                <c:pt idx="52">
                  <c:v>-0.67700000000000005</c:v>
                </c:pt>
                <c:pt idx="53">
                  <c:v>-0.59199999999999997</c:v>
                </c:pt>
                <c:pt idx="54">
                  <c:v>-0.50700000000000001</c:v>
                </c:pt>
                <c:pt idx="55">
                  <c:v>-0.41000000000000003</c:v>
                </c:pt>
                <c:pt idx="56">
                  <c:v>-0.31900000000000001</c:v>
                </c:pt>
                <c:pt idx="57">
                  <c:v>-0.21500000000000002</c:v>
                </c:pt>
                <c:pt idx="58">
                  <c:v>-9.9999999999999992E-2</c:v>
                </c:pt>
                <c:pt idx="59">
                  <c:v>3.0000000000000009E-3</c:v>
                </c:pt>
                <c:pt idx="60">
                  <c:v>0.1</c:v>
                </c:pt>
                <c:pt idx="61">
                  <c:v>0.20399999999999999</c:v>
                </c:pt>
                <c:pt idx="62">
                  <c:v>0.307</c:v>
                </c:pt>
                <c:pt idx="63">
                  <c:v>0.40399999999999997</c:v>
                </c:pt>
                <c:pt idx="64">
                  <c:v>0.48899999999999999</c:v>
                </c:pt>
                <c:pt idx="65">
                  <c:v>0.57999999999999996</c:v>
                </c:pt>
                <c:pt idx="66">
                  <c:v>0.67200000000000004</c:v>
                </c:pt>
                <c:pt idx="67">
                  <c:v>0.73799999999999999</c:v>
                </c:pt>
                <c:pt idx="68">
                  <c:v>0.79899999999999993</c:v>
                </c:pt>
                <c:pt idx="69">
                  <c:v>0.84699999999999998</c:v>
                </c:pt>
                <c:pt idx="70">
                  <c:v>0.90200000000000002</c:v>
                </c:pt>
                <c:pt idx="71">
                  <c:v>0.93299999999999994</c:v>
                </c:pt>
                <c:pt idx="72">
                  <c:v>0.95099999999999996</c:v>
                </c:pt>
                <c:pt idx="73">
                  <c:v>0.96299999999999997</c:v>
                </c:pt>
                <c:pt idx="74">
                  <c:v>0.96899999999999997</c:v>
                </c:pt>
                <c:pt idx="75">
                  <c:v>0.95099999999999996</c:v>
                </c:pt>
                <c:pt idx="76">
                  <c:v>0.92599999999999993</c:v>
                </c:pt>
                <c:pt idx="77">
                  <c:v>0.90200000000000002</c:v>
                </c:pt>
                <c:pt idx="78">
                  <c:v>0.872</c:v>
                </c:pt>
                <c:pt idx="79">
                  <c:v>0.81699999999999995</c:v>
                </c:pt>
                <c:pt idx="80">
                  <c:v>0.751</c:v>
                </c:pt>
                <c:pt idx="81">
                  <c:v>0.69</c:v>
                </c:pt>
                <c:pt idx="82">
                  <c:v>0.623</c:v>
                </c:pt>
                <c:pt idx="83">
                  <c:v>0.52600000000000002</c:v>
                </c:pt>
                <c:pt idx="84">
                  <c:v>0.435</c:v>
                </c:pt>
                <c:pt idx="85">
                  <c:v>0.35</c:v>
                </c:pt>
                <c:pt idx="86">
                  <c:v>0.26500000000000001</c:v>
                </c:pt>
                <c:pt idx="87">
                  <c:v>0.155</c:v>
                </c:pt>
                <c:pt idx="88">
                  <c:v>5.7999999999999996E-2</c:v>
                </c:pt>
                <c:pt idx="89">
                  <c:v>-2.7E-2</c:v>
                </c:pt>
                <c:pt idx="90">
                  <c:v>-0.124</c:v>
                </c:pt>
                <c:pt idx="91">
                  <c:v>-0.22800000000000001</c:v>
                </c:pt>
                <c:pt idx="92">
                  <c:v>-0.33100000000000002</c:v>
                </c:pt>
                <c:pt idx="93">
                  <c:v>-0.40400000000000003</c:v>
                </c:pt>
                <c:pt idx="94">
                  <c:v>-0.48899999999999999</c:v>
                </c:pt>
                <c:pt idx="95">
                  <c:v>-0.56800000000000006</c:v>
                </c:pt>
                <c:pt idx="96">
                  <c:v>-0.64</c:v>
                </c:pt>
                <c:pt idx="97">
                  <c:v>-0.70199999999999996</c:v>
                </c:pt>
                <c:pt idx="98">
                  <c:v>-0.75600000000000001</c:v>
                </c:pt>
                <c:pt idx="99">
                  <c:v>-0.80500000000000005</c:v>
                </c:pt>
                <c:pt idx="100">
                  <c:v>-0.84699999999999998</c:v>
                </c:pt>
                <c:pt idx="101">
                  <c:v>-0.86599999999999999</c:v>
                </c:pt>
                <c:pt idx="102">
                  <c:v>-0.89</c:v>
                </c:pt>
                <c:pt idx="103">
                  <c:v>-0.90200000000000002</c:v>
                </c:pt>
                <c:pt idx="104">
                  <c:v>-0.90200000000000002</c:v>
                </c:pt>
                <c:pt idx="105">
                  <c:v>-0.88300000000000001</c:v>
                </c:pt>
                <c:pt idx="106">
                  <c:v>-0.871</c:v>
                </c:pt>
                <c:pt idx="107">
                  <c:v>-0.84699999999999998</c:v>
                </c:pt>
                <c:pt idx="108">
                  <c:v>-0.80500000000000005</c:v>
                </c:pt>
                <c:pt idx="109">
                  <c:v>-0.75600000000000001</c:v>
                </c:pt>
                <c:pt idx="110">
                  <c:v>-0.70799999999999996</c:v>
                </c:pt>
                <c:pt idx="111">
                  <c:v>-0.65300000000000002</c:v>
                </c:pt>
                <c:pt idx="112">
                  <c:v>-0.57999999999999996</c:v>
                </c:pt>
                <c:pt idx="113">
                  <c:v>-0.50700000000000001</c:v>
                </c:pt>
                <c:pt idx="114">
                  <c:v>-0.434</c:v>
                </c:pt>
                <c:pt idx="115">
                  <c:v>-0.34900000000000003</c:v>
                </c:pt>
                <c:pt idx="116">
                  <c:v>-0.25800000000000001</c:v>
                </c:pt>
                <c:pt idx="117">
                  <c:v>-0.155</c:v>
                </c:pt>
                <c:pt idx="118">
                  <c:v>-7.0000000000000007E-2</c:v>
                </c:pt>
                <c:pt idx="119">
                  <c:v>2.1000000000000005E-2</c:v>
                </c:pt>
                <c:pt idx="120">
                  <c:v>0.113</c:v>
                </c:pt>
                <c:pt idx="121">
                  <c:v>0.20399999999999999</c:v>
                </c:pt>
                <c:pt idx="122">
                  <c:v>0.28899999999999998</c:v>
                </c:pt>
                <c:pt idx="123">
                  <c:v>0.36799999999999999</c:v>
                </c:pt>
                <c:pt idx="124">
                  <c:v>0.44700000000000001</c:v>
                </c:pt>
                <c:pt idx="125">
                  <c:v>0.52600000000000002</c:v>
                </c:pt>
                <c:pt idx="126">
                  <c:v>0.59899999999999998</c:v>
                </c:pt>
                <c:pt idx="127">
                  <c:v>0.65900000000000003</c:v>
                </c:pt>
                <c:pt idx="128">
                  <c:v>0.71399999999999997</c:v>
                </c:pt>
                <c:pt idx="129">
                  <c:v>0.75700000000000001</c:v>
                </c:pt>
                <c:pt idx="130">
                  <c:v>0.78700000000000003</c:v>
                </c:pt>
                <c:pt idx="131">
                  <c:v>0.82299999999999995</c:v>
                </c:pt>
                <c:pt idx="132">
                  <c:v>0.83599999999999997</c:v>
                </c:pt>
                <c:pt idx="133">
                  <c:v>0.84199999999999997</c:v>
                </c:pt>
                <c:pt idx="134">
                  <c:v>0.84199999999999997</c:v>
                </c:pt>
                <c:pt idx="135">
                  <c:v>0.83599999999999997</c:v>
                </c:pt>
                <c:pt idx="136">
                  <c:v>0.81699999999999995</c:v>
                </c:pt>
                <c:pt idx="137">
                  <c:v>0.78100000000000003</c:v>
                </c:pt>
                <c:pt idx="138">
                  <c:v>0.74399999999999999</c:v>
                </c:pt>
                <c:pt idx="139">
                  <c:v>0.70199999999999996</c:v>
                </c:pt>
                <c:pt idx="140">
                  <c:v>0.64700000000000002</c:v>
                </c:pt>
                <c:pt idx="141">
                  <c:v>0.58699999999999997</c:v>
                </c:pt>
                <c:pt idx="142">
                  <c:v>0.50800000000000001</c:v>
                </c:pt>
                <c:pt idx="143">
                  <c:v>0.441</c:v>
                </c:pt>
                <c:pt idx="144">
                  <c:v>0.36199999999999999</c:v>
                </c:pt>
                <c:pt idx="145">
                  <c:v>0.28899999999999998</c:v>
                </c:pt>
                <c:pt idx="146">
                  <c:v>0.21</c:v>
                </c:pt>
                <c:pt idx="147">
                  <c:v>0.125</c:v>
                </c:pt>
                <c:pt idx="148">
                  <c:v>0.04</c:v>
                </c:pt>
                <c:pt idx="149">
                  <c:v>-5.0999999999999997E-2</c:v>
                </c:pt>
                <c:pt idx="150">
                  <c:v>-0.124</c:v>
                </c:pt>
                <c:pt idx="151">
                  <c:v>-0.21500000000000002</c:v>
                </c:pt>
                <c:pt idx="152">
                  <c:v>-0.307</c:v>
                </c:pt>
                <c:pt idx="153">
                  <c:v>-0.379</c:v>
                </c:pt>
                <c:pt idx="154">
                  <c:v>-0.44</c:v>
                </c:pt>
                <c:pt idx="155">
                  <c:v>-0.51300000000000001</c:v>
                </c:pt>
                <c:pt idx="156">
                  <c:v>-0.57400000000000007</c:v>
                </c:pt>
                <c:pt idx="157">
                  <c:v>-0.623</c:v>
                </c:pt>
                <c:pt idx="158">
                  <c:v>-0.66500000000000004</c:v>
                </c:pt>
                <c:pt idx="159">
                  <c:v>-0.70799999999999996</c:v>
                </c:pt>
                <c:pt idx="160">
                  <c:v>-0.73799999999999999</c:v>
                </c:pt>
                <c:pt idx="161">
                  <c:v>-0.76800000000000002</c:v>
                </c:pt>
                <c:pt idx="162">
                  <c:v>-0.77400000000000002</c:v>
                </c:pt>
                <c:pt idx="163">
                  <c:v>-0.78</c:v>
                </c:pt>
                <c:pt idx="164">
                  <c:v>-0.78</c:v>
                </c:pt>
                <c:pt idx="165">
                  <c:v>-0.76800000000000002</c:v>
                </c:pt>
                <c:pt idx="166">
                  <c:v>-0.74399999999999999</c:v>
                </c:pt>
                <c:pt idx="167">
                  <c:v>-0.71899999999999997</c:v>
                </c:pt>
                <c:pt idx="168">
                  <c:v>-0.68900000000000006</c:v>
                </c:pt>
                <c:pt idx="169">
                  <c:v>-0.64</c:v>
                </c:pt>
                <c:pt idx="170">
                  <c:v>-0.59799999999999998</c:v>
                </c:pt>
                <c:pt idx="171">
                  <c:v>-0.55000000000000004</c:v>
                </c:pt>
                <c:pt idx="172">
                  <c:v>-0.48899999999999999</c:v>
                </c:pt>
                <c:pt idx="173">
                  <c:v>-0.41600000000000004</c:v>
                </c:pt>
                <c:pt idx="174">
                  <c:v>-0.34900000000000003</c:v>
                </c:pt>
                <c:pt idx="175">
                  <c:v>-0.28200000000000003</c:v>
                </c:pt>
                <c:pt idx="176">
                  <c:v>-0.19700000000000001</c:v>
                </c:pt>
                <c:pt idx="177">
                  <c:v>-0.11799999999999999</c:v>
                </c:pt>
                <c:pt idx="178">
                  <c:v>-3.9E-2</c:v>
                </c:pt>
                <c:pt idx="179">
                  <c:v>2.8000000000000004E-2</c:v>
                </c:pt>
                <c:pt idx="180">
                  <c:v>0.113</c:v>
                </c:pt>
                <c:pt idx="181">
                  <c:v>0.19199999999999998</c:v>
                </c:pt>
                <c:pt idx="182">
                  <c:v>0.26500000000000001</c:v>
                </c:pt>
                <c:pt idx="183">
                  <c:v>0.33699999999999997</c:v>
                </c:pt>
                <c:pt idx="184">
                  <c:v>0.39799999999999996</c:v>
                </c:pt>
                <c:pt idx="185">
                  <c:v>0.46499999999999997</c:v>
                </c:pt>
                <c:pt idx="186">
                  <c:v>0.51400000000000001</c:v>
                </c:pt>
                <c:pt idx="187">
                  <c:v>0.57399999999999995</c:v>
                </c:pt>
                <c:pt idx="188">
                  <c:v>0.623</c:v>
                </c:pt>
                <c:pt idx="189">
                  <c:v>0.65900000000000003</c:v>
                </c:pt>
                <c:pt idx="190">
                  <c:v>0.69</c:v>
                </c:pt>
                <c:pt idx="191">
                  <c:v>0.70199999999999996</c:v>
                </c:pt>
                <c:pt idx="192">
                  <c:v>0.71399999999999997</c:v>
                </c:pt>
                <c:pt idx="193">
                  <c:v>0.72599999999999998</c:v>
                </c:pt>
                <c:pt idx="194">
                  <c:v>0.72</c:v>
                </c:pt>
                <c:pt idx="195">
                  <c:v>0.70799999999999996</c:v>
                </c:pt>
                <c:pt idx="196">
                  <c:v>0.69</c:v>
                </c:pt>
                <c:pt idx="197">
                  <c:v>0.66500000000000004</c:v>
                </c:pt>
                <c:pt idx="198">
                  <c:v>0.629</c:v>
                </c:pt>
                <c:pt idx="199">
                  <c:v>0.57999999999999996</c:v>
                </c:pt>
                <c:pt idx="200">
                  <c:v>0.53200000000000003</c:v>
                </c:pt>
                <c:pt idx="201">
                  <c:v>0.47699999999999998</c:v>
                </c:pt>
                <c:pt idx="202">
                  <c:v>0.41599999999999998</c:v>
                </c:pt>
                <c:pt idx="203">
                  <c:v>0.35599999999999998</c:v>
                </c:pt>
                <c:pt idx="204">
                  <c:v>0.29499999999999998</c:v>
                </c:pt>
                <c:pt idx="205">
                  <c:v>0.22799999999999998</c:v>
                </c:pt>
                <c:pt idx="206">
                  <c:v>0.155</c:v>
                </c:pt>
                <c:pt idx="207">
                  <c:v>8.2000000000000003E-2</c:v>
                </c:pt>
                <c:pt idx="208">
                  <c:v>1.5000000000000001E-2</c:v>
                </c:pt>
                <c:pt idx="209">
                  <c:v>-5.6999999999999995E-2</c:v>
                </c:pt>
                <c:pt idx="210">
                  <c:v>-0.124</c:v>
                </c:pt>
                <c:pt idx="211">
                  <c:v>-0.19700000000000001</c:v>
                </c:pt>
                <c:pt idx="212">
                  <c:v>-0.27</c:v>
                </c:pt>
                <c:pt idx="213">
                  <c:v>-0.33700000000000002</c:v>
                </c:pt>
                <c:pt idx="214">
                  <c:v>-0.39200000000000002</c:v>
                </c:pt>
                <c:pt idx="215">
                  <c:v>-0.44600000000000001</c:v>
                </c:pt>
                <c:pt idx="216">
                  <c:v>-0.495</c:v>
                </c:pt>
                <c:pt idx="217">
                  <c:v>-0.54400000000000004</c:v>
                </c:pt>
                <c:pt idx="218">
                  <c:v>-0.57999999999999996</c:v>
                </c:pt>
                <c:pt idx="219">
                  <c:v>-0.61</c:v>
                </c:pt>
                <c:pt idx="220">
                  <c:v>-0.629</c:v>
                </c:pt>
                <c:pt idx="221">
                  <c:v>-0.65300000000000002</c:v>
                </c:pt>
                <c:pt idx="222">
                  <c:v>-0.65900000000000003</c:v>
                </c:pt>
                <c:pt idx="223">
                  <c:v>-0.66500000000000004</c:v>
                </c:pt>
                <c:pt idx="224">
                  <c:v>-0.65300000000000002</c:v>
                </c:pt>
                <c:pt idx="225">
                  <c:v>-0.65300000000000002</c:v>
                </c:pt>
                <c:pt idx="226">
                  <c:v>-0.63500000000000001</c:v>
                </c:pt>
                <c:pt idx="227">
                  <c:v>-0.60399999999999998</c:v>
                </c:pt>
                <c:pt idx="228">
                  <c:v>-0.57400000000000007</c:v>
                </c:pt>
                <c:pt idx="229">
                  <c:v>-0.53700000000000003</c:v>
                </c:pt>
                <c:pt idx="230">
                  <c:v>-0.495</c:v>
                </c:pt>
                <c:pt idx="231">
                  <c:v>-0.44600000000000001</c:v>
                </c:pt>
                <c:pt idx="232">
                  <c:v>-0.39800000000000002</c:v>
                </c:pt>
                <c:pt idx="233">
                  <c:v>-0.34300000000000003</c:v>
                </c:pt>
                <c:pt idx="234">
                  <c:v>-0.28800000000000003</c:v>
                </c:pt>
                <c:pt idx="235">
                  <c:v>-0.20300000000000001</c:v>
                </c:pt>
                <c:pt idx="236">
                  <c:v>-0.14900000000000002</c:v>
                </c:pt>
                <c:pt idx="237">
                  <c:v>-8.2000000000000003E-2</c:v>
                </c:pt>
                <c:pt idx="238">
                  <c:v>-2.1000000000000001E-2</c:v>
                </c:pt>
                <c:pt idx="239">
                  <c:v>5.2000000000000005E-2</c:v>
                </c:pt>
                <c:pt idx="240">
                  <c:v>0.11900000000000001</c:v>
                </c:pt>
                <c:pt idx="241">
                  <c:v>0.17299999999999999</c:v>
                </c:pt>
                <c:pt idx="242">
                  <c:v>0.23399999999999999</c:v>
                </c:pt>
                <c:pt idx="243">
                  <c:v>0.29499999999999998</c:v>
                </c:pt>
                <c:pt idx="244">
                  <c:v>0.35</c:v>
                </c:pt>
                <c:pt idx="245">
                  <c:v>0.39799999999999996</c:v>
                </c:pt>
                <c:pt idx="246">
                  <c:v>0.441</c:v>
                </c:pt>
                <c:pt idx="247">
                  <c:v>0.48899999999999999</c:v>
                </c:pt>
                <c:pt idx="248">
                  <c:v>0.51400000000000001</c:v>
                </c:pt>
                <c:pt idx="249">
                  <c:v>0.55599999999999994</c:v>
                </c:pt>
                <c:pt idx="250">
                  <c:v>0.57999999999999996</c:v>
                </c:pt>
                <c:pt idx="251">
                  <c:v>0.59899999999999998</c:v>
                </c:pt>
                <c:pt idx="252">
                  <c:v>0.60499999999999998</c:v>
                </c:pt>
                <c:pt idx="253">
                  <c:v>0.60499999999999998</c:v>
                </c:pt>
                <c:pt idx="254">
                  <c:v>0.59899999999999998</c:v>
                </c:pt>
                <c:pt idx="255">
                  <c:v>0.58699999999999997</c:v>
                </c:pt>
                <c:pt idx="256">
                  <c:v>0.56799999999999995</c:v>
                </c:pt>
                <c:pt idx="257">
                  <c:v>0.54999999999999993</c:v>
                </c:pt>
                <c:pt idx="258">
                  <c:v>0.51400000000000001</c:v>
                </c:pt>
                <c:pt idx="259">
                  <c:v>0.47699999999999998</c:v>
                </c:pt>
                <c:pt idx="260">
                  <c:v>0.42899999999999999</c:v>
                </c:pt>
                <c:pt idx="261">
                  <c:v>0.38600000000000001</c:v>
                </c:pt>
                <c:pt idx="262">
                  <c:v>0.34299999999999997</c:v>
                </c:pt>
                <c:pt idx="263">
                  <c:v>0.28299999999999997</c:v>
                </c:pt>
                <c:pt idx="264">
                  <c:v>0.22799999999999998</c:v>
                </c:pt>
                <c:pt idx="265">
                  <c:v>0.17299999999999999</c:v>
                </c:pt>
                <c:pt idx="266">
                  <c:v>0.11900000000000001</c:v>
                </c:pt>
                <c:pt idx="267">
                  <c:v>5.7999999999999996E-2</c:v>
                </c:pt>
                <c:pt idx="268">
                  <c:v>3.0000000000000009E-3</c:v>
                </c:pt>
                <c:pt idx="269">
                  <c:v>-5.6999999999999995E-2</c:v>
                </c:pt>
                <c:pt idx="270">
                  <c:v>-0.11799999999999999</c:v>
                </c:pt>
                <c:pt idx="271">
                  <c:v>-0.17900000000000002</c:v>
                </c:pt>
                <c:pt idx="272">
                  <c:v>-0.24600000000000002</c:v>
                </c:pt>
                <c:pt idx="273">
                  <c:v>-0.28800000000000003</c:v>
                </c:pt>
                <c:pt idx="274">
                  <c:v>-0.33700000000000002</c:v>
                </c:pt>
                <c:pt idx="275">
                  <c:v>-0.38600000000000001</c:v>
                </c:pt>
                <c:pt idx="276">
                  <c:v>-0.42799999999999999</c:v>
                </c:pt>
                <c:pt idx="277">
                  <c:v>-0.45800000000000002</c:v>
                </c:pt>
                <c:pt idx="278">
                  <c:v>-0.48899999999999999</c:v>
                </c:pt>
                <c:pt idx="279">
                  <c:v>-0.51300000000000001</c:v>
                </c:pt>
                <c:pt idx="280">
                  <c:v>-0.53700000000000003</c:v>
                </c:pt>
                <c:pt idx="281">
                  <c:v>-0.53700000000000003</c:v>
                </c:pt>
                <c:pt idx="282">
                  <c:v>-0.55000000000000004</c:v>
                </c:pt>
                <c:pt idx="283">
                  <c:v>-0.55000000000000004</c:v>
                </c:pt>
                <c:pt idx="284">
                  <c:v>-0.53700000000000003</c:v>
                </c:pt>
                <c:pt idx="285">
                  <c:v>-0.53100000000000003</c:v>
                </c:pt>
                <c:pt idx="286">
                  <c:v>-0.51300000000000001</c:v>
                </c:pt>
                <c:pt idx="287">
                  <c:v>-0.501</c:v>
                </c:pt>
                <c:pt idx="288">
                  <c:v>-0.47100000000000003</c:v>
                </c:pt>
                <c:pt idx="289">
                  <c:v>-0.44</c:v>
                </c:pt>
                <c:pt idx="290">
                  <c:v>-0.40400000000000003</c:v>
                </c:pt>
                <c:pt idx="291">
                  <c:v>-0.36099999999999999</c:v>
                </c:pt>
                <c:pt idx="292">
                  <c:v>-0.313</c:v>
                </c:pt>
                <c:pt idx="293">
                  <c:v>-0.26400000000000001</c:v>
                </c:pt>
                <c:pt idx="294">
                  <c:v>-0.20900000000000002</c:v>
                </c:pt>
                <c:pt idx="295">
                  <c:v>-0.155</c:v>
                </c:pt>
                <c:pt idx="296">
                  <c:v>-9.9999999999999992E-2</c:v>
                </c:pt>
                <c:pt idx="297">
                  <c:v>-5.0999999999999997E-2</c:v>
                </c:pt>
                <c:pt idx="298">
                  <c:v>-3.0000000000000009E-3</c:v>
                </c:pt>
                <c:pt idx="299">
                  <c:v>5.2000000000000005E-2</c:v>
                </c:pt>
                <c:pt idx="300">
                  <c:v>0.113</c:v>
                </c:pt>
                <c:pt idx="301">
                  <c:v>0.16699999999999998</c:v>
                </c:pt>
                <c:pt idx="302">
                  <c:v>0.20399999999999999</c:v>
                </c:pt>
                <c:pt idx="303">
                  <c:v>0.252</c:v>
                </c:pt>
                <c:pt idx="304">
                  <c:v>0.29499999999999998</c:v>
                </c:pt>
                <c:pt idx="305">
                  <c:v>0.33099999999999996</c:v>
                </c:pt>
                <c:pt idx="306">
                  <c:v>0.36199999999999999</c:v>
                </c:pt>
                <c:pt idx="307">
                  <c:v>0.39200000000000002</c:v>
                </c:pt>
                <c:pt idx="308">
                  <c:v>0.42899999999999999</c:v>
                </c:pt>
                <c:pt idx="309">
                  <c:v>0.44700000000000001</c:v>
                </c:pt>
                <c:pt idx="310">
                  <c:v>0.45899999999999996</c:v>
                </c:pt>
                <c:pt idx="311">
                  <c:v>0.47099999999999997</c:v>
                </c:pt>
                <c:pt idx="312">
                  <c:v>0.47699999999999998</c:v>
                </c:pt>
                <c:pt idx="313">
                  <c:v>0.47699999999999998</c:v>
                </c:pt>
                <c:pt idx="314">
                  <c:v>0.46499999999999997</c:v>
                </c:pt>
                <c:pt idx="315">
                  <c:v>0.45899999999999996</c:v>
                </c:pt>
                <c:pt idx="316">
                  <c:v>0.441</c:v>
                </c:pt>
                <c:pt idx="317">
                  <c:v>0.41599999999999998</c:v>
                </c:pt>
                <c:pt idx="318">
                  <c:v>0.39200000000000002</c:v>
                </c:pt>
                <c:pt idx="319">
                  <c:v>0.36199999999999999</c:v>
                </c:pt>
                <c:pt idx="320">
                  <c:v>0.33099999999999996</c:v>
                </c:pt>
                <c:pt idx="321">
                  <c:v>0.29499999999999998</c:v>
                </c:pt>
                <c:pt idx="322">
                  <c:v>0.25800000000000001</c:v>
                </c:pt>
                <c:pt idx="323">
                  <c:v>0.216</c:v>
                </c:pt>
                <c:pt idx="324">
                  <c:v>0.16699999999999998</c:v>
                </c:pt>
                <c:pt idx="325">
                  <c:v>0.125</c:v>
                </c:pt>
                <c:pt idx="326">
                  <c:v>8.2000000000000003E-2</c:v>
                </c:pt>
                <c:pt idx="327">
                  <c:v>2.8000000000000004E-2</c:v>
                </c:pt>
                <c:pt idx="328">
                  <c:v>-2.1000000000000001E-2</c:v>
                </c:pt>
                <c:pt idx="329">
                  <c:v>-6.4000000000000001E-2</c:v>
                </c:pt>
                <c:pt idx="330">
                  <c:v>-0.106</c:v>
                </c:pt>
                <c:pt idx="331">
                  <c:v>-0.155</c:v>
                </c:pt>
                <c:pt idx="332">
                  <c:v>-0.19700000000000001</c:v>
                </c:pt>
                <c:pt idx="333">
                  <c:v>-0.24600000000000002</c:v>
                </c:pt>
                <c:pt idx="334">
                  <c:v>-0.28800000000000003</c:v>
                </c:pt>
                <c:pt idx="335">
                  <c:v>-0.31900000000000001</c:v>
                </c:pt>
                <c:pt idx="336">
                  <c:v>-0.34900000000000003</c:v>
                </c:pt>
                <c:pt idx="337">
                  <c:v>-0.373</c:v>
                </c:pt>
                <c:pt idx="338">
                  <c:v>-0.39200000000000002</c:v>
                </c:pt>
                <c:pt idx="339">
                  <c:v>-0.41000000000000003</c:v>
                </c:pt>
                <c:pt idx="340">
                  <c:v>-0.42799999999999999</c:v>
                </c:pt>
                <c:pt idx="341">
                  <c:v>-0.434</c:v>
                </c:pt>
                <c:pt idx="342">
                  <c:v>-0.434</c:v>
                </c:pt>
                <c:pt idx="343">
                  <c:v>-0.434</c:v>
                </c:pt>
                <c:pt idx="344">
                  <c:v>-0.434</c:v>
                </c:pt>
                <c:pt idx="345">
                  <c:v>-0.42199999999999999</c:v>
                </c:pt>
                <c:pt idx="346">
                  <c:v>-0.39800000000000002</c:v>
                </c:pt>
                <c:pt idx="347">
                  <c:v>-0.38600000000000001</c:v>
                </c:pt>
                <c:pt idx="348">
                  <c:v>-0.36099999999999999</c:v>
                </c:pt>
                <c:pt idx="349">
                  <c:v>-0.34300000000000003</c:v>
                </c:pt>
                <c:pt idx="350">
                  <c:v>-0.307</c:v>
                </c:pt>
                <c:pt idx="351">
                  <c:v>-0.27600000000000002</c:v>
                </c:pt>
                <c:pt idx="352">
                  <c:v>-0.222</c:v>
                </c:pt>
                <c:pt idx="353">
                  <c:v>-0.18500000000000003</c:v>
                </c:pt>
                <c:pt idx="354">
                  <c:v>-0.14900000000000002</c:v>
                </c:pt>
                <c:pt idx="355">
                  <c:v>-0.106</c:v>
                </c:pt>
                <c:pt idx="356">
                  <c:v>-7.0000000000000007E-2</c:v>
                </c:pt>
                <c:pt idx="357">
                  <c:v>-2.7E-2</c:v>
                </c:pt>
                <c:pt idx="358">
                  <c:v>1.5000000000000001E-2</c:v>
                </c:pt>
                <c:pt idx="359">
                  <c:v>5.7999999999999996E-2</c:v>
                </c:pt>
                <c:pt idx="360">
                  <c:v>0.1</c:v>
                </c:pt>
                <c:pt idx="361">
                  <c:v>0.13699999999999998</c:v>
                </c:pt>
                <c:pt idx="362">
                  <c:v>0.17899999999999999</c:v>
                </c:pt>
                <c:pt idx="363">
                  <c:v>0.20399999999999999</c:v>
                </c:pt>
                <c:pt idx="364">
                  <c:v>0.24</c:v>
                </c:pt>
                <c:pt idx="365">
                  <c:v>0.27099999999999996</c:v>
                </c:pt>
                <c:pt idx="366">
                  <c:v>0.29499999999999998</c:v>
                </c:pt>
                <c:pt idx="367">
                  <c:v>0.313</c:v>
                </c:pt>
                <c:pt idx="368">
                  <c:v>0.33699999999999997</c:v>
                </c:pt>
                <c:pt idx="369">
                  <c:v>0.36199999999999999</c:v>
                </c:pt>
                <c:pt idx="370">
                  <c:v>0.36199999999999999</c:v>
                </c:pt>
                <c:pt idx="371">
                  <c:v>0.36199999999999999</c:v>
                </c:pt>
                <c:pt idx="372">
                  <c:v>0.36799999999999999</c:v>
                </c:pt>
                <c:pt idx="373">
                  <c:v>0.36799999999999999</c:v>
                </c:pt>
                <c:pt idx="374">
                  <c:v>0.35599999999999998</c:v>
                </c:pt>
                <c:pt idx="375">
                  <c:v>0.35</c:v>
                </c:pt>
                <c:pt idx="376">
                  <c:v>0.33699999999999997</c:v>
                </c:pt>
                <c:pt idx="377">
                  <c:v>0.31900000000000001</c:v>
                </c:pt>
                <c:pt idx="378">
                  <c:v>0.29499999999999998</c:v>
                </c:pt>
                <c:pt idx="379">
                  <c:v>0.27099999999999996</c:v>
                </c:pt>
                <c:pt idx="380">
                  <c:v>0.246</c:v>
                </c:pt>
                <c:pt idx="381">
                  <c:v>0.216</c:v>
                </c:pt>
                <c:pt idx="382">
                  <c:v>0.186</c:v>
                </c:pt>
                <c:pt idx="383">
                  <c:v>0.14899999999999999</c:v>
                </c:pt>
                <c:pt idx="384">
                  <c:v>0.11900000000000001</c:v>
                </c:pt>
                <c:pt idx="385">
                  <c:v>8.7999999999999995E-2</c:v>
                </c:pt>
                <c:pt idx="386">
                  <c:v>4.5999999999999999E-2</c:v>
                </c:pt>
                <c:pt idx="387">
                  <c:v>8.9999999999999993E-3</c:v>
                </c:pt>
                <c:pt idx="388">
                  <c:v>-2.7E-2</c:v>
                </c:pt>
                <c:pt idx="389">
                  <c:v>-6.4000000000000001E-2</c:v>
                </c:pt>
                <c:pt idx="390">
                  <c:v>-9.9999999999999992E-2</c:v>
                </c:pt>
                <c:pt idx="391">
                  <c:v>-0.13</c:v>
                </c:pt>
                <c:pt idx="392">
                  <c:v>-0.155</c:v>
                </c:pt>
                <c:pt idx="393">
                  <c:v>-0.191</c:v>
                </c:pt>
                <c:pt idx="394">
                  <c:v>-0.21500000000000002</c:v>
                </c:pt>
                <c:pt idx="395">
                  <c:v>-0.252</c:v>
                </c:pt>
                <c:pt idx="396">
                  <c:v>-0.27600000000000002</c:v>
                </c:pt>
                <c:pt idx="397">
                  <c:v>-0.29400000000000004</c:v>
                </c:pt>
                <c:pt idx="398">
                  <c:v>-0.307</c:v>
                </c:pt>
                <c:pt idx="399">
                  <c:v>-0.31900000000000001</c:v>
                </c:pt>
                <c:pt idx="400">
                  <c:v>-0.33100000000000002</c:v>
                </c:pt>
                <c:pt idx="401">
                  <c:v>-0.33700000000000002</c:v>
                </c:pt>
                <c:pt idx="402">
                  <c:v>-0.33700000000000002</c:v>
                </c:pt>
                <c:pt idx="403">
                  <c:v>-0.32500000000000001</c:v>
                </c:pt>
                <c:pt idx="404">
                  <c:v>-0.31900000000000001</c:v>
                </c:pt>
                <c:pt idx="405">
                  <c:v>-0.313</c:v>
                </c:pt>
                <c:pt idx="406">
                  <c:v>-0.30099999999999999</c:v>
                </c:pt>
                <c:pt idx="407">
                  <c:v>-0.28200000000000003</c:v>
                </c:pt>
                <c:pt idx="408">
                  <c:v>-0.26400000000000001</c:v>
                </c:pt>
                <c:pt idx="409">
                  <c:v>-0.24600000000000002</c:v>
                </c:pt>
                <c:pt idx="410">
                  <c:v>-0.20900000000000002</c:v>
                </c:pt>
                <c:pt idx="411">
                  <c:v>-0.18500000000000003</c:v>
                </c:pt>
                <c:pt idx="412">
                  <c:v>-0.161</c:v>
                </c:pt>
                <c:pt idx="413">
                  <c:v>-0.13</c:v>
                </c:pt>
                <c:pt idx="414">
                  <c:v>-0.106</c:v>
                </c:pt>
                <c:pt idx="415">
                  <c:v>-7.0000000000000007E-2</c:v>
                </c:pt>
                <c:pt idx="416">
                  <c:v>-4.4999999999999998E-2</c:v>
                </c:pt>
                <c:pt idx="417">
                  <c:v>-1.4999999999999999E-2</c:v>
                </c:pt>
                <c:pt idx="418">
                  <c:v>2.1000000000000005E-2</c:v>
                </c:pt>
                <c:pt idx="419">
                  <c:v>5.2000000000000005E-2</c:v>
                </c:pt>
                <c:pt idx="420">
                  <c:v>8.2000000000000003E-2</c:v>
                </c:pt>
                <c:pt idx="421">
                  <c:v>0.1</c:v>
                </c:pt>
                <c:pt idx="422">
                  <c:v>0.13699999999999998</c:v>
                </c:pt>
                <c:pt idx="423">
                  <c:v>0.155</c:v>
                </c:pt>
                <c:pt idx="424">
                  <c:v>0.17899999999999999</c:v>
                </c:pt>
                <c:pt idx="425">
                  <c:v>0.19799999999999998</c:v>
                </c:pt>
                <c:pt idx="426">
                  <c:v>0.22199999999999998</c:v>
                </c:pt>
                <c:pt idx="427">
                  <c:v>0.24</c:v>
                </c:pt>
                <c:pt idx="428">
                  <c:v>0.246</c:v>
                </c:pt>
                <c:pt idx="429">
                  <c:v>0.252</c:v>
                </c:pt>
                <c:pt idx="430">
                  <c:v>0.26500000000000001</c:v>
                </c:pt>
                <c:pt idx="431">
                  <c:v>0.26500000000000001</c:v>
                </c:pt>
                <c:pt idx="432">
                  <c:v>0.26500000000000001</c:v>
                </c:pt>
                <c:pt idx="433">
                  <c:v>0.25800000000000001</c:v>
                </c:pt>
                <c:pt idx="434">
                  <c:v>0.252</c:v>
                </c:pt>
                <c:pt idx="435">
                  <c:v>0.246</c:v>
                </c:pt>
                <c:pt idx="436">
                  <c:v>0.24</c:v>
                </c:pt>
                <c:pt idx="437">
                  <c:v>0.22199999999999998</c:v>
                </c:pt>
                <c:pt idx="438">
                  <c:v>0.21</c:v>
                </c:pt>
                <c:pt idx="439">
                  <c:v>0.19199999999999998</c:v>
                </c:pt>
                <c:pt idx="440">
                  <c:v>0.16699999999999998</c:v>
                </c:pt>
                <c:pt idx="441">
                  <c:v>0.14899999999999999</c:v>
                </c:pt>
                <c:pt idx="442">
                  <c:v>0.125</c:v>
                </c:pt>
                <c:pt idx="443">
                  <c:v>0.1</c:v>
                </c:pt>
                <c:pt idx="444">
                  <c:v>7.5999999999999998E-2</c:v>
                </c:pt>
                <c:pt idx="445">
                  <c:v>5.7999999999999996E-2</c:v>
                </c:pt>
                <c:pt idx="446">
                  <c:v>2.8000000000000004E-2</c:v>
                </c:pt>
                <c:pt idx="447">
                  <c:v>-3.0000000000000009E-3</c:v>
                </c:pt>
                <c:pt idx="448">
                  <c:v>-2.7E-2</c:v>
                </c:pt>
                <c:pt idx="449">
                  <c:v>-5.0999999999999997E-2</c:v>
                </c:pt>
                <c:pt idx="450">
                  <c:v>-7.5999999999999998E-2</c:v>
                </c:pt>
                <c:pt idx="451">
                  <c:v>-9.9999999999999992E-2</c:v>
                </c:pt>
                <c:pt idx="452">
                  <c:v>-0.11799999999999999</c:v>
                </c:pt>
                <c:pt idx="453">
                  <c:v>-0.13600000000000001</c:v>
                </c:pt>
                <c:pt idx="454">
                  <c:v>-0.155</c:v>
                </c:pt>
                <c:pt idx="455">
                  <c:v>-0.17300000000000001</c:v>
                </c:pt>
                <c:pt idx="456">
                  <c:v>-0.191</c:v>
                </c:pt>
                <c:pt idx="457">
                  <c:v>-0.19700000000000001</c:v>
                </c:pt>
                <c:pt idx="458">
                  <c:v>-0.20300000000000001</c:v>
                </c:pt>
                <c:pt idx="459">
                  <c:v>-0.21500000000000002</c:v>
                </c:pt>
                <c:pt idx="460">
                  <c:v>-0.222</c:v>
                </c:pt>
                <c:pt idx="461">
                  <c:v>-0.222</c:v>
                </c:pt>
                <c:pt idx="462">
                  <c:v>-0.222</c:v>
                </c:pt>
                <c:pt idx="463">
                  <c:v>-0.222</c:v>
                </c:pt>
                <c:pt idx="464">
                  <c:v>-0.20900000000000002</c:v>
                </c:pt>
                <c:pt idx="465">
                  <c:v>-0.20300000000000001</c:v>
                </c:pt>
                <c:pt idx="466">
                  <c:v>-0.19700000000000001</c:v>
                </c:pt>
                <c:pt idx="467">
                  <c:v>-0.18500000000000003</c:v>
                </c:pt>
                <c:pt idx="468">
                  <c:v>-0.16700000000000001</c:v>
                </c:pt>
                <c:pt idx="469">
                  <c:v>-0.155</c:v>
                </c:pt>
                <c:pt idx="470">
                  <c:v>-0.14300000000000002</c:v>
                </c:pt>
                <c:pt idx="471">
                  <c:v>-0.11799999999999999</c:v>
                </c:pt>
                <c:pt idx="472">
                  <c:v>-9.9999999999999992E-2</c:v>
                </c:pt>
                <c:pt idx="473">
                  <c:v>-8.7999999999999995E-2</c:v>
                </c:pt>
                <c:pt idx="474">
                  <c:v>-7.0000000000000007E-2</c:v>
                </c:pt>
                <c:pt idx="475">
                  <c:v>-4.4999999999999998E-2</c:v>
                </c:pt>
                <c:pt idx="476">
                  <c:v>-2.1000000000000001E-2</c:v>
                </c:pt>
                <c:pt idx="477">
                  <c:v>-3.0000000000000009E-3</c:v>
                </c:pt>
                <c:pt idx="478">
                  <c:v>1.5000000000000001E-2</c:v>
                </c:pt>
                <c:pt idx="479">
                  <c:v>0.04</c:v>
                </c:pt>
                <c:pt idx="480">
                  <c:v>5.7999999999999996E-2</c:v>
                </c:pt>
                <c:pt idx="481">
                  <c:v>7.0000000000000007E-2</c:v>
                </c:pt>
                <c:pt idx="482">
                  <c:v>8.7999999999999995E-2</c:v>
                </c:pt>
                <c:pt idx="483">
                  <c:v>0.107</c:v>
                </c:pt>
                <c:pt idx="484">
                  <c:v>0.11900000000000001</c:v>
                </c:pt>
                <c:pt idx="485">
                  <c:v>0.13099999999999998</c:v>
                </c:pt>
                <c:pt idx="486">
                  <c:v>0.14299999999999999</c:v>
                </c:pt>
                <c:pt idx="487">
                  <c:v>0.14899999999999999</c:v>
                </c:pt>
                <c:pt idx="488">
                  <c:v>0.16099999999999998</c:v>
                </c:pt>
                <c:pt idx="489">
                  <c:v>0.16699999999999998</c:v>
                </c:pt>
                <c:pt idx="490">
                  <c:v>0.16699999999999998</c:v>
                </c:pt>
                <c:pt idx="491">
                  <c:v>0.16699999999999998</c:v>
                </c:pt>
                <c:pt idx="492">
                  <c:v>0.16699999999999998</c:v>
                </c:pt>
                <c:pt idx="493">
                  <c:v>0.155</c:v>
                </c:pt>
                <c:pt idx="494">
                  <c:v>0.155</c:v>
                </c:pt>
                <c:pt idx="495">
                  <c:v>0.155</c:v>
                </c:pt>
                <c:pt idx="496">
                  <c:v>0.14899999999999999</c:v>
                </c:pt>
                <c:pt idx="497">
                  <c:v>0.14299999999999999</c:v>
                </c:pt>
                <c:pt idx="498">
                  <c:v>0.125</c:v>
                </c:pt>
                <c:pt idx="499">
                  <c:v>0.11900000000000001</c:v>
                </c:pt>
                <c:pt idx="5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2-48B4-91CB-87239C462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dx=0,031'!$B$2:$B$1048576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dx=0,031'!$E$2:$E$1048576</c:f>
              <c:numCache>
                <c:formatCode>0.000</c:formatCode>
                <c:ptCount val="1048575"/>
                <c:pt idx="0">
                  <c:v>6.2442010617437451E-3</c:v>
                </c:pt>
                <c:pt idx="1">
                  <c:v>1.8147209335692759E-2</c:v>
                </c:pt>
                <c:pt idx="2">
                  <c:v>2.936725811851355E-2</c:v>
                </c:pt>
                <c:pt idx="3">
                  <c:v>4.0001913051795866E-2</c:v>
                </c:pt>
                <c:pt idx="4">
                  <c:v>5.0148739777129456E-2</c:v>
                </c:pt>
                <c:pt idx="5">
                  <c:v>6.1368788559950246E-2</c:v>
                </c:pt>
                <c:pt idx="6">
                  <c:v>7.0247261944617126E-2</c:v>
                </c:pt>
                <c:pt idx="7">
                  <c:v>7.7954947630207064E-2</c:v>
                </c:pt>
                <c:pt idx="8">
                  <c:v>8.5077239466258531E-2</c:v>
                </c:pt>
                <c:pt idx="9">
                  <c:v>9.2199531302309984E-2</c:v>
                </c:pt>
                <c:pt idx="10">
                  <c:v>9.698024774020754E-2</c:v>
                </c:pt>
                <c:pt idx="11">
                  <c:v>0.10049261083743841</c:v>
                </c:pt>
                <c:pt idx="12">
                  <c:v>0.10400497393466926</c:v>
                </c:pt>
                <c:pt idx="13">
                  <c:v>0.1064441149744129</c:v>
                </c:pt>
                <c:pt idx="14">
                  <c:v>0.1064441149744129</c:v>
                </c:pt>
                <c:pt idx="15">
                  <c:v>0.10517576163374621</c:v>
                </c:pt>
                <c:pt idx="16">
                  <c:v>0.10400497393466926</c:v>
                </c:pt>
                <c:pt idx="17">
                  <c:v>0.10166339853651536</c:v>
                </c:pt>
                <c:pt idx="18">
                  <c:v>9.698024774020754E-2</c:v>
                </c:pt>
                <c:pt idx="19">
                  <c:v>9.2199531302309984E-2</c:v>
                </c:pt>
                <c:pt idx="20">
                  <c:v>8.5662633315797002E-2</c:v>
                </c:pt>
                <c:pt idx="21">
                  <c:v>7.9125735329284019E-2</c:v>
                </c:pt>
                <c:pt idx="22">
                  <c:v>7.0247261944617126E-2</c:v>
                </c:pt>
                <c:pt idx="23">
                  <c:v>6.1368788559950246E-2</c:v>
                </c:pt>
                <c:pt idx="24">
                  <c:v>5.1319527476206411E-2</c:v>
                </c:pt>
                <c:pt idx="25">
                  <c:v>4.185566024200104E-2</c:v>
                </c:pt>
                <c:pt idx="26">
                  <c:v>3.1708833516667458E-2</c:v>
                </c:pt>
                <c:pt idx="27">
                  <c:v>2.1074178583385141E-2</c:v>
                </c:pt>
                <c:pt idx="28">
                  <c:v>1.0439523650102825E-2</c:v>
                </c:pt>
                <c:pt idx="29">
                  <c:v>-2.9269692476923813E-4</c:v>
                </c:pt>
                <c:pt idx="30">
                  <c:v>-1.151274570759003E-2</c:v>
                </c:pt>
                <c:pt idx="31">
                  <c:v>-2.1659572432923616E-2</c:v>
                </c:pt>
                <c:pt idx="32">
                  <c:v>-3.2294227366205935E-2</c:v>
                </c:pt>
                <c:pt idx="33">
                  <c:v>-4.234348844994977E-2</c:v>
                </c:pt>
                <c:pt idx="34">
                  <c:v>-5.1221961834616664E-2</c:v>
                </c:pt>
                <c:pt idx="35">
                  <c:v>-6.010043521928355E-2</c:v>
                </c:pt>
                <c:pt idx="36">
                  <c:v>-6.84910803960017E-2</c:v>
                </c:pt>
                <c:pt idx="37">
                  <c:v>-7.6101200440001904E-2</c:v>
                </c:pt>
                <c:pt idx="38">
                  <c:v>-8.2052704576976401E-2</c:v>
                </c:pt>
                <c:pt idx="39">
                  <c:v>-8.7418814864412442E-2</c:v>
                </c:pt>
                <c:pt idx="40">
                  <c:v>-9.1516571811181779E-2</c:v>
                </c:pt>
                <c:pt idx="41">
                  <c:v>-9.5711894399540851E-2</c:v>
                </c:pt>
                <c:pt idx="42">
                  <c:v>-9.7468075948156277E-2</c:v>
                </c:pt>
                <c:pt idx="43">
                  <c:v>-9.8638863647233219E-2</c:v>
                </c:pt>
                <c:pt idx="44">
                  <c:v>-9.8638863647233219E-2</c:v>
                </c:pt>
                <c:pt idx="45">
                  <c:v>-9.8638863647233219E-2</c:v>
                </c:pt>
                <c:pt idx="46">
                  <c:v>-9.6882682098617792E-2</c:v>
                </c:pt>
                <c:pt idx="47">
                  <c:v>-9.3858147209335663E-2</c:v>
                </c:pt>
                <c:pt idx="48">
                  <c:v>-8.9760390262566339E-2</c:v>
                </c:pt>
                <c:pt idx="49">
                  <c:v>-8.4979673824668783E-2</c:v>
                </c:pt>
                <c:pt idx="50">
                  <c:v>-8.0296523028360975E-2</c:v>
                </c:pt>
                <c:pt idx="51">
                  <c:v>-7.3174231192309522E-2</c:v>
                </c:pt>
                <c:pt idx="52">
                  <c:v>-6.6051939356258055E-2</c:v>
                </c:pt>
                <c:pt idx="53">
                  <c:v>-5.7758859821129639E-2</c:v>
                </c:pt>
                <c:pt idx="54">
                  <c:v>-4.9465780286001231E-2</c:v>
                </c:pt>
                <c:pt idx="55">
                  <c:v>-4.0001913051795873E-2</c:v>
                </c:pt>
                <c:pt idx="56">
                  <c:v>-3.112343966712898E-2</c:v>
                </c:pt>
                <c:pt idx="57">
                  <c:v>-2.0976612941795397E-2</c:v>
                </c:pt>
                <c:pt idx="58">
                  <c:v>-9.7565641589746014E-3</c:v>
                </c:pt>
                <c:pt idx="59">
                  <c:v>2.9269692476923813E-4</c:v>
                </c:pt>
                <c:pt idx="60">
                  <c:v>9.7565641589746031E-3</c:v>
                </c:pt>
                <c:pt idx="61">
                  <c:v>1.9903390884308186E-2</c:v>
                </c:pt>
                <c:pt idx="62">
                  <c:v>2.9952651968052028E-2</c:v>
                </c:pt>
                <c:pt idx="63">
                  <c:v>3.9416519202257388E-2</c:v>
                </c:pt>
                <c:pt idx="64">
                  <c:v>4.7709598737385804E-2</c:v>
                </c:pt>
                <c:pt idx="65">
                  <c:v>5.6588072122052691E-2</c:v>
                </c:pt>
                <c:pt idx="66">
                  <c:v>6.5564111148309331E-2</c:v>
                </c:pt>
                <c:pt idx="67">
                  <c:v>7.2003443493232566E-2</c:v>
                </c:pt>
                <c:pt idx="68">
                  <c:v>7.7954947630207064E-2</c:v>
                </c:pt>
                <c:pt idx="69">
                  <c:v>8.2638098426514872E-2</c:v>
                </c:pt>
                <c:pt idx="70">
                  <c:v>8.8004208713950913E-2</c:v>
                </c:pt>
                <c:pt idx="71">
                  <c:v>9.1028743603233028E-2</c:v>
                </c:pt>
                <c:pt idx="72">
                  <c:v>9.2784925151848469E-2</c:v>
                </c:pt>
                <c:pt idx="73">
                  <c:v>9.395571285092541E-2</c:v>
                </c:pt>
                <c:pt idx="74">
                  <c:v>9.4541106700463895E-2</c:v>
                </c:pt>
                <c:pt idx="75">
                  <c:v>9.2784925151848469E-2</c:v>
                </c:pt>
                <c:pt idx="76">
                  <c:v>9.034578411210481E-2</c:v>
                </c:pt>
                <c:pt idx="77">
                  <c:v>8.8004208713950913E-2</c:v>
                </c:pt>
                <c:pt idx="78">
                  <c:v>8.5077239466258531E-2</c:v>
                </c:pt>
                <c:pt idx="79">
                  <c:v>7.971112917882249E-2</c:v>
                </c:pt>
                <c:pt idx="80">
                  <c:v>7.3271796833899255E-2</c:v>
                </c:pt>
                <c:pt idx="81">
                  <c:v>6.7320292696924744E-2</c:v>
                </c:pt>
                <c:pt idx="82">
                  <c:v>6.0783394710411769E-2</c:v>
                </c:pt>
                <c:pt idx="83">
                  <c:v>5.1319527476206411E-2</c:v>
                </c:pt>
                <c:pt idx="84">
                  <c:v>4.2441054091539518E-2</c:v>
                </c:pt>
                <c:pt idx="85">
                  <c:v>3.4147974556411102E-2</c:v>
                </c:pt>
                <c:pt idx="86">
                  <c:v>2.5854895021282697E-2</c:v>
                </c:pt>
                <c:pt idx="87">
                  <c:v>1.5122674446410633E-2</c:v>
                </c:pt>
                <c:pt idx="88">
                  <c:v>5.6588072122052691E-3</c:v>
                </c:pt>
                <c:pt idx="89">
                  <c:v>-2.6342723229231427E-3</c:v>
                </c:pt>
                <c:pt idx="90">
                  <c:v>-1.2098139557128507E-2</c:v>
                </c:pt>
                <c:pt idx="91">
                  <c:v>-2.2244966282462093E-2</c:v>
                </c:pt>
                <c:pt idx="92">
                  <c:v>-3.2294227366205935E-2</c:v>
                </c:pt>
                <c:pt idx="93">
                  <c:v>-3.9416519202257395E-2</c:v>
                </c:pt>
                <c:pt idx="94">
                  <c:v>-4.7709598737385804E-2</c:v>
                </c:pt>
                <c:pt idx="95">
                  <c:v>-5.5417284422975749E-2</c:v>
                </c:pt>
                <c:pt idx="96">
                  <c:v>-6.2442010617437455E-2</c:v>
                </c:pt>
                <c:pt idx="97">
                  <c:v>-6.84910803960017E-2</c:v>
                </c:pt>
                <c:pt idx="98">
                  <c:v>-7.3759625041847993E-2</c:v>
                </c:pt>
                <c:pt idx="99">
                  <c:v>-7.8540341479745548E-2</c:v>
                </c:pt>
                <c:pt idx="100">
                  <c:v>-8.2638098426514872E-2</c:v>
                </c:pt>
                <c:pt idx="101">
                  <c:v>-8.449184561672006E-2</c:v>
                </c:pt>
                <c:pt idx="102">
                  <c:v>-8.6833421014873957E-2</c:v>
                </c:pt>
                <c:pt idx="103">
                  <c:v>-8.8004208713950913E-2</c:v>
                </c:pt>
                <c:pt idx="104">
                  <c:v>-8.8004208713950913E-2</c:v>
                </c:pt>
                <c:pt idx="105">
                  <c:v>-8.6150461523745739E-2</c:v>
                </c:pt>
                <c:pt idx="106">
                  <c:v>-8.4979673824668783E-2</c:v>
                </c:pt>
                <c:pt idx="107">
                  <c:v>-8.2638098426514872E-2</c:v>
                </c:pt>
                <c:pt idx="108">
                  <c:v>-7.8540341479745548E-2</c:v>
                </c:pt>
                <c:pt idx="109">
                  <c:v>-7.3759625041847993E-2</c:v>
                </c:pt>
                <c:pt idx="110">
                  <c:v>-6.9076474245540184E-2</c:v>
                </c:pt>
                <c:pt idx="111">
                  <c:v>-6.3710363958104158E-2</c:v>
                </c:pt>
                <c:pt idx="112">
                  <c:v>-5.6588072122052691E-2</c:v>
                </c:pt>
                <c:pt idx="113">
                  <c:v>-4.9465780286001231E-2</c:v>
                </c:pt>
                <c:pt idx="114">
                  <c:v>-4.234348844994977E-2</c:v>
                </c:pt>
                <c:pt idx="115">
                  <c:v>-3.4050408914821362E-2</c:v>
                </c:pt>
                <c:pt idx="116">
                  <c:v>-2.5171935530154475E-2</c:v>
                </c:pt>
                <c:pt idx="117">
                  <c:v>-1.5122674446410633E-2</c:v>
                </c:pt>
                <c:pt idx="118">
                  <c:v>-6.829594911282222E-3</c:v>
                </c:pt>
                <c:pt idx="119">
                  <c:v>2.048878473384667E-3</c:v>
                </c:pt>
                <c:pt idx="120">
                  <c:v>1.1024917499641301E-2</c:v>
                </c:pt>
                <c:pt idx="121">
                  <c:v>1.9903390884308186E-2</c:v>
                </c:pt>
                <c:pt idx="122">
                  <c:v>2.8196470419436598E-2</c:v>
                </c:pt>
                <c:pt idx="123">
                  <c:v>3.5904156105026536E-2</c:v>
                </c:pt>
                <c:pt idx="124">
                  <c:v>4.3611841790616473E-2</c:v>
                </c:pt>
                <c:pt idx="125">
                  <c:v>5.1319527476206411E-2</c:v>
                </c:pt>
                <c:pt idx="126">
                  <c:v>5.8441819312257864E-2</c:v>
                </c:pt>
                <c:pt idx="127">
                  <c:v>6.4295757807642628E-2</c:v>
                </c:pt>
                <c:pt idx="128">
                  <c:v>6.9661868095078655E-2</c:v>
                </c:pt>
                <c:pt idx="129">
                  <c:v>7.385719068343774E-2</c:v>
                </c:pt>
                <c:pt idx="130">
                  <c:v>7.6784159931130122E-2</c:v>
                </c:pt>
                <c:pt idx="131">
                  <c:v>8.0296523028360975E-2</c:v>
                </c:pt>
                <c:pt idx="132">
                  <c:v>8.1564876369027664E-2</c:v>
                </c:pt>
                <c:pt idx="133">
                  <c:v>8.2150270218566149E-2</c:v>
                </c:pt>
                <c:pt idx="134">
                  <c:v>8.2150270218566149E-2</c:v>
                </c:pt>
                <c:pt idx="135">
                  <c:v>8.1564876369027664E-2</c:v>
                </c:pt>
                <c:pt idx="136">
                  <c:v>7.971112917882249E-2</c:v>
                </c:pt>
                <c:pt idx="137">
                  <c:v>7.6198766081591651E-2</c:v>
                </c:pt>
                <c:pt idx="138">
                  <c:v>7.2588837342771037E-2</c:v>
                </c:pt>
                <c:pt idx="139">
                  <c:v>6.84910803960017E-2</c:v>
                </c:pt>
                <c:pt idx="140">
                  <c:v>6.3124970108565673E-2</c:v>
                </c:pt>
                <c:pt idx="141">
                  <c:v>5.7271031613180909E-2</c:v>
                </c:pt>
                <c:pt idx="142">
                  <c:v>4.9563345927590978E-2</c:v>
                </c:pt>
                <c:pt idx="143">
                  <c:v>4.3026447941077996E-2</c:v>
                </c:pt>
                <c:pt idx="144">
                  <c:v>3.5318762255488058E-2</c:v>
                </c:pt>
                <c:pt idx="145">
                  <c:v>2.8196470419436598E-2</c:v>
                </c:pt>
                <c:pt idx="146">
                  <c:v>2.0488784733846663E-2</c:v>
                </c:pt>
                <c:pt idx="147">
                  <c:v>1.2195705198718253E-2</c:v>
                </c:pt>
                <c:pt idx="148">
                  <c:v>3.9026256635898409E-3</c:v>
                </c:pt>
                <c:pt idx="149">
                  <c:v>-4.9758477210770464E-3</c:v>
                </c:pt>
                <c:pt idx="150">
                  <c:v>-1.2098139557128507E-2</c:v>
                </c:pt>
                <c:pt idx="151">
                  <c:v>-2.0976612941795397E-2</c:v>
                </c:pt>
                <c:pt idx="152">
                  <c:v>-2.9952651968052028E-2</c:v>
                </c:pt>
                <c:pt idx="153">
                  <c:v>-3.6977378162513744E-2</c:v>
                </c:pt>
                <c:pt idx="154">
                  <c:v>-4.2928882299488248E-2</c:v>
                </c:pt>
                <c:pt idx="155">
                  <c:v>-5.0051174135539708E-2</c:v>
                </c:pt>
                <c:pt idx="156">
                  <c:v>-5.600267827251422E-2</c:v>
                </c:pt>
                <c:pt idx="157">
                  <c:v>-6.0783394710411769E-2</c:v>
                </c:pt>
                <c:pt idx="158">
                  <c:v>-6.4881151657181113E-2</c:v>
                </c:pt>
                <c:pt idx="159">
                  <c:v>-6.9076474245540184E-2</c:v>
                </c:pt>
                <c:pt idx="160">
                  <c:v>-7.2003443493232566E-2</c:v>
                </c:pt>
                <c:pt idx="161">
                  <c:v>-7.4930412740924948E-2</c:v>
                </c:pt>
                <c:pt idx="162">
                  <c:v>-7.5515806590463419E-2</c:v>
                </c:pt>
                <c:pt idx="163">
                  <c:v>-7.6101200440001904E-2</c:v>
                </c:pt>
                <c:pt idx="164">
                  <c:v>-7.6101200440001904E-2</c:v>
                </c:pt>
                <c:pt idx="165">
                  <c:v>-7.4930412740924948E-2</c:v>
                </c:pt>
                <c:pt idx="166">
                  <c:v>-7.2588837342771037E-2</c:v>
                </c:pt>
                <c:pt idx="167">
                  <c:v>-7.0149696303027392E-2</c:v>
                </c:pt>
                <c:pt idx="168">
                  <c:v>-6.722272705533501E-2</c:v>
                </c:pt>
                <c:pt idx="169">
                  <c:v>-6.2442010617437455E-2</c:v>
                </c:pt>
                <c:pt idx="170">
                  <c:v>-5.8344253670668117E-2</c:v>
                </c:pt>
                <c:pt idx="171">
                  <c:v>-5.3661102874360316E-2</c:v>
                </c:pt>
                <c:pt idx="172">
                  <c:v>-4.7709598737385804E-2</c:v>
                </c:pt>
                <c:pt idx="173">
                  <c:v>-4.0587306901334351E-2</c:v>
                </c:pt>
                <c:pt idx="174">
                  <c:v>-3.4050408914821362E-2</c:v>
                </c:pt>
                <c:pt idx="175">
                  <c:v>-2.751351092830838E-2</c:v>
                </c:pt>
                <c:pt idx="176">
                  <c:v>-1.9220431393179967E-2</c:v>
                </c:pt>
                <c:pt idx="177">
                  <c:v>-1.151274570759003E-2</c:v>
                </c:pt>
                <c:pt idx="178">
                  <c:v>-3.8050600220000948E-3</c:v>
                </c:pt>
                <c:pt idx="179">
                  <c:v>2.7318379645128888E-3</c:v>
                </c:pt>
                <c:pt idx="180">
                  <c:v>1.1024917499641301E-2</c:v>
                </c:pt>
                <c:pt idx="181">
                  <c:v>1.8732603185231234E-2</c:v>
                </c:pt>
                <c:pt idx="182">
                  <c:v>2.5854895021282697E-2</c:v>
                </c:pt>
                <c:pt idx="183">
                  <c:v>3.2879621215744406E-2</c:v>
                </c:pt>
                <c:pt idx="184">
                  <c:v>3.8831125352718911E-2</c:v>
                </c:pt>
                <c:pt idx="185">
                  <c:v>4.53680233392319E-2</c:v>
                </c:pt>
                <c:pt idx="186">
                  <c:v>5.0148739777129456E-2</c:v>
                </c:pt>
                <c:pt idx="187">
                  <c:v>5.6002678272514213E-2</c:v>
                </c:pt>
                <c:pt idx="188">
                  <c:v>6.0783394710411769E-2</c:v>
                </c:pt>
                <c:pt idx="189">
                  <c:v>6.4295757807642628E-2</c:v>
                </c:pt>
                <c:pt idx="190">
                  <c:v>6.7320292696924744E-2</c:v>
                </c:pt>
                <c:pt idx="191">
                  <c:v>6.84910803960017E-2</c:v>
                </c:pt>
                <c:pt idx="192">
                  <c:v>6.9661868095078655E-2</c:v>
                </c:pt>
                <c:pt idx="193">
                  <c:v>7.0832655794155611E-2</c:v>
                </c:pt>
                <c:pt idx="194">
                  <c:v>7.0247261944617126E-2</c:v>
                </c:pt>
                <c:pt idx="195">
                  <c:v>6.9076474245540184E-2</c:v>
                </c:pt>
                <c:pt idx="196">
                  <c:v>6.7320292696924744E-2</c:v>
                </c:pt>
                <c:pt idx="197">
                  <c:v>6.4881151657181113E-2</c:v>
                </c:pt>
                <c:pt idx="198">
                  <c:v>6.1368788559950246E-2</c:v>
                </c:pt>
                <c:pt idx="199">
                  <c:v>5.6588072122052691E-2</c:v>
                </c:pt>
                <c:pt idx="200">
                  <c:v>5.1904921325744889E-2</c:v>
                </c:pt>
                <c:pt idx="201">
                  <c:v>4.6538811038308849E-2</c:v>
                </c:pt>
                <c:pt idx="202">
                  <c:v>4.0587306901334344E-2</c:v>
                </c:pt>
                <c:pt idx="203">
                  <c:v>3.473336840594958E-2</c:v>
                </c:pt>
                <c:pt idx="204">
                  <c:v>2.8781864268975076E-2</c:v>
                </c:pt>
                <c:pt idx="205">
                  <c:v>2.224496628246209E-2</c:v>
                </c:pt>
                <c:pt idx="206">
                  <c:v>1.5122674446410633E-2</c:v>
                </c:pt>
                <c:pt idx="207">
                  <c:v>8.0003826103591733E-3</c:v>
                </c:pt>
                <c:pt idx="208">
                  <c:v>1.4634846238461903E-3</c:v>
                </c:pt>
                <c:pt idx="209">
                  <c:v>-5.5612415706155225E-3</c:v>
                </c:pt>
                <c:pt idx="210">
                  <c:v>-1.2098139557128507E-2</c:v>
                </c:pt>
                <c:pt idx="211">
                  <c:v>-1.9220431393179967E-2</c:v>
                </c:pt>
                <c:pt idx="212">
                  <c:v>-2.6342723229231427E-2</c:v>
                </c:pt>
                <c:pt idx="213">
                  <c:v>-3.2879621215744413E-2</c:v>
                </c:pt>
                <c:pt idx="214">
                  <c:v>-3.824573150318044E-2</c:v>
                </c:pt>
                <c:pt idx="215">
                  <c:v>-4.3514276149026726E-2</c:v>
                </c:pt>
                <c:pt idx="216">
                  <c:v>-4.8294992586924282E-2</c:v>
                </c:pt>
                <c:pt idx="217">
                  <c:v>-5.3075709024821838E-2</c:v>
                </c:pt>
                <c:pt idx="218">
                  <c:v>-5.6588072122052691E-2</c:v>
                </c:pt>
                <c:pt idx="219">
                  <c:v>-5.9515041369745073E-2</c:v>
                </c:pt>
                <c:pt idx="220">
                  <c:v>-6.1368788559950246E-2</c:v>
                </c:pt>
                <c:pt idx="221">
                  <c:v>-6.3710363958104158E-2</c:v>
                </c:pt>
                <c:pt idx="222">
                  <c:v>-6.4295757807642628E-2</c:v>
                </c:pt>
                <c:pt idx="223">
                  <c:v>-6.4881151657181113E-2</c:v>
                </c:pt>
                <c:pt idx="224">
                  <c:v>-6.3710363958104158E-2</c:v>
                </c:pt>
                <c:pt idx="225">
                  <c:v>-6.3710363958104158E-2</c:v>
                </c:pt>
                <c:pt idx="226">
                  <c:v>-6.1954182409488724E-2</c:v>
                </c:pt>
                <c:pt idx="227">
                  <c:v>-5.8929647520206595E-2</c:v>
                </c:pt>
                <c:pt idx="228">
                  <c:v>-5.600267827251422E-2</c:v>
                </c:pt>
                <c:pt idx="229">
                  <c:v>-5.2392749533693619E-2</c:v>
                </c:pt>
                <c:pt idx="230">
                  <c:v>-4.8294992586924282E-2</c:v>
                </c:pt>
                <c:pt idx="231">
                  <c:v>-4.3514276149026726E-2</c:v>
                </c:pt>
                <c:pt idx="232">
                  <c:v>-3.8831125352718918E-2</c:v>
                </c:pt>
                <c:pt idx="233">
                  <c:v>-3.3465015065282891E-2</c:v>
                </c:pt>
                <c:pt idx="234">
                  <c:v>-2.8098904777846857E-2</c:v>
                </c:pt>
                <c:pt idx="235">
                  <c:v>-1.9805825242718445E-2</c:v>
                </c:pt>
                <c:pt idx="236">
                  <c:v>-1.4537280596872159E-2</c:v>
                </c:pt>
                <c:pt idx="237">
                  <c:v>-8.0003826103591733E-3</c:v>
                </c:pt>
                <c:pt idx="238">
                  <c:v>-2.0488784733846666E-3</c:v>
                </c:pt>
                <c:pt idx="239">
                  <c:v>5.0734133626667939E-3</c:v>
                </c:pt>
                <c:pt idx="240">
                  <c:v>1.1610311349179777E-2</c:v>
                </c:pt>
                <c:pt idx="241">
                  <c:v>1.687885599502606E-2</c:v>
                </c:pt>
                <c:pt idx="242">
                  <c:v>2.2830360132000568E-2</c:v>
                </c:pt>
                <c:pt idx="243">
                  <c:v>2.8781864268975076E-2</c:v>
                </c:pt>
                <c:pt idx="244">
                  <c:v>3.4147974556411102E-2</c:v>
                </c:pt>
                <c:pt idx="245">
                  <c:v>3.8831125352718911E-2</c:v>
                </c:pt>
                <c:pt idx="246">
                  <c:v>4.3026447941077996E-2</c:v>
                </c:pt>
                <c:pt idx="247">
                  <c:v>4.7709598737385804E-2</c:v>
                </c:pt>
                <c:pt idx="248">
                  <c:v>5.0148739777129456E-2</c:v>
                </c:pt>
                <c:pt idx="249">
                  <c:v>5.4246496723898779E-2</c:v>
                </c:pt>
                <c:pt idx="250">
                  <c:v>5.6588072122052691E-2</c:v>
                </c:pt>
                <c:pt idx="251">
                  <c:v>5.8441819312257864E-2</c:v>
                </c:pt>
                <c:pt idx="252">
                  <c:v>5.9027213161796342E-2</c:v>
                </c:pt>
                <c:pt idx="253">
                  <c:v>5.9027213161796342E-2</c:v>
                </c:pt>
                <c:pt idx="254">
                  <c:v>5.8441819312257864E-2</c:v>
                </c:pt>
                <c:pt idx="255">
                  <c:v>5.7271031613180909E-2</c:v>
                </c:pt>
                <c:pt idx="256">
                  <c:v>5.5417284422975735E-2</c:v>
                </c:pt>
                <c:pt idx="257">
                  <c:v>5.3661102874360309E-2</c:v>
                </c:pt>
                <c:pt idx="258">
                  <c:v>5.0148739777129456E-2</c:v>
                </c:pt>
                <c:pt idx="259">
                  <c:v>4.6538811038308849E-2</c:v>
                </c:pt>
                <c:pt idx="260">
                  <c:v>4.185566024200104E-2</c:v>
                </c:pt>
                <c:pt idx="261">
                  <c:v>3.7660337653641962E-2</c:v>
                </c:pt>
                <c:pt idx="262">
                  <c:v>3.3465015065282884E-2</c:v>
                </c:pt>
                <c:pt idx="263">
                  <c:v>2.761107656989812E-2</c:v>
                </c:pt>
                <c:pt idx="264">
                  <c:v>2.224496628246209E-2</c:v>
                </c:pt>
                <c:pt idx="265">
                  <c:v>1.687885599502606E-2</c:v>
                </c:pt>
                <c:pt idx="266">
                  <c:v>1.1610311349179777E-2</c:v>
                </c:pt>
                <c:pt idx="267">
                  <c:v>5.6588072122052691E-3</c:v>
                </c:pt>
                <c:pt idx="268">
                  <c:v>2.9269692476923813E-4</c:v>
                </c:pt>
                <c:pt idx="269">
                  <c:v>-5.5612415706155225E-3</c:v>
                </c:pt>
                <c:pt idx="270">
                  <c:v>-1.151274570759003E-2</c:v>
                </c:pt>
                <c:pt idx="271">
                  <c:v>-1.7464249844564541E-2</c:v>
                </c:pt>
                <c:pt idx="272">
                  <c:v>-2.4001147831077523E-2</c:v>
                </c:pt>
                <c:pt idx="273">
                  <c:v>-2.8098904777846857E-2</c:v>
                </c:pt>
                <c:pt idx="274">
                  <c:v>-3.2879621215744413E-2</c:v>
                </c:pt>
                <c:pt idx="275">
                  <c:v>-3.7660337653641962E-2</c:v>
                </c:pt>
                <c:pt idx="276">
                  <c:v>-4.17580946004113E-2</c:v>
                </c:pt>
                <c:pt idx="277">
                  <c:v>-4.4685063848103682E-2</c:v>
                </c:pt>
                <c:pt idx="278">
                  <c:v>-4.7709598737385804E-2</c:v>
                </c:pt>
                <c:pt idx="279">
                  <c:v>-5.0051174135539708E-2</c:v>
                </c:pt>
                <c:pt idx="280">
                  <c:v>-5.2392749533693619E-2</c:v>
                </c:pt>
                <c:pt idx="281">
                  <c:v>-5.2392749533693619E-2</c:v>
                </c:pt>
                <c:pt idx="282">
                  <c:v>-5.3661102874360316E-2</c:v>
                </c:pt>
                <c:pt idx="283">
                  <c:v>-5.3661102874360316E-2</c:v>
                </c:pt>
                <c:pt idx="284">
                  <c:v>-5.2392749533693619E-2</c:v>
                </c:pt>
                <c:pt idx="285">
                  <c:v>-5.1807355684155142E-2</c:v>
                </c:pt>
                <c:pt idx="286">
                  <c:v>-5.0051174135539708E-2</c:v>
                </c:pt>
                <c:pt idx="287">
                  <c:v>-4.888038643646276E-2</c:v>
                </c:pt>
                <c:pt idx="288">
                  <c:v>-4.5953417188770378E-2</c:v>
                </c:pt>
                <c:pt idx="289">
                  <c:v>-4.2928882299488248E-2</c:v>
                </c:pt>
                <c:pt idx="290">
                  <c:v>-3.9416519202257395E-2</c:v>
                </c:pt>
                <c:pt idx="291">
                  <c:v>-3.522119661389831E-2</c:v>
                </c:pt>
                <c:pt idx="292">
                  <c:v>-3.0538045817590505E-2</c:v>
                </c:pt>
                <c:pt idx="293">
                  <c:v>-2.575732937969295E-2</c:v>
                </c:pt>
                <c:pt idx="294">
                  <c:v>-2.0391219092256919E-2</c:v>
                </c:pt>
                <c:pt idx="295">
                  <c:v>-1.5122674446410633E-2</c:v>
                </c:pt>
                <c:pt idx="296">
                  <c:v>-9.7565641589746014E-3</c:v>
                </c:pt>
                <c:pt idx="297">
                  <c:v>-4.9758477210770464E-3</c:v>
                </c:pt>
                <c:pt idx="298">
                  <c:v>-2.9269692476923813E-4</c:v>
                </c:pt>
                <c:pt idx="299">
                  <c:v>5.0734133626667939E-3</c:v>
                </c:pt>
                <c:pt idx="300">
                  <c:v>1.1024917499641301E-2</c:v>
                </c:pt>
                <c:pt idx="301">
                  <c:v>1.6293462145487585E-2</c:v>
                </c:pt>
                <c:pt idx="302">
                  <c:v>1.9903390884308186E-2</c:v>
                </c:pt>
                <c:pt idx="303">
                  <c:v>2.4586541680615998E-2</c:v>
                </c:pt>
                <c:pt idx="304">
                  <c:v>2.8781864268975076E-2</c:v>
                </c:pt>
                <c:pt idx="305">
                  <c:v>3.2294227366205928E-2</c:v>
                </c:pt>
                <c:pt idx="306">
                  <c:v>3.5318762255488058E-2</c:v>
                </c:pt>
                <c:pt idx="307">
                  <c:v>3.824573150318044E-2</c:v>
                </c:pt>
                <c:pt idx="308">
                  <c:v>4.185566024200104E-2</c:v>
                </c:pt>
                <c:pt idx="309">
                  <c:v>4.3611841790616473E-2</c:v>
                </c:pt>
                <c:pt idx="310">
                  <c:v>4.4782629489693422E-2</c:v>
                </c:pt>
                <c:pt idx="311">
                  <c:v>4.5953417188770371E-2</c:v>
                </c:pt>
                <c:pt idx="312">
                  <c:v>4.6538811038308849E-2</c:v>
                </c:pt>
                <c:pt idx="313">
                  <c:v>4.6538811038308849E-2</c:v>
                </c:pt>
                <c:pt idx="314">
                  <c:v>4.53680233392319E-2</c:v>
                </c:pt>
                <c:pt idx="315">
                  <c:v>4.4782629489693422E-2</c:v>
                </c:pt>
                <c:pt idx="316">
                  <c:v>4.3026447941077996E-2</c:v>
                </c:pt>
                <c:pt idx="317">
                  <c:v>4.0587306901334344E-2</c:v>
                </c:pt>
                <c:pt idx="318">
                  <c:v>3.824573150318044E-2</c:v>
                </c:pt>
                <c:pt idx="319">
                  <c:v>3.5318762255488058E-2</c:v>
                </c:pt>
                <c:pt idx="320">
                  <c:v>3.2294227366205928E-2</c:v>
                </c:pt>
                <c:pt idx="321">
                  <c:v>2.8781864268975076E-2</c:v>
                </c:pt>
                <c:pt idx="322">
                  <c:v>2.5171935530154475E-2</c:v>
                </c:pt>
                <c:pt idx="323">
                  <c:v>2.1074178583385141E-2</c:v>
                </c:pt>
                <c:pt idx="324">
                  <c:v>1.6293462145487585E-2</c:v>
                </c:pt>
                <c:pt idx="325">
                  <c:v>1.2195705198718253E-2</c:v>
                </c:pt>
                <c:pt idx="326">
                  <c:v>8.0003826103591733E-3</c:v>
                </c:pt>
                <c:pt idx="327">
                  <c:v>2.7318379645128888E-3</c:v>
                </c:pt>
                <c:pt idx="328">
                  <c:v>-2.0488784733846666E-3</c:v>
                </c:pt>
                <c:pt idx="329">
                  <c:v>-6.2442010617437451E-3</c:v>
                </c:pt>
                <c:pt idx="330">
                  <c:v>-1.0341958008513077E-2</c:v>
                </c:pt>
                <c:pt idx="331">
                  <c:v>-1.5122674446410633E-2</c:v>
                </c:pt>
                <c:pt idx="332">
                  <c:v>-1.9220431393179967E-2</c:v>
                </c:pt>
                <c:pt idx="333">
                  <c:v>-2.4001147831077523E-2</c:v>
                </c:pt>
                <c:pt idx="334">
                  <c:v>-2.8098904777846857E-2</c:v>
                </c:pt>
                <c:pt idx="335">
                  <c:v>-3.112343966712898E-2</c:v>
                </c:pt>
                <c:pt idx="336">
                  <c:v>-3.4050408914821362E-2</c:v>
                </c:pt>
                <c:pt idx="337">
                  <c:v>-3.6391984312975266E-2</c:v>
                </c:pt>
                <c:pt idx="338">
                  <c:v>-3.824573150318044E-2</c:v>
                </c:pt>
                <c:pt idx="339">
                  <c:v>-4.0001913051795873E-2</c:v>
                </c:pt>
                <c:pt idx="340">
                  <c:v>-4.17580946004113E-2</c:v>
                </c:pt>
                <c:pt idx="341">
                  <c:v>-4.234348844994977E-2</c:v>
                </c:pt>
                <c:pt idx="342">
                  <c:v>-4.234348844994977E-2</c:v>
                </c:pt>
                <c:pt idx="343">
                  <c:v>-4.234348844994977E-2</c:v>
                </c:pt>
                <c:pt idx="344">
                  <c:v>-4.234348844994977E-2</c:v>
                </c:pt>
                <c:pt idx="345">
                  <c:v>-4.1172700750872822E-2</c:v>
                </c:pt>
                <c:pt idx="346">
                  <c:v>-3.8831125352718918E-2</c:v>
                </c:pt>
                <c:pt idx="347">
                  <c:v>-3.7660337653641962E-2</c:v>
                </c:pt>
                <c:pt idx="348">
                  <c:v>-3.522119661389831E-2</c:v>
                </c:pt>
                <c:pt idx="349">
                  <c:v>-3.3465015065282891E-2</c:v>
                </c:pt>
                <c:pt idx="350">
                  <c:v>-2.9952651968052028E-2</c:v>
                </c:pt>
                <c:pt idx="351">
                  <c:v>-2.6928117078769905E-2</c:v>
                </c:pt>
                <c:pt idx="352">
                  <c:v>-2.1659572432923616E-2</c:v>
                </c:pt>
                <c:pt idx="353">
                  <c:v>-1.8049643694103015E-2</c:v>
                </c:pt>
                <c:pt idx="354">
                  <c:v>-1.4537280596872159E-2</c:v>
                </c:pt>
                <c:pt idx="355">
                  <c:v>-1.0341958008513077E-2</c:v>
                </c:pt>
                <c:pt idx="356">
                  <c:v>-6.829594911282222E-3</c:v>
                </c:pt>
                <c:pt idx="357">
                  <c:v>-2.6342723229231427E-3</c:v>
                </c:pt>
                <c:pt idx="358">
                  <c:v>1.4634846238461903E-3</c:v>
                </c:pt>
                <c:pt idx="359">
                  <c:v>5.6588072122052691E-3</c:v>
                </c:pt>
                <c:pt idx="360">
                  <c:v>9.7565641589746031E-3</c:v>
                </c:pt>
                <c:pt idx="361">
                  <c:v>1.3366492897795203E-2</c:v>
                </c:pt>
                <c:pt idx="362">
                  <c:v>1.7464249844564537E-2</c:v>
                </c:pt>
                <c:pt idx="363">
                  <c:v>1.9903390884308186E-2</c:v>
                </c:pt>
                <c:pt idx="364">
                  <c:v>2.3415753981539045E-2</c:v>
                </c:pt>
                <c:pt idx="365">
                  <c:v>2.6440288870821168E-2</c:v>
                </c:pt>
                <c:pt idx="366">
                  <c:v>2.8781864268975076E-2</c:v>
                </c:pt>
                <c:pt idx="367">
                  <c:v>3.0538045817590505E-2</c:v>
                </c:pt>
                <c:pt idx="368">
                  <c:v>3.2879621215744406E-2</c:v>
                </c:pt>
                <c:pt idx="369">
                  <c:v>3.5318762255488058E-2</c:v>
                </c:pt>
                <c:pt idx="370">
                  <c:v>3.5318762255488058E-2</c:v>
                </c:pt>
                <c:pt idx="371">
                  <c:v>3.5318762255488058E-2</c:v>
                </c:pt>
                <c:pt idx="372">
                  <c:v>3.5904156105026536E-2</c:v>
                </c:pt>
                <c:pt idx="373">
                  <c:v>3.5904156105026536E-2</c:v>
                </c:pt>
                <c:pt idx="374">
                  <c:v>3.473336840594958E-2</c:v>
                </c:pt>
                <c:pt idx="375">
                  <c:v>3.4147974556411102E-2</c:v>
                </c:pt>
                <c:pt idx="376">
                  <c:v>3.2879621215744406E-2</c:v>
                </c:pt>
                <c:pt idx="377">
                  <c:v>3.112343966712898E-2</c:v>
                </c:pt>
                <c:pt idx="378">
                  <c:v>2.8781864268975076E-2</c:v>
                </c:pt>
                <c:pt idx="379">
                  <c:v>2.6440288870821168E-2</c:v>
                </c:pt>
                <c:pt idx="380">
                  <c:v>2.400114783107752E-2</c:v>
                </c:pt>
                <c:pt idx="381">
                  <c:v>2.1074178583385141E-2</c:v>
                </c:pt>
                <c:pt idx="382">
                  <c:v>1.8147209335692759E-2</c:v>
                </c:pt>
                <c:pt idx="383">
                  <c:v>1.4537280596872157E-2</c:v>
                </c:pt>
                <c:pt idx="384">
                  <c:v>1.1610311349179777E-2</c:v>
                </c:pt>
                <c:pt idx="385">
                  <c:v>8.5857764598976493E-3</c:v>
                </c:pt>
                <c:pt idx="386">
                  <c:v>4.488019513128317E-3</c:v>
                </c:pt>
                <c:pt idx="387">
                  <c:v>8.7809077430771407E-4</c:v>
                </c:pt>
                <c:pt idx="388">
                  <c:v>-2.6342723229231427E-3</c:v>
                </c:pt>
                <c:pt idx="389">
                  <c:v>-6.2442010617437451E-3</c:v>
                </c:pt>
                <c:pt idx="390">
                  <c:v>-9.7565641589746014E-3</c:v>
                </c:pt>
                <c:pt idx="391">
                  <c:v>-1.2683533406666983E-2</c:v>
                </c:pt>
                <c:pt idx="392">
                  <c:v>-1.5122674446410633E-2</c:v>
                </c:pt>
                <c:pt idx="393">
                  <c:v>-1.863503754364149E-2</c:v>
                </c:pt>
                <c:pt idx="394">
                  <c:v>-2.0976612941795397E-2</c:v>
                </c:pt>
                <c:pt idx="395">
                  <c:v>-2.4586541680615998E-2</c:v>
                </c:pt>
                <c:pt idx="396">
                  <c:v>-2.6928117078769905E-2</c:v>
                </c:pt>
                <c:pt idx="397">
                  <c:v>-2.8684298627385335E-2</c:v>
                </c:pt>
                <c:pt idx="398">
                  <c:v>-2.9952651968052028E-2</c:v>
                </c:pt>
                <c:pt idx="399">
                  <c:v>-3.112343966712898E-2</c:v>
                </c:pt>
                <c:pt idx="400">
                  <c:v>-3.2294227366205935E-2</c:v>
                </c:pt>
                <c:pt idx="401">
                  <c:v>-3.2879621215744413E-2</c:v>
                </c:pt>
                <c:pt idx="402">
                  <c:v>-3.2879621215744413E-2</c:v>
                </c:pt>
                <c:pt idx="403">
                  <c:v>-3.1708833516667458E-2</c:v>
                </c:pt>
                <c:pt idx="404">
                  <c:v>-3.112343966712898E-2</c:v>
                </c:pt>
                <c:pt idx="405">
                  <c:v>-3.0538045817590505E-2</c:v>
                </c:pt>
                <c:pt idx="406">
                  <c:v>-2.936725811851355E-2</c:v>
                </c:pt>
                <c:pt idx="407">
                  <c:v>-2.751351092830838E-2</c:v>
                </c:pt>
                <c:pt idx="408">
                  <c:v>-2.575732937969295E-2</c:v>
                </c:pt>
                <c:pt idx="409">
                  <c:v>-2.4001147831077523E-2</c:v>
                </c:pt>
                <c:pt idx="410">
                  <c:v>-2.0391219092256919E-2</c:v>
                </c:pt>
                <c:pt idx="411">
                  <c:v>-1.8049643694103015E-2</c:v>
                </c:pt>
                <c:pt idx="412">
                  <c:v>-1.5708068295949111E-2</c:v>
                </c:pt>
                <c:pt idx="413">
                  <c:v>-1.2683533406666983E-2</c:v>
                </c:pt>
                <c:pt idx="414">
                  <c:v>-1.0341958008513077E-2</c:v>
                </c:pt>
                <c:pt idx="415">
                  <c:v>-6.829594911282222E-3</c:v>
                </c:pt>
                <c:pt idx="416">
                  <c:v>-4.3904538715385704E-3</c:v>
                </c:pt>
                <c:pt idx="417">
                  <c:v>-1.4634846238461903E-3</c:v>
                </c:pt>
                <c:pt idx="418">
                  <c:v>2.048878473384667E-3</c:v>
                </c:pt>
                <c:pt idx="419">
                  <c:v>5.0734133626667939E-3</c:v>
                </c:pt>
                <c:pt idx="420">
                  <c:v>8.0003826103591733E-3</c:v>
                </c:pt>
                <c:pt idx="421">
                  <c:v>9.7565641589746031E-3</c:v>
                </c:pt>
                <c:pt idx="422">
                  <c:v>1.3366492897795203E-2</c:v>
                </c:pt>
                <c:pt idx="423">
                  <c:v>1.5122674446410633E-2</c:v>
                </c:pt>
                <c:pt idx="424">
                  <c:v>1.7464249844564537E-2</c:v>
                </c:pt>
                <c:pt idx="425">
                  <c:v>1.9317997034769711E-2</c:v>
                </c:pt>
                <c:pt idx="426">
                  <c:v>2.1659572432923616E-2</c:v>
                </c:pt>
                <c:pt idx="427">
                  <c:v>2.3415753981539045E-2</c:v>
                </c:pt>
                <c:pt idx="428">
                  <c:v>2.400114783107752E-2</c:v>
                </c:pt>
                <c:pt idx="429">
                  <c:v>2.4586541680615998E-2</c:v>
                </c:pt>
                <c:pt idx="430">
                  <c:v>2.5854895021282697E-2</c:v>
                </c:pt>
                <c:pt idx="431">
                  <c:v>2.5854895021282697E-2</c:v>
                </c:pt>
                <c:pt idx="432">
                  <c:v>2.5854895021282697E-2</c:v>
                </c:pt>
                <c:pt idx="433">
                  <c:v>2.5171935530154475E-2</c:v>
                </c:pt>
                <c:pt idx="434">
                  <c:v>2.4586541680615998E-2</c:v>
                </c:pt>
                <c:pt idx="435">
                  <c:v>2.400114783107752E-2</c:v>
                </c:pt>
                <c:pt idx="436">
                  <c:v>2.3415753981539045E-2</c:v>
                </c:pt>
                <c:pt idx="437">
                  <c:v>2.1659572432923616E-2</c:v>
                </c:pt>
                <c:pt idx="438">
                  <c:v>2.0488784733846663E-2</c:v>
                </c:pt>
                <c:pt idx="439">
                  <c:v>1.8732603185231234E-2</c:v>
                </c:pt>
                <c:pt idx="440">
                  <c:v>1.6293462145487585E-2</c:v>
                </c:pt>
                <c:pt idx="441">
                  <c:v>1.4537280596872157E-2</c:v>
                </c:pt>
                <c:pt idx="442">
                  <c:v>1.2195705198718253E-2</c:v>
                </c:pt>
                <c:pt idx="443">
                  <c:v>9.7565641589746031E-3</c:v>
                </c:pt>
                <c:pt idx="444">
                  <c:v>7.4149887608206972E-3</c:v>
                </c:pt>
                <c:pt idx="445">
                  <c:v>5.6588072122052691E-3</c:v>
                </c:pt>
                <c:pt idx="446">
                  <c:v>2.7318379645128888E-3</c:v>
                </c:pt>
                <c:pt idx="447">
                  <c:v>-2.9269692476923813E-4</c:v>
                </c:pt>
                <c:pt idx="448">
                  <c:v>-2.6342723229231427E-3</c:v>
                </c:pt>
                <c:pt idx="449">
                  <c:v>-4.9758477210770464E-3</c:v>
                </c:pt>
                <c:pt idx="450">
                  <c:v>-7.4149887608206972E-3</c:v>
                </c:pt>
                <c:pt idx="451">
                  <c:v>-9.7565641589746014E-3</c:v>
                </c:pt>
                <c:pt idx="452">
                  <c:v>-1.151274570759003E-2</c:v>
                </c:pt>
                <c:pt idx="453">
                  <c:v>-1.3268927256205459E-2</c:v>
                </c:pt>
                <c:pt idx="454">
                  <c:v>-1.5122674446410633E-2</c:v>
                </c:pt>
                <c:pt idx="455">
                  <c:v>-1.6878855995026063E-2</c:v>
                </c:pt>
                <c:pt idx="456">
                  <c:v>-1.863503754364149E-2</c:v>
                </c:pt>
                <c:pt idx="457">
                  <c:v>-1.9220431393179967E-2</c:v>
                </c:pt>
                <c:pt idx="458">
                  <c:v>-1.9805825242718445E-2</c:v>
                </c:pt>
                <c:pt idx="459">
                  <c:v>-2.0976612941795397E-2</c:v>
                </c:pt>
                <c:pt idx="460">
                  <c:v>-2.1659572432923616E-2</c:v>
                </c:pt>
                <c:pt idx="461">
                  <c:v>-2.1659572432923616E-2</c:v>
                </c:pt>
                <c:pt idx="462">
                  <c:v>-2.1659572432923616E-2</c:v>
                </c:pt>
                <c:pt idx="463">
                  <c:v>-2.1659572432923616E-2</c:v>
                </c:pt>
                <c:pt idx="464">
                  <c:v>-2.0391219092256919E-2</c:v>
                </c:pt>
                <c:pt idx="465">
                  <c:v>-1.9805825242718445E-2</c:v>
                </c:pt>
                <c:pt idx="466">
                  <c:v>-1.9220431393179967E-2</c:v>
                </c:pt>
                <c:pt idx="467">
                  <c:v>-1.8049643694103015E-2</c:v>
                </c:pt>
                <c:pt idx="468">
                  <c:v>-1.6293462145487585E-2</c:v>
                </c:pt>
                <c:pt idx="469">
                  <c:v>-1.5122674446410633E-2</c:v>
                </c:pt>
                <c:pt idx="470">
                  <c:v>-1.3951886747333683E-2</c:v>
                </c:pt>
                <c:pt idx="471">
                  <c:v>-1.151274570759003E-2</c:v>
                </c:pt>
                <c:pt idx="472">
                  <c:v>-9.7565641589746014E-3</c:v>
                </c:pt>
                <c:pt idx="473">
                  <c:v>-8.5857764598976493E-3</c:v>
                </c:pt>
                <c:pt idx="474">
                  <c:v>-6.829594911282222E-3</c:v>
                </c:pt>
                <c:pt idx="475">
                  <c:v>-4.3904538715385704E-3</c:v>
                </c:pt>
                <c:pt idx="476">
                  <c:v>-2.0488784733846666E-3</c:v>
                </c:pt>
                <c:pt idx="477">
                  <c:v>-2.9269692476923813E-4</c:v>
                </c:pt>
                <c:pt idx="478">
                  <c:v>1.4634846238461903E-3</c:v>
                </c:pt>
                <c:pt idx="479">
                  <c:v>3.9026256635898409E-3</c:v>
                </c:pt>
                <c:pt idx="480">
                  <c:v>5.6588072122052691E-3</c:v>
                </c:pt>
                <c:pt idx="481">
                  <c:v>6.829594911282222E-3</c:v>
                </c:pt>
                <c:pt idx="482">
                  <c:v>8.5857764598976493E-3</c:v>
                </c:pt>
                <c:pt idx="483">
                  <c:v>1.0439523650102825E-2</c:v>
                </c:pt>
                <c:pt idx="484">
                  <c:v>1.1610311349179777E-2</c:v>
                </c:pt>
                <c:pt idx="485">
                  <c:v>1.2781099048256727E-2</c:v>
                </c:pt>
                <c:pt idx="486">
                  <c:v>1.3951886747333679E-2</c:v>
                </c:pt>
                <c:pt idx="487">
                  <c:v>1.4537280596872157E-2</c:v>
                </c:pt>
                <c:pt idx="488">
                  <c:v>1.5708068295949108E-2</c:v>
                </c:pt>
                <c:pt idx="489">
                  <c:v>1.6293462145487585E-2</c:v>
                </c:pt>
                <c:pt idx="490">
                  <c:v>1.6293462145487585E-2</c:v>
                </c:pt>
                <c:pt idx="491">
                  <c:v>1.6293462145487585E-2</c:v>
                </c:pt>
                <c:pt idx="492">
                  <c:v>1.6293462145487585E-2</c:v>
                </c:pt>
                <c:pt idx="493">
                  <c:v>1.5122674446410633E-2</c:v>
                </c:pt>
                <c:pt idx="494">
                  <c:v>1.5122674446410633E-2</c:v>
                </c:pt>
                <c:pt idx="495">
                  <c:v>1.5122674446410633E-2</c:v>
                </c:pt>
                <c:pt idx="496">
                  <c:v>1.4537280596872157E-2</c:v>
                </c:pt>
                <c:pt idx="497">
                  <c:v>1.3951886747333679E-2</c:v>
                </c:pt>
                <c:pt idx="498">
                  <c:v>1.2195705198718253E-2</c:v>
                </c:pt>
                <c:pt idx="499">
                  <c:v>1.1610311349179777E-2</c:v>
                </c:pt>
                <c:pt idx="500">
                  <c:v>9.7565641589746031E-3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0-49D7-A24B-07FF74F26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6.8788257658503483E-3"/>
                  <c:y val="-0.361553379822860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dx=0,031'!$T$3:$T$19</c:f>
              <c:numCache>
                <c:formatCode>General</c:formatCode>
                <c:ptCount val="17"/>
                <c:pt idx="0">
                  <c:v>0.27</c:v>
                </c:pt>
                <c:pt idx="1">
                  <c:v>0.88</c:v>
                </c:pt>
                <c:pt idx="2">
                  <c:v>1.48</c:v>
                </c:pt>
                <c:pt idx="3">
                  <c:v>2.0700000000000003</c:v>
                </c:pt>
                <c:pt idx="4">
                  <c:v>2.67</c:v>
                </c:pt>
                <c:pt idx="5">
                  <c:v>3.2699999999999996</c:v>
                </c:pt>
                <c:pt idx="6">
                  <c:v>3.86</c:v>
                </c:pt>
                <c:pt idx="7">
                  <c:v>4.46</c:v>
                </c:pt>
                <c:pt idx="8">
                  <c:v>5.05</c:v>
                </c:pt>
                <c:pt idx="9">
                  <c:v>5.65</c:v>
                </c:pt>
                <c:pt idx="10">
                  <c:v>6.25</c:v>
                </c:pt>
                <c:pt idx="11">
                  <c:v>6.85</c:v>
                </c:pt>
                <c:pt idx="12">
                  <c:v>7.45</c:v>
                </c:pt>
                <c:pt idx="13">
                  <c:v>8.0299999999999994</c:v>
                </c:pt>
                <c:pt idx="14">
                  <c:v>8.6199999999999992</c:v>
                </c:pt>
                <c:pt idx="15">
                  <c:v>9.23</c:v>
                </c:pt>
                <c:pt idx="16">
                  <c:v>9.8099999999999987</c:v>
                </c:pt>
              </c:numCache>
            </c:numRef>
          </c:xVal>
          <c:yVal>
            <c:numRef>
              <c:f>'2ªParte dx=0,031'!$U$3:$U$19</c:f>
              <c:numCache>
                <c:formatCode>0.000</c:formatCode>
                <c:ptCount val="17"/>
                <c:pt idx="0">
                  <c:v>5.8065264718542238E-2</c:v>
                </c:pt>
                <c:pt idx="1">
                  <c:v>4.9861945573676389E-2</c:v>
                </c:pt>
                <c:pt idx="2">
                  <c:v>4.5805166196374758E-2</c:v>
                </c:pt>
                <c:pt idx="3">
                  <c:v>3.9689898129991866E-2</c:v>
                </c:pt>
                <c:pt idx="4">
                  <c:v>3.4585263762016351E-2</c:v>
                </c:pt>
                <c:pt idx="5">
                  <c:v>2.9679468171600745E-2</c:v>
                </c:pt>
                <c:pt idx="6">
                  <c:v>2.5712254053278486E-2</c:v>
                </c:pt>
                <c:pt idx="7">
                  <c:v>2.1572982926012726E-2</c:v>
                </c:pt>
                <c:pt idx="8">
                  <c:v>1.7855731981443392E-2</c:v>
                </c:pt>
                <c:pt idx="9">
                  <c:v>1.4756803290449087E-2</c:v>
                </c:pt>
                <c:pt idx="10">
                  <c:v>1.1099506432636659E-2</c:v>
                </c:pt>
                <c:pt idx="11">
                  <c:v>9.1885369936391004E-3</c:v>
                </c:pt>
                <c:pt idx="12">
                  <c:v>6.6063647233248826E-3</c:v>
                </c:pt>
                <c:pt idx="13">
                  <c:v>5.5402161748529339E-3</c:v>
                </c:pt>
                <c:pt idx="14">
                  <c:v>3.4257735903199574E-3</c:v>
                </c:pt>
                <c:pt idx="15">
                  <c:v>2.4042125400545213E-3</c:v>
                </c:pt>
                <c:pt idx="16">
                  <c:v>1.3605040891482136E-3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03-48A1-A317-E4AA6C7F8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Energia</a:t>
                </a:r>
                <a:r>
                  <a:rPr lang="pt-PT" baseline="0"/>
                  <a:t> (J)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baseline="0"/>
              <a:t>Amplitudes maximas em função do tempo</a:t>
            </a:r>
            <a:endParaRPr lang="pt-PT"/>
          </a:p>
        </c:rich>
      </c:tx>
      <c:layout>
        <c:manualLayout>
          <c:xMode val="edge"/>
          <c:yMode val="edge"/>
          <c:x val="7.4627831218428559E-2"/>
          <c:y val="1.863517060367451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080643044619424"/>
          <c:y val="0.26930978455574006"/>
          <c:w val="0.79244335083114625"/>
          <c:h val="0.517435629096347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30382840076024"/>
                  <c:y val="-0.123818758055189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dx=0,031'!$X$4:$X$12</c:f>
              <c:numCache>
                <c:formatCode>General</c:formatCode>
                <c:ptCount val="9"/>
                <c:pt idx="0">
                  <c:v>0.27</c:v>
                </c:pt>
                <c:pt idx="1">
                  <c:v>1.48</c:v>
                </c:pt>
                <c:pt idx="2">
                  <c:v>2.67</c:v>
                </c:pt>
                <c:pt idx="3">
                  <c:v>3.86</c:v>
                </c:pt>
                <c:pt idx="4">
                  <c:v>5.05</c:v>
                </c:pt>
                <c:pt idx="5">
                  <c:v>6.25</c:v>
                </c:pt>
                <c:pt idx="6">
                  <c:v>7.45</c:v>
                </c:pt>
                <c:pt idx="7">
                  <c:v>8.6199999999999992</c:v>
                </c:pt>
                <c:pt idx="8" formatCode="0.00">
                  <c:v>9.8099999999999987</c:v>
                </c:pt>
              </c:numCache>
            </c:numRef>
          </c:xVal>
          <c:yVal>
            <c:numRef>
              <c:f>'2ªParte dx=0,031'!$W$4:$W$12</c:f>
              <c:numCache>
                <c:formatCode>0.000</c:formatCode>
                <c:ptCount val="9"/>
                <c:pt idx="0">
                  <c:v>0.1064441149744129</c:v>
                </c:pt>
                <c:pt idx="1">
                  <c:v>9.4541106700463895E-2</c:v>
                </c:pt>
                <c:pt idx="2">
                  <c:v>8.2150270218566149E-2</c:v>
                </c:pt>
                <c:pt idx="3">
                  <c:v>7.0832655794155611E-2</c:v>
                </c:pt>
                <c:pt idx="4">
                  <c:v>5.9027213161796342E-2</c:v>
                </c:pt>
                <c:pt idx="5">
                  <c:v>4.6538811038308849E-2</c:v>
                </c:pt>
                <c:pt idx="6">
                  <c:v>3.5904156105026536E-2</c:v>
                </c:pt>
                <c:pt idx="7">
                  <c:v>2.5854895021282697E-2</c:v>
                </c:pt>
                <c:pt idx="8">
                  <c:v>1.6293462145487585E-2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C4-42DD-B8EE-EF20903F5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Máximos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Amplitudes</a:t>
            </a:r>
            <a:r>
              <a:rPr lang="pt-PT" baseline="0"/>
              <a:t> minimas </a:t>
            </a:r>
            <a:r>
              <a:rPr lang="pt-PT"/>
              <a:t>em função do tempo</a:t>
            </a:r>
          </a:p>
        </c:rich>
      </c:tx>
      <c:layout>
        <c:manualLayout>
          <c:xMode val="edge"/>
          <c:yMode val="edge"/>
          <c:x val="0.13025362832216666"/>
          <c:y val="4.4304880216666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235533764940468"/>
          <c:y val="0.28397173692661598"/>
          <c:w val="0.76795359271585495"/>
          <c:h val="0.602623779387494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95728329588624"/>
                  <c:y val="0.10500193451914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dx=0,031'!$AB$4:$AB$11</c:f>
              <c:numCache>
                <c:formatCode>General</c:formatCode>
                <c:ptCount val="8"/>
                <c:pt idx="0">
                  <c:v>0.88</c:v>
                </c:pt>
                <c:pt idx="1">
                  <c:v>2.0700000000000003</c:v>
                </c:pt>
                <c:pt idx="2">
                  <c:v>3.2699999999999996</c:v>
                </c:pt>
                <c:pt idx="3">
                  <c:v>4.46</c:v>
                </c:pt>
                <c:pt idx="4">
                  <c:v>5.65</c:v>
                </c:pt>
                <c:pt idx="5">
                  <c:v>6.85</c:v>
                </c:pt>
                <c:pt idx="6">
                  <c:v>8.0299999999999994</c:v>
                </c:pt>
                <c:pt idx="7">
                  <c:v>9.23</c:v>
                </c:pt>
              </c:numCache>
            </c:numRef>
          </c:xVal>
          <c:yVal>
            <c:numRef>
              <c:f>'2ªParte dx=0,031'!$AA$4:$AA$11</c:f>
              <c:numCache>
                <c:formatCode>0.000</c:formatCode>
                <c:ptCount val="8"/>
                <c:pt idx="0">
                  <c:v>-9.8638863647233219E-2</c:v>
                </c:pt>
                <c:pt idx="1">
                  <c:v>-8.8004208713950913E-2</c:v>
                </c:pt>
                <c:pt idx="2">
                  <c:v>-7.6101200440001904E-2</c:v>
                </c:pt>
                <c:pt idx="3">
                  <c:v>-6.4881151657181113E-2</c:v>
                </c:pt>
                <c:pt idx="4">
                  <c:v>-5.3661102874360316E-2</c:v>
                </c:pt>
                <c:pt idx="5">
                  <c:v>-4.234348844994977E-2</c:v>
                </c:pt>
                <c:pt idx="6">
                  <c:v>-3.2879621215744413E-2</c:v>
                </c:pt>
                <c:pt idx="7">
                  <c:v>-2.1659572432923616E-2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C8-496F-B2A4-C08D0C8E7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Minimos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085848643919509"/>
                  <c:y val="-0.25234470691163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dx=0,031'!$T$3:$T$19</c:f>
              <c:numCache>
                <c:formatCode>General</c:formatCode>
                <c:ptCount val="17"/>
                <c:pt idx="0">
                  <c:v>0.27</c:v>
                </c:pt>
                <c:pt idx="1">
                  <c:v>0.88</c:v>
                </c:pt>
                <c:pt idx="2">
                  <c:v>1.48</c:v>
                </c:pt>
                <c:pt idx="3">
                  <c:v>2.0700000000000003</c:v>
                </c:pt>
                <c:pt idx="4">
                  <c:v>2.67</c:v>
                </c:pt>
                <c:pt idx="5">
                  <c:v>3.2699999999999996</c:v>
                </c:pt>
                <c:pt idx="6">
                  <c:v>3.86</c:v>
                </c:pt>
                <c:pt idx="7">
                  <c:v>4.46</c:v>
                </c:pt>
                <c:pt idx="8">
                  <c:v>5.05</c:v>
                </c:pt>
                <c:pt idx="9">
                  <c:v>5.65</c:v>
                </c:pt>
                <c:pt idx="10">
                  <c:v>6.25</c:v>
                </c:pt>
                <c:pt idx="11">
                  <c:v>6.85</c:v>
                </c:pt>
                <c:pt idx="12">
                  <c:v>7.45</c:v>
                </c:pt>
                <c:pt idx="13">
                  <c:v>8.0299999999999994</c:v>
                </c:pt>
                <c:pt idx="14">
                  <c:v>8.6199999999999992</c:v>
                </c:pt>
                <c:pt idx="15">
                  <c:v>9.23</c:v>
                </c:pt>
                <c:pt idx="16">
                  <c:v>9.8099999999999987</c:v>
                </c:pt>
              </c:numCache>
            </c:numRef>
          </c:xVal>
          <c:yVal>
            <c:numRef>
              <c:f>'2ªParte dx=0,031'!$R$3:$R$19</c:f>
              <c:numCache>
                <c:formatCode>General</c:formatCode>
                <c:ptCount val="17"/>
                <c:pt idx="0">
                  <c:v>0.1064441149744129</c:v>
                </c:pt>
                <c:pt idx="1">
                  <c:v>9.8638863647233219E-2</c:v>
                </c:pt>
                <c:pt idx="2">
                  <c:v>9.4541106700463895E-2</c:v>
                </c:pt>
                <c:pt idx="3">
                  <c:v>8.8004208713950913E-2</c:v>
                </c:pt>
                <c:pt idx="4">
                  <c:v>8.2150270218566149E-2</c:v>
                </c:pt>
                <c:pt idx="5">
                  <c:v>7.6101200440001904E-2</c:v>
                </c:pt>
                <c:pt idx="6">
                  <c:v>7.0832655794155611E-2</c:v>
                </c:pt>
                <c:pt idx="7">
                  <c:v>6.4881151657181113E-2</c:v>
                </c:pt>
                <c:pt idx="8">
                  <c:v>5.9027213161796342E-2</c:v>
                </c:pt>
                <c:pt idx="9">
                  <c:v>5.3661102874360316E-2</c:v>
                </c:pt>
                <c:pt idx="10">
                  <c:v>4.6538811038308849E-2</c:v>
                </c:pt>
                <c:pt idx="11">
                  <c:v>4.234348844994977E-2</c:v>
                </c:pt>
                <c:pt idx="12">
                  <c:v>3.5904156105026536E-2</c:v>
                </c:pt>
                <c:pt idx="13">
                  <c:v>3.2879621215744413E-2</c:v>
                </c:pt>
                <c:pt idx="14">
                  <c:v>2.5854895021282697E-2</c:v>
                </c:pt>
                <c:pt idx="15">
                  <c:v>2.1659572432923616E-2</c:v>
                </c:pt>
                <c:pt idx="16">
                  <c:v>1.6293462145487585E-2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2-4569-B574-E97BF59F8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02064"/>
        <c:axId val="1373289712"/>
      </c:scatterChart>
      <c:valAx>
        <c:axId val="158170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289712"/>
        <c:crosses val="autoZero"/>
        <c:crossBetween val="midCat"/>
      </c:valAx>
      <c:valAx>
        <c:axId val="13732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8170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2678177438617"/>
          <c:y val="0.17129629629629628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dx=0,038'!$B$2:$B$1048576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dx=0,038'!$C$2:$C$1048576</c:f>
              <c:numCache>
                <c:formatCode>General</c:formatCode>
                <c:ptCount val="1048575"/>
                <c:pt idx="0">
                  <c:v>0.95899999999999996</c:v>
                </c:pt>
                <c:pt idx="1">
                  <c:v>0.94</c:v>
                </c:pt>
                <c:pt idx="2">
                  <c:v>0.92900000000000005</c:v>
                </c:pt>
                <c:pt idx="3">
                  <c:v>0.89800000000000002</c:v>
                </c:pt>
                <c:pt idx="4">
                  <c:v>0.85</c:v>
                </c:pt>
                <c:pt idx="5">
                  <c:v>0.80100000000000005</c:v>
                </c:pt>
                <c:pt idx="6">
                  <c:v>0.74</c:v>
                </c:pt>
                <c:pt idx="7">
                  <c:v>0.67900000000000005</c:v>
                </c:pt>
                <c:pt idx="8">
                  <c:v>0.60099999999999998</c:v>
                </c:pt>
                <c:pt idx="9">
                  <c:v>0.50900000000000001</c:v>
                </c:pt>
                <c:pt idx="10">
                  <c:v>0.43</c:v>
                </c:pt>
                <c:pt idx="11">
                  <c:v>0.34499999999999997</c:v>
                </c:pt>
                <c:pt idx="12">
                  <c:v>0.248</c:v>
                </c:pt>
                <c:pt idx="13">
                  <c:v>0.151</c:v>
                </c:pt>
                <c:pt idx="14">
                  <c:v>6.6000000000000003E-2</c:v>
                </c:pt>
                <c:pt idx="15">
                  <c:v>-2.5000000000000001E-2</c:v>
                </c:pt>
                <c:pt idx="16">
                  <c:v>-0.122</c:v>
                </c:pt>
                <c:pt idx="17">
                  <c:v>-0.23200000000000001</c:v>
                </c:pt>
                <c:pt idx="18">
                  <c:v>-0.317</c:v>
                </c:pt>
                <c:pt idx="19">
                  <c:v>-0.39600000000000002</c:v>
                </c:pt>
                <c:pt idx="20">
                  <c:v>-0.46899999999999997</c:v>
                </c:pt>
                <c:pt idx="21">
                  <c:v>-0.54700000000000004</c:v>
                </c:pt>
                <c:pt idx="22">
                  <c:v>-0.60899999999999999</c:v>
                </c:pt>
                <c:pt idx="23">
                  <c:v>-0.66300000000000003</c:v>
                </c:pt>
                <c:pt idx="24">
                  <c:v>-0.71799999999999997</c:v>
                </c:pt>
                <c:pt idx="25">
                  <c:v>-0.76600000000000001</c:v>
                </c:pt>
                <c:pt idx="26">
                  <c:v>-0.79100000000000004</c:v>
                </c:pt>
                <c:pt idx="27">
                  <c:v>-0.81499999999999995</c:v>
                </c:pt>
                <c:pt idx="28">
                  <c:v>-0.83299999999999996</c:v>
                </c:pt>
                <c:pt idx="29">
                  <c:v>-0.83899999999999997</c:v>
                </c:pt>
                <c:pt idx="30">
                  <c:v>-0.83299999999999996</c:v>
                </c:pt>
                <c:pt idx="31">
                  <c:v>-0.81499999999999995</c:v>
                </c:pt>
                <c:pt idx="32">
                  <c:v>-0.80300000000000005</c:v>
                </c:pt>
                <c:pt idx="33">
                  <c:v>-0.77300000000000002</c:v>
                </c:pt>
                <c:pt idx="34">
                  <c:v>-0.73</c:v>
                </c:pt>
                <c:pt idx="35">
                  <c:v>-0.68799999999999994</c:v>
                </c:pt>
                <c:pt idx="36">
                  <c:v>-0.63900000000000001</c:v>
                </c:pt>
                <c:pt idx="37">
                  <c:v>-0.57799999999999996</c:v>
                </c:pt>
                <c:pt idx="38">
                  <c:v>-0.505</c:v>
                </c:pt>
                <c:pt idx="39">
                  <c:v>-0.432</c:v>
                </c:pt>
                <c:pt idx="40">
                  <c:v>-0.36499999999999999</c:v>
                </c:pt>
                <c:pt idx="41">
                  <c:v>-0.28699999999999998</c:v>
                </c:pt>
                <c:pt idx="42">
                  <c:v>-0.183</c:v>
                </c:pt>
                <c:pt idx="43">
                  <c:v>-0.104</c:v>
                </c:pt>
                <c:pt idx="44">
                  <c:v>-1.9E-2</c:v>
                </c:pt>
                <c:pt idx="45">
                  <c:v>6.6000000000000003E-2</c:v>
                </c:pt>
                <c:pt idx="46">
                  <c:v>0.157</c:v>
                </c:pt>
                <c:pt idx="47">
                  <c:v>0.23599999999999999</c:v>
                </c:pt>
                <c:pt idx="48">
                  <c:v>0.315</c:v>
                </c:pt>
                <c:pt idx="49">
                  <c:v>0.4</c:v>
                </c:pt>
                <c:pt idx="50">
                  <c:v>0.47299999999999998</c:v>
                </c:pt>
                <c:pt idx="51">
                  <c:v>0.54</c:v>
                </c:pt>
                <c:pt idx="52">
                  <c:v>0.60699999999999998</c:v>
                </c:pt>
                <c:pt idx="53">
                  <c:v>0.66700000000000004</c:v>
                </c:pt>
                <c:pt idx="54">
                  <c:v>0.71599999999999997</c:v>
                </c:pt>
                <c:pt idx="55">
                  <c:v>0.752</c:v>
                </c:pt>
                <c:pt idx="56">
                  <c:v>0.78300000000000003</c:v>
                </c:pt>
                <c:pt idx="57">
                  <c:v>0.80700000000000005</c:v>
                </c:pt>
                <c:pt idx="58">
                  <c:v>0.81899999999999995</c:v>
                </c:pt>
                <c:pt idx="59">
                  <c:v>0.81899999999999995</c:v>
                </c:pt>
                <c:pt idx="60">
                  <c:v>0.81899999999999995</c:v>
                </c:pt>
                <c:pt idx="61">
                  <c:v>0.80100000000000005</c:v>
                </c:pt>
                <c:pt idx="62">
                  <c:v>0.78300000000000003</c:v>
                </c:pt>
                <c:pt idx="63">
                  <c:v>0.746</c:v>
                </c:pt>
                <c:pt idx="64">
                  <c:v>0.71599999999999997</c:v>
                </c:pt>
                <c:pt idx="65">
                  <c:v>0.66700000000000004</c:v>
                </c:pt>
                <c:pt idx="66">
                  <c:v>0.61299999999999999</c:v>
                </c:pt>
                <c:pt idx="67">
                  <c:v>0.55200000000000005</c:v>
                </c:pt>
                <c:pt idx="68">
                  <c:v>0.47899999999999998</c:v>
                </c:pt>
                <c:pt idx="69">
                  <c:v>0.41199999999999998</c:v>
                </c:pt>
                <c:pt idx="70">
                  <c:v>0.34499999999999997</c:v>
                </c:pt>
                <c:pt idx="71">
                  <c:v>0.26600000000000001</c:v>
                </c:pt>
                <c:pt idx="72">
                  <c:v>0.193</c:v>
                </c:pt>
                <c:pt idx="73">
                  <c:v>0.108</c:v>
                </c:pt>
                <c:pt idx="74">
                  <c:v>3.5000000000000003E-2</c:v>
                </c:pt>
                <c:pt idx="75">
                  <c:v>-4.2999999999999997E-2</c:v>
                </c:pt>
                <c:pt idx="76">
                  <c:v>-0.122</c:v>
                </c:pt>
                <c:pt idx="77">
                  <c:v>-0.20100000000000001</c:v>
                </c:pt>
                <c:pt idx="78">
                  <c:v>-0.28000000000000003</c:v>
                </c:pt>
                <c:pt idx="79">
                  <c:v>-0.34699999999999998</c:v>
                </c:pt>
                <c:pt idx="80">
                  <c:v>-0.40799999999999997</c:v>
                </c:pt>
                <c:pt idx="81">
                  <c:v>-0.47499999999999998</c:v>
                </c:pt>
                <c:pt idx="82">
                  <c:v>-0.53</c:v>
                </c:pt>
                <c:pt idx="83">
                  <c:v>-0.57199999999999995</c:v>
                </c:pt>
                <c:pt idx="84">
                  <c:v>-0.61499999999999999</c:v>
                </c:pt>
                <c:pt idx="85">
                  <c:v>-0.65100000000000002</c:v>
                </c:pt>
                <c:pt idx="86">
                  <c:v>-0.67500000000000004</c:v>
                </c:pt>
                <c:pt idx="87">
                  <c:v>-0.69399999999999995</c:v>
                </c:pt>
                <c:pt idx="88">
                  <c:v>-0.69899999999999995</c:v>
                </c:pt>
                <c:pt idx="89">
                  <c:v>-0.69899999999999995</c:v>
                </c:pt>
                <c:pt idx="90">
                  <c:v>-0.69399999999999995</c:v>
                </c:pt>
                <c:pt idx="91">
                  <c:v>-0.68100000000000005</c:v>
                </c:pt>
                <c:pt idx="92">
                  <c:v>-0.66300000000000003</c:v>
                </c:pt>
                <c:pt idx="93">
                  <c:v>-0.63900000000000001</c:v>
                </c:pt>
                <c:pt idx="94">
                  <c:v>-0.60199999999999998</c:v>
                </c:pt>
                <c:pt idx="95">
                  <c:v>-0.56599999999999995</c:v>
                </c:pt>
                <c:pt idx="96">
                  <c:v>-0.52300000000000002</c:v>
                </c:pt>
                <c:pt idx="97">
                  <c:v>-0.46899999999999997</c:v>
                </c:pt>
                <c:pt idx="98">
                  <c:v>-0.40200000000000002</c:v>
                </c:pt>
                <c:pt idx="99">
                  <c:v>-0.34699999999999998</c:v>
                </c:pt>
                <c:pt idx="100">
                  <c:v>-0.28000000000000003</c:v>
                </c:pt>
                <c:pt idx="101">
                  <c:v>-0.20799999999999999</c:v>
                </c:pt>
                <c:pt idx="102">
                  <c:v>-0.13500000000000001</c:v>
                </c:pt>
                <c:pt idx="103">
                  <c:v>-6.2E-2</c:v>
                </c:pt>
                <c:pt idx="104">
                  <c:v>5.0000000000000001E-3</c:v>
                </c:pt>
                <c:pt idx="105">
                  <c:v>7.8E-2</c:v>
                </c:pt>
                <c:pt idx="106">
                  <c:v>0.157</c:v>
                </c:pt>
                <c:pt idx="107">
                  <c:v>0.224</c:v>
                </c:pt>
                <c:pt idx="108">
                  <c:v>0.28499999999999998</c:v>
                </c:pt>
                <c:pt idx="109">
                  <c:v>0.34499999999999997</c:v>
                </c:pt>
                <c:pt idx="110">
                  <c:v>0.40600000000000003</c:v>
                </c:pt>
                <c:pt idx="111">
                  <c:v>0.46100000000000002</c:v>
                </c:pt>
                <c:pt idx="112">
                  <c:v>0.503</c:v>
                </c:pt>
                <c:pt idx="113">
                  <c:v>0.55800000000000005</c:v>
                </c:pt>
                <c:pt idx="114">
                  <c:v>0.59399999999999997</c:v>
                </c:pt>
                <c:pt idx="115">
                  <c:v>0.625</c:v>
                </c:pt>
                <c:pt idx="116">
                  <c:v>0.64900000000000002</c:v>
                </c:pt>
                <c:pt idx="117">
                  <c:v>0.66700000000000004</c:v>
                </c:pt>
                <c:pt idx="118">
                  <c:v>0.67300000000000004</c:v>
                </c:pt>
                <c:pt idx="119">
                  <c:v>0.67300000000000004</c:v>
                </c:pt>
                <c:pt idx="120">
                  <c:v>0.66700000000000004</c:v>
                </c:pt>
                <c:pt idx="121">
                  <c:v>0.64900000000000002</c:v>
                </c:pt>
                <c:pt idx="122">
                  <c:v>0.63700000000000001</c:v>
                </c:pt>
                <c:pt idx="123">
                  <c:v>0.60699999999999998</c:v>
                </c:pt>
                <c:pt idx="124">
                  <c:v>0.57599999999999996</c:v>
                </c:pt>
                <c:pt idx="125">
                  <c:v>0.52800000000000002</c:v>
                </c:pt>
                <c:pt idx="126">
                  <c:v>0.48499999999999999</c:v>
                </c:pt>
                <c:pt idx="127">
                  <c:v>0.436</c:v>
                </c:pt>
                <c:pt idx="128">
                  <c:v>0.38200000000000001</c:v>
                </c:pt>
                <c:pt idx="129">
                  <c:v>0.32700000000000001</c:v>
                </c:pt>
                <c:pt idx="130">
                  <c:v>0.26600000000000001</c:v>
                </c:pt>
                <c:pt idx="131">
                  <c:v>0.20599999999999999</c:v>
                </c:pt>
                <c:pt idx="132">
                  <c:v>0.13900000000000001</c:v>
                </c:pt>
                <c:pt idx="133">
                  <c:v>7.8E-2</c:v>
                </c:pt>
                <c:pt idx="134">
                  <c:v>1.0999999999999999E-2</c:v>
                </c:pt>
                <c:pt idx="135">
                  <c:v>-0.05</c:v>
                </c:pt>
                <c:pt idx="136">
                  <c:v>-0.11</c:v>
                </c:pt>
                <c:pt idx="137">
                  <c:v>-0.17100000000000001</c:v>
                </c:pt>
                <c:pt idx="138">
                  <c:v>-0.23799999999999999</c:v>
                </c:pt>
                <c:pt idx="139">
                  <c:v>-0.29899999999999999</c:v>
                </c:pt>
                <c:pt idx="140">
                  <c:v>-0.34699999999999998</c:v>
                </c:pt>
                <c:pt idx="141">
                  <c:v>-0.39</c:v>
                </c:pt>
                <c:pt idx="142">
                  <c:v>-0.438</c:v>
                </c:pt>
                <c:pt idx="143">
                  <c:v>-0.46899999999999997</c:v>
                </c:pt>
                <c:pt idx="144">
                  <c:v>-0.499</c:v>
                </c:pt>
                <c:pt idx="145">
                  <c:v>-0.52300000000000002</c:v>
                </c:pt>
                <c:pt idx="146">
                  <c:v>-0.54200000000000004</c:v>
                </c:pt>
                <c:pt idx="147">
                  <c:v>-0.55400000000000005</c:v>
                </c:pt>
                <c:pt idx="148">
                  <c:v>-0.56000000000000005</c:v>
                </c:pt>
                <c:pt idx="149">
                  <c:v>-0.56000000000000005</c:v>
                </c:pt>
                <c:pt idx="150">
                  <c:v>-0.56000000000000005</c:v>
                </c:pt>
                <c:pt idx="151">
                  <c:v>-0.54200000000000004</c:v>
                </c:pt>
                <c:pt idx="152">
                  <c:v>-0.52300000000000002</c:v>
                </c:pt>
                <c:pt idx="153">
                  <c:v>-0.499</c:v>
                </c:pt>
                <c:pt idx="154">
                  <c:v>-0.46899999999999997</c:v>
                </c:pt>
                <c:pt idx="155">
                  <c:v>-0.432</c:v>
                </c:pt>
                <c:pt idx="156">
                  <c:v>-0.40200000000000002</c:v>
                </c:pt>
                <c:pt idx="157">
                  <c:v>-0.35299999999999998</c:v>
                </c:pt>
                <c:pt idx="158">
                  <c:v>-0.317</c:v>
                </c:pt>
                <c:pt idx="159">
                  <c:v>-0.26200000000000001</c:v>
                </c:pt>
                <c:pt idx="160">
                  <c:v>-0.19500000000000001</c:v>
                </c:pt>
                <c:pt idx="161">
                  <c:v>-0.14099999999999999</c:v>
                </c:pt>
                <c:pt idx="162">
                  <c:v>-8.5999999999999993E-2</c:v>
                </c:pt>
                <c:pt idx="163">
                  <c:v>-3.1E-2</c:v>
                </c:pt>
                <c:pt idx="164">
                  <c:v>2.9000000000000001E-2</c:v>
                </c:pt>
                <c:pt idx="165">
                  <c:v>8.4000000000000005E-2</c:v>
                </c:pt>
                <c:pt idx="166">
                  <c:v>0.13900000000000001</c:v>
                </c:pt>
                <c:pt idx="167">
                  <c:v>0.2</c:v>
                </c:pt>
                <c:pt idx="168">
                  <c:v>0.248</c:v>
                </c:pt>
                <c:pt idx="169">
                  <c:v>0.29699999999999999</c:v>
                </c:pt>
                <c:pt idx="170">
                  <c:v>0.33300000000000002</c:v>
                </c:pt>
                <c:pt idx="171">
                  <c:v>0.376</c:v>
                </c:pt>
                <c:pt idx="172">
                  <c:v>0.41799999999999998</c:v>
                </c:pt>
                <c:pt idx="173">
                  <c:v>0.44900000000000001</c:v>
                </c:pt>
                <c:pt idx="174">
                  <c:v>0.47299999999999998</c:v>
                </c:pt>
                <c:pt idx="175">
                  <c:v>0.497</c:v>
                </c:pt>
                <c:pt idx="176">
                  <c:v>0.50900000000000001</c:v>
                </c:pt>
                <c:pt idx="177">
                  <c:v>0.51500000000000001</c:v>
                </c:pt>
                <c:pt idx="178">
                  <c:v>0.52200000000000002</c:v>
                </c:pt>
                <c:pt idx="179">
                  <c:v>0.52800000000000002</c:v>
                </c:pt>
                <c:pt idx="180">
                  <c:v>0.51500000000000001</c:v>
                </c:pt>
                <c:pt idx="181">
                  <c:v>0.497</c:v>
                </c:pt>
                <c:pt idx="182">
                  <c:v>0.47899999999999998</c:v>
                </c:pt>
                <c:pt idx="183">
                  <c:v>0.46100000000000002</c:v>
                </c:pt>
                <c:pt idx="184">
                  <c:v>0.436</c:v>
                </c:pt>
                <c:pt idx="185">
                  <c:v>0.4</c:v>
                </c:pt>
                <c:pt idx="186">
                  <c:v>0.36399999999999999</c:v>
                </c:pt>
                <c:pt idx="187">
                  <c:v>0.32700000000000001</c:v>
                </c:pt>
                <c:pt idx="188">
                  <c:v>0.28499999999999998</c:v>
                </c:pt>
                <c:pt idx="189">
                  <c:v>0.23599999999999999</c:v>
                </c:pt>
                <c:pt idx="190">
                  <c:v>0.193</c:v>
                </c:pt>
                <c:pt idx="191">
                  <c:v>0.14499999999999999</c:v>
                </c:pt>
                <c:pt idx="192">
                  <c:v>9.6000000000000002E-2</c:v>
                </c:pt>
                <c:pt idx="193">
                  <c:v>4.8000000000000001E-2</c:v>
                </c:pt>
                <c:pt idx="194">
                  <c:v>-1E-3</c:v>
                </c:pt>
                <c:pt idx="195">
                  <c:v>-5.6000000000000001E-2</c:v>
                </c:pt>
                <c:pt idx="196">
                  <c:v>-9.8000000000000004E-2</c:v>
                </c:pt>
                <c:pt idx="197">
                  <c:v>-0.14699999999999999</c:v>
                </c:pt>
                <c:pt idx="198">
                  <c:v>-0.189</c:v>
                </c:pt>
                <c:pt idx="199">
                  <c:v>-0.23799999999999999</c:v>
                </c:pt>
                <c:pt idx="200">
                  <c:v>-0.28000000000000003</c:v>
                </c:pt>
                <c:pt idx="201">
                  <c:v>-0.317</c:v>
                </c:pt>
                <c:pt idx="202">
                  <c:v>-0.34100000000000003</c:v>
                </c:pt>
                <c:pt idx="203">
                  <c:v>-0.372</c:v>
                </c:pt>
                <c:pt idx="204">
                  <c:v>-0.39600000000000002</c:v>
                </c:pt>
                <c:pt idx="205">
                  <c:v>-0.40799999999999997</c:v>
                </c:pt>
                <c:pt idx="206">
                  <c:v>-0.42</c:v>
                </c:pt>
                <c:pt idx="207">
                  <c:v>-0.42599999999999999</c:v>
                </c:pt>
                <c:pt idx="208">
                  <c:v>-0.42</c:v>
                </c:pt>
                <c:pt idx="209">
                  <c:v>-0.42599999999999999</c:v>
                </c:pt>
                <c:pt idx="210">
                  <c:v>-0.42</c:v>
                </c:pt>
                <c:pt idx="211">
                  <c:v>-0.40799999999999997</c:v>
                </c:pt>
                <c:pt idx="212">
                  <c:v>-0.39</c:v>
                </c:pt>
                <c:pt idx="213">
                  <c:v>-0.372</c:v>
                </c:pt>
                <c:pt idx="214">
                  <c:v>-0.34699999999999998</c:v>
                </c:pt>
                <c:pt idx="215">
                  <c:v>-0.32300000000000001</c:v>
                </c:pt>
                <c:pt idx="216">
                  <c:v>-0.29299999999999998</c:v>
                </c:pt>
                <c:pt idx="217">
                  <c:v>-0.25600000000000001</c:v>
                </c:pt>
                <c:pt idx="218">
                  <c:v>-0.20799999999999999</c:v>
                </c:pt>
                <c:pt idx="219">
                  <c:v>-0.17100000000000001</c:v>
                </c:pt>
                <c:pt idx="220">
                  <c:v>-0.13500000000000001</c:v>
                </c:pt>
                <c:pt idx="221">
                  <c:v>-9.1999999999999998E-2</c:v>
                </c:pt>
                <c:pt idx="222">
                  <c:v>-0.05</c:v>
                </c:pt>
                <c:pt idx="223">
                  <c:v>-7.0000000000000001E-3</c:v>
                </c:pt>
                <c:pt idx="224">
                  <c:v>2.9000000000000001E-2</c:v>
                </c:pt>
                <c:pt idx="225">
                  <c:v>7.8E-2</c:v>
                </c:pt>
                <c:pt idx="226">
                  <c:v>0.121</c:v>
                </c:pt>
                <c:pt idx="227">
                  <c:v>0.157</c:v>
                </c:pt>
                <c:pt idx="228">
                  <c:v>0.2</c:v>
                </c:pt>
                <c:pt idx="229">
                  <c:v>0.23599999999999999</c:v>
                </c:pt>
                <c:pt idx="230">
                  <c:v>0.26</c:v>
                </c:pt>
                <c:pt idx="231">
                  <c:v>0.29699999999999999</c:v>
                </c:pt>
                <c:pt idx="232">
                  <c:v>0.32100000000000001</c:v>
                </c:pt>
                <c:pt idx="233">
                  <c:v>0.34499999999999997</c:v>
                </c:pt>
                <c:pt idx="234">
                  <c:v>0.35699999999999998</c:v>
                </c:pt>
                <c:pt idx="235">
                  <c:v>0.376</c:v>
                </c:pt>
                <c:pt idx="236">
                  <c:v>0.38800000000000001</c:v>
                </c:pt>
                <c:pt idx="237">
                  <c:v>0.38200000000000001</c:v>
                </c:pt>
                <c:pt idx="238">
                  <c:v>0.38200000000000001</c:v>
                </c:pt>
                <c:pt idx="239">
                  <c:v>0.39400000000000002</c:v>
                </c:pt>
                <c:pt idx="240">
                  <c:v>0.376</c:v>
                </c:pt>
                <c:pt idx="241">
                  <c:v>0.36399999999999999</c:v>
                </c:pt>
                <c:pt idx="242">
                  <c:v>0.35099999999999998</c:v>
                </c:pt>
                <c:pt idx="243">
                  <c:v>0.33300000000000002</c:v>
                </c:pt>
                <c:pt idx="244">
                  <c:v>0.315</c:v>
                </c:pt>
                <c:pt idx="245">
                  <c:v>0.29099999999999998</c:v>
                </c:pt>
                <c:pt idx="246">
                  <c:v>0.26</c:v>
                </c:pt>
                <c:pt idx="247">
                  <c:v>0.23599999999999999</c:v>
                </c:pt>
                <c:pt idx="248">
                  <c:v>0.20599999999999999</c:v>
                </c:pt>
                <c:pt idx="249">
                  <c:v>0.16900000000000001</c:v>
                </c:pt>
                <c:pt idx="250">
                  <c:v>0.13900000000000001</c:v>
                </c:pt>
                <c:pt idx="251">
                  <c:v>0.10199999999999999</c:v>
                </c:pt>
                <c:pt idx="252">
                  <c:v>7.1999999999999995E-2</c:v>
                </c:pt>
                <c:pt idx="253">
                  <c:v>3.5000000000000003E-2</c:v>
                </c:pt>
                <c:pt idx="254">
                  <c:v>-7.0000000000000001E-3</c:v>
                </c:pt>
                <c:pt idx="255">
                  <c:v>-3.6999999999999998E-2</c:v>
                </c:pt>
                <c:pt idx="256">
                  <c:v>-7.3999999999999996E-2</c:v>
                </c:pt>
                <c:pt idx="257">
                  <c:v>-0.11</c:v>
                </c:pt>
                <c:pt idx="258">
                  <c:v>-0.13500000000000001</c:v>
                </c:pt>
                <c:pt idx="259">
                  <c:v>-0.159</c:v>
                </c:pt>
                <c:pt idx="260">
                  <c:v>-0.189</c:v>
                </c:pt>
                <c:pt idx="261">
                  <c:v>-0.23200000000000001</c:v>
                </c:pt>
                <c:pt idx="262">
                  <c:v>-0.25</c:v>
                </c:pt>
                <c:pt idx="263">
                  <c:v>-0.26800000000000002</c:v>
                </c:pt>
                <c:pt idx="264">
                  <c:v>-0.28000000000000003</c:v>
                </c:pt>
                <c:pt idx="265">
                  <c:v>-0.29299999999999998</c:v>
                </c:pt>
                <c:pt idx="266">
                  <c:v>-0.30499999999999999</c:v>
                </c:pt>
                <c:pt idx="267">
                  <c:v>-0.29899999999999999</c:v>
                </c:pt>
                <c:pt idx="268">
                  <c:v>-0.30499999999999999</c:v>
                </c:pt>
                <c:pt idx="269">
                  <c:v>-0.29899999999999999</c:v>
                </c:pt>
                <c:pt idx="270">
                  <c:v>-0.28699999999999998</c:v>
                </c:pt>
                <c:pt idx="271">
                  <c:v>-0.28000000000000003</c:v>
                </c:pt>
                <c:pt idx="272">
                  <c:v>-0.27400000000000002</c:v>
                </c:pt>
                <c:pt idx="273">
                  <c:v>-0.25600000000000001</c:v>
                </c:pt>
                <c:pt idx="274">
                  <c:v>-0.23799999999999999</c:v>
                </c:pt>
                <c:pt idx="275">
                  <c:v>-0.20799999999999999</c:v>
                </c:pt>
                <c:pt idx="276">
                  <c:v>-0.183</c:v>
                </c:pt>
                <c:pt idx="277">
                  <c:v>-0.159</c:v>
                </c:pt>
                <c:pt idx="278">
                  <c:v>-0.13500000000000001</c:v>
                </c:pt>
                <c:pt idx="279">
                  <c:v>-0.104</c:v>
                </c:pt>
                <c:pt idx="280">
                  <c:v>-0.08</c:v>
                </c:pt>
                <c:pt idx="281">
                  <c:v>-0.05</c:v>
                </c:pt>
                <c:pt idx="282">
                  <c:v>-2.5000000000000001E-2</c:v>
                </c:pt>
                <c:pt idx="283">
                  <c:v>1.0999999999999999E-2</c:v>
                </c:pt>
                <c:pt idx="284">
                  <c:v>3.5000000000000003E-2</c:v>
                </c:pt>
                <c:pt idx="285">
                  <c:v>6.6000000000000003E-2</c:v>
                </c:pt>
                <c:pt idx="286">
                  <c:v>9.6000000000000002E-2</c:v>
                </c:pt>
                <c:pt idx="287">
                  <c:v>0.121</c:v>
                </c:pt>
                <c:pt idx="288">
                  <c:v>0.14499999999999999</c:v>
                </c:pt>
                <c:pt idx="289">
                  <c:v>0.16300000000000001</c:v>
                </c:pt>
                <c:pt idx="290">
                  <c:v>0.187</c:v>
                </c:pt>
                <c:pt idx="291">
                  <c:v>0.20599999999999999</c:v>
                </c:pt>
                <c:pt idx="292">
                  <c:v>0.224</c:v>
                </c:pt>
                <c:pt idx="293">
                  <c:v>0.23599999999999999</c:v>
                </c:pt>
                <c:pt idx="294">
                  <c:v>0.248</c:v>
                </c:pt>
                <c:pt idx="295">
                  <c:v>0.254</c:v>
                </c:pt>
                <c:pt idx="296">
                  <c:v>0.26</c:v>
                </c:pt>
                <c:pt idx="297">
                  <c:v>0.26</c:v>
                </c:pt>
                <c:pt idx="298">
                  <c:v>0.26</c:v>
                </c:pt>
                <c:pt idx="299">
                  <c:v>0.254</c:v>
                </c:pt>
                <c:pt idx="300">
                  <c:v>0.248</c:v>
                </c:pt>
                <c:pt idx="301">
                  <c:v>0.248</c:v>
                </c:pt>
                <c:pt idx="302">
                  <c:v>0.23599999999999999</c:v>
                </c:pt>
                <c:pt idx="303">
                  <c:v>0.224</c:v>
                </c:pt>
                <c:pt idx="304">
                  <c:v>0.20599999999999999</c:v>
                </c:pt>
                <c:pt idx="305">
                  <c:v>0.193</c:v>
                </c:pt>
                <c:pt idx="306">
                  <c:v>0.17499999999999999</c:v>
                </c:pt>
                <c:pt idx="307">
                  <c:v>0.151</c:v>
                </c:pt>
                <c:pt idx="308">
                  <c:v>0.13300000000000001</c:v>
                </c:pt>
                <c:pt idx="309">
                  <c:v>0.114</c:v>
                </c:pt>
                <c:pt idx="310">
                  <c:v>0.09</c:v>
                </c:pt>
                <c:pt idx="311">
                  <c:v>7.1999999999999995E-2</c:v>
                </c:pt>
                <c:pt idx="312">
                  <c:v>4.8000000000000001E-2</c:v>
                </c:pt>
                <c:pt idx="313">
                  <c:v>2.3E-2</c:v>
                </c:pt>
                <c:pt idx="314">
                  <c:v>-1E-3</c:v>
                </c:pt>
                <c:pt idx="315">
                  <c:v>-2.5000000000000001E-2</c:v>
                </c:pt>
                <c:pt idx="316">
                  <c:v>-3.6999999999999998E-2</c:v>
                </c:pt>
                <c:pt idx="317">
                  <c:v>-5.6000000000000001E-2</c:v>
                </c:pt>
                <c:pt idx="318">
                  <c:v>-0.08</c:v>
                </c:pt>
                <c:pt idx="319">
                  <c:v>-9.1999999999999998E-2</c:v>
                </c:pt>
                <c:pt idx="320">
                  <c:v>-0.11</c:v>
                </c:pt>
                <c:pt idx="321">
                  <c:v>-0.122</c:v>
                </c:pt>
                <c:pt idx="322">
                  <c:v>-0.13500000000000001</c:v>
                </c:pt>
                <c:pt idx="323">
                  <c:v>-0.14099999999999999</c:v>
                </c:pt>
                <c:pt idx="324">
                  <c:v>-0.14699999999999999</c:v>
                </c:pt>
                <c:pt idx="325">
                  <c:v>-0.153</c:v>
                </c:pt>
                <c:pt idx="326">
                  <c:v>-0.159</c:v>
                </c:pt>
                <c:pt idx="327">
                  <c:v>-0.159</c:v>
                </c:pt>
                <c:pt idx="328">
                  <c:v>-0.153</c:v>
                </c:pt>
                <c:pt idx="329">
                  <c:v>-0.153</c:v>
                </c:pt>
                <c:pt idx="330">
                  <c:v>-0.153</c:v>
                </c:pt>
                <c:pt idx="331">
                  <c:v>-0.14699999999999999</c:v>
                </c:pt>
                <c:pt idx="332">
                  <c:v>-0.13500000000000001</c:v>
                </c:pt>
                <c:pt idx="333">
                  <c:v>-0.129</c:v>
                </c:pt>
                <c:pt idx="334">
                  <c:v>-0.122</c:v>
                </c:pt>
                <c:pt idx="335">
                  <c:v>-0.104</c:v>
                </c:pt>
                <c:pt idx="336">
                  <c:v>-9.1999999999999998E-2</c:v>
                </c:pt>
                <c:pt idx="337">
                  <c:v>-7.3999999999999996E-2</c:v>
                </c:pt>
                <c:pt idx="338">
                  <c:v>-5.6000000000000001E-2</c:v>
                </c:pt>
                <c:pt idx="339">
                  <c:v>-4.2999999999999997E-2</c:v>
                </c:pt>
                <c:pt idx="340">
                  <c:v>-3.1E-2</c:v>
                </c:pt>
                <c:pt idx="341">
                  <c:v>-1.2999999999999999E-2</c:v>
                </c:pt>
                <c:pt idx="342">
                  <c:v>5.0000000000000001E-3</c:v>
                </c:pt>
                <c:pt idx="343">
                  <c:v>1.7000000000000001E-2</c:v>
                </c:pt>
                <c:pt idx="344">
                  <c:v>2.9000000000000001E-2</c:v>
                </c:pt>
                <c:pt idx="345">
                  <c:v>4.2000000000000003E-2</c:v>
                </c:pt>
                <c:pt idx="346">
                  <c:v>6.6000000000000003E-2</c:v>
                </c:pt>
                <c:pt idx="347">
                  <c:v>7.8E-2</c:v>
                </c:pt>
                <c:pt idx="348">
                  <c:v>0.09</c:v>
                </c:pt>
                <c:pt idx="349">
                  <c:v>0.10199999999999999</c:v>
                </c:pt>
                <c:pt idx="350">
                  <c:v>0.114</c:v>
                </c:pt>
                <c:pt idx="351">
                  <c:v>0.121</c:v>
                </c:pt>
                <c:pt idx="352">
                  <c:v>0.127</c:v>
                </c:pt>
                <c:pt idx="353">
                  <c:v>0.13300000000000001</c:v>
                </c:pt>
                <c:pt idx="354">
                  <c:v>0.13900000000000001</c:v>
                </c:pt>
                <c:pt idx="355">
                  <c:v>0.13900000000000001</c:v>
                </c:pt>
                <c:pt idx="356">
                  <c:v>0.13900000000000001</c:v>
                </c:pt>
                <c:pt idx="357">
                  <c:v>0.13900000000000001</c:v>
                </c:pt>
                <c:pt idx="358">
                  <c:v>0.13900000000000001</c:v>
                </c:pt>
                <c:pt idx="359">
                  <c:v>0.13900000000000001</c:v>
                </c:pt>
                <c:pt idx="360">
                  <c:v>0.13300000000000001</c:v>
                </c:pt>
                <c:pt idx="361">
                  <c:v>0.127</c:v>
                </c:pt>
                <c:pt idx="362">
                  <c:v>0.127</c:v>
                </c:pt>
                <c:pt idx="363">
                  <c:v>0.114</c:v>
                </c:pt>
                <c:pt idx="364">
                  <c:v>0.114</c:v>
                </c:pt>
                <c:pt idx="365">
                  <c:v>0.10199999999999999</c:v>
                </c:pt>
                <c:pt idx="366">
                  <c:v>0.09</c:v>
                </c:pt>
                <c:pt idx="367">
                  <c:v>8.4000000000000005E-2</c:v>
                </c:pt>
                <c:pt idx="368">
                  <c:v>6.6000000000000003E-2</c:v>
                </c:pt>
                <c:pt idx="369">
                  <c:v>6.6000000000000003E-2</c:v>
                </c:pt>
                <c:pt idx="370">
                  <c:v>5.3999999999999999E-2</c:v>
                </c:pt>
                <c:pt idx="371">
                  <c:v>4.8000000000000001E-2</c:v>
                </c:pt>
                <c:pt idx="372">
                  <c:v>3.5000000000000003E-2</c:v>
                </c:pt>
                <c:pt idx="373">
                  <c:v>2.3E-2</c:v>
                </c:pt>
                <c:pt idx="374">
                  <c:v>1.0999999999999999E-2</c:v>
                </c:pt>
                <c:pt idx="375">
                  <c:v>5.0000000000000001E-3</c:v>
                </c:pt>
                <c:pt idx="376">
                  <c:v>-1E-3</c:v>
                </c:pt>
                <c:pt idx="377">
                  <c:v>-1.2999999999999999E-2</c:v>
                </c:pt>
                <c:pt idx="378">
                  <c:v>-1.2999999999999999E-2</c:v>
                </c:pt>
                <c:pt idx="379">
                  <c:v>-2.5000000000000001E-2</c:v>
                </c:pt>
                <c:pt idx="380">
                  <c:v>-3.1E-2</c:v>
                </c:pt>
                <c:pt idx="381">
                  <c:v>-3.6999999999999998E-2</c:v>
                </c:pt>
                <c:pt idx="382">
                  <c:v>-3.6999999999999998E-2</c:v>
                </c:pt>
                <c:pt idx="383">
                  <c:v>-4.2999999999999997E-2</c:v>
                </c:pt>
                <c:pt idx="384">
                  <c:v>-3.6999999999999998E-2</c:v>
                </c:pt>
                <c:pt idx="385">
                  <c:v>-4.2999999999999997E-2</c:v>
                </c:pt>
                <c:pt idx="386">
                  <c:v>-4.2999999999999997E-2</c:v>
                </c:pt>
                <c:pt idx="387">
                  <c:v>-4.2999999999999997E-2</c:v>
                </c:pt>
                <c:pt idx="388">
                  <c:v>-4.2999999999999997E-2</c:v>
                </c:pt>
                <c:pt idx="389">
                  <c:v>-3.6999999999999998E-2</c:v>
                </c:pt>
                <c:pt idx="390">
                  <c:v>-3.6999999999999998E-2</c:v>
                </c:pt>
                <c:pt idx="391">
                  <c:v>-3.6999999999999998E-2</c:v>
                </c:pt>
                <c:pt idx="392">
                  <c:v>-3.6999999999999998E-2</c:v>
                </c:pt>
                <c:pt idx="393">
                  <c:v>-2.5000000000000001E-2</c:v>
                </c:pt>
                <c:pt idx="394">
                  <c:v>-1.9E-2</c:v>
                </c:pt>
                <c:pt idx="395">
                  <c:v>-1.9E-2</c:v>
                </c:pt>
                <c:pt idx="396">
                  <c:v>-1.9E-2</c:v>
                </c:pt>
                <c:pt idx="397">
                  <c:v>-1.2999999999999999E-2</c:v>
                </c:pt>
                <c:pt idx="398">
                  <c:v>-1.2999999999999999E-2</c:v>
                </c:pt>
                <c:pt idx="399">
                  <c:v>-1.2999999999999999E-2</c:v>
                </c:pt>
                <c:pt idx="400">
                  <c:v>-7.0000000000000001E-3</c:v>
                </c:pt>
                <c:pt idx="401">
                  <c:v>-1E-3</c:v>
                </c:pt>
                <c:pt idx="402">
                  <c:v>5.0000000000000001E-3</c:v>
                </c:pt>
                <c:pt idx="403">
                  <c:v>5.0000000000000001E-3</c:v>
                </c:pt>
                <c:pt idx="404">
                  <c:v>1.0999999999999999E-2</c:v>
                </c:pt>
                <c:pt idx="405">
                  <c:v>1.7000000000000001E-2</c:v>
                </c:pt>
                <c:pt idx="406">
                  <c:v>1.7000000000000001E-2</c:v>
                </c:pt>
                <c:pt idx="407">
                  <c:v>1.7000000000000001E-2</c:v>
                </c:pt>
                <c:pt idx="408">
                  <c:v>1.7000000000000001E-2</c:v>
                </c:pt>
                <c:pt idx="409">
                  <c:v>1.7000000000000001E-2</c:v>
                </c:pt>
                <c:pt idx="410">
                  <c:v>2.3E-2</c:v>
                </c:pt>
                <c:pt idx="411">
                  <c:v>2.3E-2</c:v>
                </c:pt>
                <c:pt idx="412">
                  <c:v>2.3E-2</c:v>
                </c:pt>
                <c:pt idx="413">
                  <c:v>2.9000000000000001E-2</c:v>
                </c:pt>
                <c:pt idx="414">
                  <c:v>3.5000000000000003E-2</c:v>
                </c:pt>
                <c:pt idx="415">
                  <c:v>2.9000000000000001E-2</c:v>
                </c:pt>
                <c:pt idx="416">
                  <c:v>2.3E-2</c:v>
                </c:pt>
                <c:pt idx="417">
                  <c:v>2.3E-2</c:v>
                </c:pt>
                <c:pt idx="418">
                  <c:v>2.3E-2</c:v>
                </c:pt>
                <c:pt idx="419">
                  <c:v>2.3E-2</c:v>
                </c:pt>
                <c:pt idx="420">
                  <c:v>2.3E-2</c:v>
                </c:pt>
                <c:pt idx="421">
                  <c:v>2.3E-2</c:v>
                </c:pt>
                <c:pt idx="422">
                  <c:v>2.3E-2</c:v>
                </c:pt>
                <c:pt idx="423">
                  <c:v>2.3E-2</c:v>
                </c:pt>
                <c:pt idx="424">
                  <c:v>2.9000000000000001E-2</c:v>
                </c:pt>
                <c:pt idx="425">
                  <c:v>2.3E-2</c:v>
                </c:pt>
                <c:pt idx="426">
                  <c:v>2.3E-2</c:v>
                </c:pt>
                <c:pt idx="427">
                  <c:v>2.3E-2</c:v>
                </c:pt>
                <c:pt idx="428">
                  <c:v>2.3E-2</c:v>
                </c:pt>
                <c:pt idx="429">
                  <c:v>2.3E-2</c:v>
                </c:pt>
                <c:pt idx="430">
                  <c:v>2.3E-2</c:v>
                </c:pt>
                <c:pt idx="431">
                  <c:v>2.9000000000000001E-2</c:v>
                </c:pt>
                <c:pt idx="432">
                  <c:v>2.9000000000000001E-2</c:v>
                </c:pt>
                <c:pt idx="433">
                  <c:v>2.9000000000000001E-2</c:v>
                </c:pt>
                <c:pt idx="434">
                  <c:v>2.3E-2</c:v>
                </c:pt>
                <c:pt idx="435">
                  <c:v>2.3E-2</c:v>
                </c:pt>
                <c:pt idx="436">
                  <c:v>2.3E-2</c:v>
                </c:pt>
                <c:pt idx="437">
                  <c:v>2.3E-2</c:v>
                </c:pt>
                <c:pt idx="438">
                  <c:v>2.9000000000000001E-2</c:v>
                </c:pt>
                <c:pt idx="439">
                  <c:v>2.9000000000000001E-2</c:v>
                </c:pt>
                <c:pt idx="440">
                  <c:v>2.9000000000000001E-2</c:v>
                </c:pt>
                <c:pt idx="441">
                  <c:v>2.3E-2</c:v>
                </c:pt>
                <c:pt idx="442">
                  <c:v>2.3E-2</c:v>
                </c:pt>
                <c:pt idx="443">
                  <c:v>1.7000000000000001E-2</c:v>
                </c:pt>
                <c:pt idx="444">
                  <c:v>2.3E-2</c:v>
                </c:pt>
                <c:pt idx="445">
                  <c:v>2.3E-2</c:v>
                </c:pt>
                <c:pt idx="446">
                  <c:v>2.3E-2</c:v>
                </c:pt>
                <c:pt idx="447">
                  <c:v>2.3E-2</c:v>
                </c:pt>
                <c:pt idx="448">
                  <c:v>2.3E-2</c:v>
                </c:pt>
                <c:pt idx="449">
                  <c:v>2.3E-2</c:v>
                </c:pt>
                <c:pt idx="450">
                  <c:v>2.9000000000000001E-2</c:v>
                </c:pt>
                <c:pt idx="451">
                  <c:v>2.3E-2</c:v>
                </c:pt>
                <c:pt idx="452">
                  <c:v>2.3E-2</c:v>
                </c:pt>
                <c:pt idx="453">
                  <c:v>2.3E-2</c:v>
                </c:pt>
                <c:pt idx="454">
                  <c:v>2.3E-2</c:v>
                </c:pt>
                <c:pt idx="455">
                  <c:v>2.3E-2</c:v>
                </c:pt>
                <c:pt idx="456">
                  <c:v>2.3E-2</c:v>
                </c:pt>
                <c:pt idx="457">
                  <c:v>2.3E-2</c:v>
                </c:pt>
                <c:pt idx="458">
                  <c:v>2.9000000000000001E-2</c:v>
                </c:pt>
                <c:pt idx="459">
                  <c:v>2.3E-2</c:v>
                </c:pt>
                <c:pt idx="460">
                  <c:v>2.3E-2</c:v>
                </c:pt>
                <c:pt idx="461">
                  <c:v>2.3E-2</c:v>
                </c:pt>
                <c:pt idx="462">
                  <c:v>2.9000000000000001E-2</c:v>
                </c:pt>
                <c:pt idx="463">
                  <c:v>2.3E-2</c:v>
                </c:pt>
                <c:pt idx="464">
                  <c:v>2.3E-2</c:v>
                </c:pt>
                <c:pt idx="465">
                  <c:v>2.3E-2</c:v>
                </c:pt>
                <c:pt idx="466">
                  <c:v>2.9000000000000001E-2</c:v>
                </c:pt>
                <c:pt idx="467">
                  <c:v>2.3E-2</c:v>
                </c:pt>
                <c:pt idx="468">
                  <c:v>2.3E-2</c:v>
                </c:pt>
                <c:pt idx="469">
                  <c:v>2.3E-2</c:v>
                </c:pt>
                <c:pt idx="470">
                  <c:v>2.3E-2</c:v>
                </c:pt>
                <c:pt idx="471">
                  <c:v>2.3E-2</c:v>
                </c:pt>
                <c:pt idx="472">
                  <c:v>2.3E-2</c:v>
                </c:pt>
                <c:pt idx="473">
                  <c:v>2.9000000000000001E-2</c:v>
                </c:pt>
                <c:pt idx="474">
                  <c:v>2.9000000000000001E-2</c:v>
                </c:pt>
                <c:pt idx="475">
                  <c:v>2.3E-2</c:v>
                </c:pt>
                <c:pt idx="476">
                  <c:v>2.3E-2</c:v>
                </c:pt>
                <c:pt idx="477">
                  <c:v>2.9000000000000001E-2</c:v>
                </c:pt>
                <c:pt idx="478">
                  <c:v>2.3E-2</c:v>
                </c:pt>
                <c:pt idx="479">
                  <c:v>2.3E-2</c:v>
                </c:pt>
                <c:pt idx="480">
                  <c:v>1.7000000000000001E-2</c:v>
                </c:pt>
                <c:pt idx="481">
                  <c:v>1.7000000000000001E-2</c:v>
                </c:pt>
                <c:pt idx="482">
                  <c:v>2.3E-2</c:v>
                </c:pt>
                <c:pt idx="483">
                  <c:v>2.3E-2</c:v>
                </c:pt>
                <c:pt idx="484">
                  <c:v>2.3E-2</c:v>
                </c:pt>
                <c:pt idx="485">
                  <c:v>1.7000000000000001E-2</c:v>
                </c:pt>
                <c:pt idx="486">
                  <c:v>2.3E-2</c:v>
                </c:pt>
                <c:pt idx="487">
                  <c:v>2.3E-2</c:v>
                </c:pt>
                <c:pt idx="488">
                  <c:v>2.3E-2</c:v>
                </c:pt>
                <c:pt idx="489">
                  <c:v>2.3E-2</c:v>
                </c:pt>
                <c:pt idx="490">
                  <c:v>2.3E-2</c:v>
                </c:pt>
                <c:pt idx="491">
                  <c:v>2.3E-2</c:v>
                </c:pt>
                <c:pt idx="492">
                  <c:v>2.9000000000000001E-2</c:v>
                </c:pt>
                <c:pt idx="493">
                  <c:v>2.3E-2</c:v>
                </c:pt>
                <c:pt idx="494">
                  <c:v>2.3E-2</c:v>
                </c:pt>
                <c:pt idx="495">
                  <c:v>2.3E-2</c:v>
                </c:pt>
                <c:pt idx="496">
                  <c:v>2.3E-2</c:v>
                </c:pt>
                <c:pt idx="497">
                  <c:v>2.3E-2</c:v>
                </c:pt>
                <c:pt idx="498">
                  <c:v>2.3E-2</c:v>
                </c:pt>
                <c:pt idx="499">
                  <c:v>2.3E-2</c:v>
                </c:pt>
                <c:pt idx="500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D-4AC6-A183-48E144019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layout>
            <c:manualLayout>
              <c:xMode val="edge"/>
              <c:yMode val="edge"/>
              <c:x val="3.4667260422781343E-2"/>
              <c:y val="0.40145815106445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dx=0,038'!$B$2:$B$1048576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dx=0,038'!$D$2:$D$1048576</c:f>
              <c:numCache>
                <c:formatCode>0.0000</c:formatCode>
                <c:ptCount val="1048575"/>
                <c:pt idx="0">
                  <c:v>0.93599999999999994</c:v>
                </c:pt>
                <c:pt idx="1">
                  <c:v>0.91699999999999993</c:v>
                </c:pt>
                <c:pt idx="2">
                  <c:v>0.90600000000000003</c:v>
                </c:pt>
                <c:pt idx="3">
                  <c:v>0.875</c:v>
                </c:pt>
                <c:pt idx="4">
                  <c:v>0.82699999999999996</c:v>
                </c:pt>
                <c:pt idx="5">
                  <c:v>0.77800000000000002</c:v>
                </c:pt>
                <c:pt idx="6">
                  <c:v>0.71699999999999997</c:v>
                </c:pt>
                <c:pt idx="7">
                  <c:v>0.65600000000000003</c:v>
                </c:pt>
                <c:pt idx="8">
                  <c:v>0.57799999999999996</c:v>
                </c:pt>
                <c:pt idx="9">
                  <c:v>0.48599999999999999</c:v>
                </c:pt>
                <c:pt idx="10">
                  <c:v>0.40699999999999997</c:v>
                </c:pt>
                <c:pt idx="11">
                  <c:v>0.32199999999999995</c:v>
                </c:pt>
                <c:pt idx="12">
                  <c:v>0.22500000000000001</c:v>
                </c:pt>
                <c:pt idx="13">
                  <c:v>0.128</c:v>
                </c:pt>
                <c:pt idx="14">
                  <c:v>4.3000000000000003E-2</c:v>
                </c:pt>
                <c:pt idx="15">
                  <c:v>-4.8000000000000001E-2</c:v>
                </c:pt>
                <c:pt idx="16">
                  <c:v>-0.14499999999999999</c:v>
                </c:pt>
                <c:pt idx="17">
                  <c:v>-0.255</c:v>
                </c:pt>
                <c:pt idx="18">
                  <c:v>-0.34</c:v>
                </c:pt>
                <c:pt idx="19">
                  <c:v>-0.41900000000000004</c:v>
                </c:pt>
                <c:pt idx="20">
                  <c:v>-0.49199999999999999</c:v>
                </c:pt>
                <c:pt idx="21">
                  <c:v>-0.57000000000000006</c:v>
                </c:pt>
                <c:pt idx="22">
                  <c:v>-0.63200000000000001</c:v>
                </c:pt>
                <c:pt idx="23">
                  <c:v>-0.68600000000000005</c:v>
                </c:pt>
                <c:pt idx="24">
                  <c:v>-0.74099999999999999</c:v>
                </c:pt>
                <c:pt idx="25">
                  <c:v>-0.78900000000000003</c:v>
                </c:pt>
                <c:pt idx="26">
                  <c:v>-0.81400000000000006</c:v>
                </c:pt>
                <c:pt idx="27">
                  <c:v>-0.83799999999999997</c:v>
                </c:pt>
                <c:pt idx="28">
                  <c:v>-0.85599999999999998</c:v>
                </c:pt>
                <c:pt idx="29">
                  <c:v>-0.86199999999999999</c:v>
                </c:pt>
                <c:pt idx="30">
                  <c:v>-0.85599999999999998</c:v>
                </c:pt>
                <c:pt idx="31">
                  <c:v>-0.83799999999999997</c:v>
                </c:pt>
                <c:pt idx="32">
                  <c:v>-0.82600000000000007</c:v>
                </c:pt>
                <c:pt idx="33">
                  <c:v>-0.79600000000000004</c:v>
                </c:pt>
                <c:pt idx="34">
                  <c:v>-0.753</c:v>
                </c:pt>
                <c:pt idx="35">
                  <c:v>-0.71099999999999997</c:v>
                </c:pt>
                <c:pt idx="36">
                  <c:v>-0.66200000000000003</c:v>
                </c:pt>
                <c:pt idx="37">
                  <c:v>-0.60099999999999998</c:v>
                </c:pt>
                <c:pt idx="38">
                  <c:v>-0.52800000000000002</c:v>
                </c:pt>
                <c:pt idx="39">
                  <c:v>-0.45500000000000002</c:v>
                </c:pt>
                <c:pt idx="40">
                  <c:v>-0.38800000000000001</c:v>
                </c:pt>
                <c:pt idx="41">
                  <c:v>-0.31</c:v>
                </c:pt>
                <c:pt idx="42">
                  <c:v>-0.20599999999999999</c:v>
                </c:pt>
                <c:pt idx="43">
                  <c:v>-0.127</c:v>
                </c:pt>
                <c:pt idx="44">
                  <c:v>-4.1999999999999996E-2</c:v>
                </c:pt>
                <c:pt idx="45">
                  <c:v>4.3000000000000003E-2</c:v>
                </c:pt>
                <c:pt idx="46">
                  <c:v>0.13400000000000001</c:v>
                </c:pt>
                <c:pt idx="47">
                  <c:v>0.21299999999999999</c:v>
                </c:pt>
                <c:pt idx="48">
                  <c:v>0.29199999999999998</c:v>
                </c:pt>
                <c:pt idx="49">
                  <c:v>0.377</c:v>
                </c:pt>
                <c:pt idx="50">
                  <c:v>0.44999999999999996</c:v>
                </c:pt>
                <c:pt idx="51">
                  <c:v>0.51700000000000002</c:v>
                </c:pt>
                <c:pt idx="52">
                  <c:v>0.58399999999999996</c:v>
                </c:pt>
                <c:pt idx="53">
                  <c:v>0.64400000000000002</c:v>
                </c:pt>
                <c:pt idx="54">
                  <c:v>0.69299999999999995</c:v>
                </c:pt>
                <c:pt idx="55">
                  <c:v>0.72899999999999998</c:v>
                </c:pt>
                <c:pt idx="56">
                  <c:v>0.76</c:v>
                </c:pt>
                <c:pt idx="57">
                  <c:v>0.78400000000000003</c:v>
                </c:pt>
                <c:pt idx="58">
                  <c:v>0.79599999999999993</c:v>
                </c:pt>
                <c:pt idx="59">
                  <c:v>0.79599999999999993</c:v>
                </c:pt>
                <c:pt idx="60">
                  <c:v>0.79599999999999993</c:v>
                </c:pt>
                <c:pt idx="61">
                  <c:v>0.77800000000000002</c:v>
                </c:pt>
                <c:pt idx="62">
                  <c:v>0.76</c:v>
                </c:pt>
                <c:pt idx="63">
                  <c:v>0.72299999999999998</c:v>
                </c:pt>
                <c:pt idx="64">
                  <c:v>0.69299999999999995</c:v>
                </c:pt>
                <c:pt idx="65">
                  <c:v>0.64400000000000002</c:v>
                </c:pt>
                <c:pt idx="66">
                  <c:v>0.59</c:v>
                </c:pt>
                <c:pt idx="67">
                  <c:v>0.52900000000000003</c:v>
                </c:pt>
                <c:pt idx="68">
                  <c:v>0.45599999999999996</c:v>
                </c:pt>
                <c:pt idx="69">
                  <c:v>0.38899999999999996</c:v>
                </c:pt>
                <c:pt idx="70">
                  <c:v>0.32199999999999995</c:v>
                </c:pt>
                <c:pt idx="71">
                  <c:v>0.24300000000000002</c:v>
                </c:pt>
                <c:pt idx="72">
                  <c:v>0.17</c:v>
                </c:pt>
                <c:pt idx="73">
                  <c:v>8.4999999999999992E-2</c:v>
                </c:pt>
                <c:pt idx="74">
                  <c:v>1.2000000000000004E-2</c:v>
                </c:pt>
                <c:pt idx="75">
                  <c:v>-6.6000000000000003E-2</c:v>
                </c:pt>
                <c:pt idx="76">
                  <c:v>-0.14499999999999999</c:v>
                </c:pt>
                <c:pt idx="77">
                  <c:v>-0.224</c:v>
                </c:pt>
                <c:pt idx="78">
                  <c:v>-0.30300000000000005</c:v>
                </c:pt>
                <c:pt idx="79">
                  <c:v>-0.37</c:v>
                </c:pt>
                <c:pt idx="80">
                  <c:v>-0.43099999999999999</c:v>
                </c:pt>
                <c:pt idx="81">
                  <c:v>-0.498</c:v>
                </c:pt>
                <c:pt idx="82">
                  <c:v>-0.55300000000000005</c:v>
                </c:pt>
                <c:pt idx="83">
                  <c:v>-0.59499999999999997</c:v>
                </c:pt>
                <c:pt idx="84">
                  <c:v>-0.63800000000000001</c:v>
                </c:pt>
                <c:pt idx="85">
                  <c:v>-0.67400000000000004</c:v>
                </c:pt>
                <c:pt idx="86">
                  <c:v>-0.69800000000000006</c:v>
                </c:pt>
                <c:pt idx="87">
                  <c:v>-0.71699999999999997</c:v>
                </c:pt>
                <c:pt idx="88">
                  <c:v>-0.72199999999999998</c:v>
                </c:pt>
                <c:pt idx="89">
                  <c:v>-0.72199999999999998</c:v>
                </c:pt>
                <c:pt idx="90">
                  <c:v>-0.71699999999999997</c:v>
                </c:pt>
                <c:pt idx="91">
                  <c:v>-0.70400000000000007</c:v>
                </c:pt>
                <c:pt idx="92">
                  <c:v>-0.68600000000000005</c:v>
                </c:pt>
                <c:pt idx="93">
                  <c:v>-0.66200000000000003</c:v>
                </c:pt>
                <c:pt idx="94">
                  <c:v>-0.625</c:v>
                </c:pt>
                <c:pt idx="95">
                  <c:v>-0.58899999999999997</c:v>
                </c:pt>
                <c:pt idx="96">
                  <c:v>-0.54600000000000004</c:v>
                </c:pt>
                <c:pt idx="97">
                  <c:v>-0.49199999999999999</c:v>
                </c:pt>
                <c:pt idx="98">
                  <c:v>-0.42500000000000004</c:v>
                </c:pt>
                <c:pt idx="99">
                  <c:v>-0.37</c:v>
                </c:pt>
                <c:pt idx="100">
                  <c:v>-0.30300000000000005</c:v>
                </c:pt>
                <c:pt idx="101">
                  <c:v>-0.23099999999999998</c:v>
                </c:pt>
                <c:pt idx="102">
                  <c:v>-0.158</c:v>
                </c:pt>
                <c:pt idx="103">
                  <c:v>-8.4999999999999992E-2</c:v>
                </c:pt>
                <c:pt idx="104">
                  <c:v>-1.7999999999999999E-2</c:v>
                </c:pt>
                <c:pt idx="105">
                  <c:v>5.5E-2</c:v>
                </c:pt>
                <c:pt idx="106">
                  <c:v>0.13400000000000001</c:v>
                </c:pt>
                <c:pt idx="107">
                  <c:v>0.20100000000000001</c:v>
                </c:pt>
                <c:pt idx="108">
                  <c:v>0.26199999999999996</c:v>
                </c:pt>
                <c:pt idx="109">
                  <c:v>0.32199999999999995</c:v>
                </c:pt>
                <c:pt idx="110">
                  <c:v>0.38300000000000001</c:v>
                </c:pt>
                <c:pt idx="111">
                  <c:v>0.438</c:v>
                </c:pt>
                <c:pt idx="112">
                  <c:v>0.48</c:v>
                </c:pt>
                <c:pt idx="113">
                  <c:v>0.53500000000000003</c:v>
                </c:pt>
                <c:pt idx="114">
                  <c:v>0.57099999999999995</c:v>
                </c:pt>
                <c:pt idx="115">
                  <c:v>0.60199999999999998</c:v>
                </c:pt>
                <c:pt idx="116">
                  <c:v>0.626</c:v>
                </c:pt>
                <c:pt idx="117">
                  <c:v>0.64400000000000002</c:v>
                </c:pt>
                <c:pt idx="118">
                  <c:v>0.65</c:v>
                </c:pt>
                <c:pt idx="119">
                  <c:v>0.65</c:v>
                </c:pt>
                <c:pt idx="120">
                  <c:v>0.64400000000000002</c:v>
                </c:pt>
                <c:pt idx="121">
                  <c:v>0.626</c:v>
                </c:pt>
                <c:pt idx="122">
                  <c:v>0.61399999999999999</c:v>
                </c:pt>
                <c:pt idx="123">
                  <c:v>0.58399999999999996</c:v>
                </c:pt>
                <c:pt idx="124">
                  <c:v>0.55299999999999994</c:v>
                </c:pt>
                <c:pt idx="125">
                  <c:v>0.505</c:v>
                </c:pt>
                <c:pt idx="126">
                  <c:v>0.46199999999999997</c:v>
                </c:pt>
                <c:pt idx="127">
                  <c:v>0.41299999999999998</c:v>
                </c:pt>
                <c:pt idx="128">
                  <c:v>0.35899999999999999</c:v>
                </c:pt>
                <c:pt idx="129">
                  <c:v>0.30399999999999999</c:v>
                </c:pt>
                <c:pt idx="130">
                  <c:v>0.24300000000000002</c:v>
                </c:pt>
                <c:pt idx="131">
                  <c:v>0.183</c:v>
                </c:pt>
                <c:pt idx="132">
                  <c:v>0.11600000000000002</c:v>
                </c:pt>
                <c:pt idx="133">
                  <c:v>5.5E-2</c:v>
                </c:pt>
                <c:pt idx="134">
                  <c:v>-1.2E-2</c:v>
                </c:pt>
                <c:pt idx="135">
                  <c:v>-7.3000000000000009E-2</c:v>
                </c:pt>
                <c:pt idx="136">
                  <c:v>-0.13300000000000001</c:v>
                </c:pt>
                <c:pt idx="137">
                  <c:v>-0.19400000000000001</c:v>
                </c:pt>
                <c:pt idx="138">
                  <c:v>-0.26100000000000001</c:v>
                </c:pt>
                <c:pt idx="139">
                  <c:v>-0.32200000000000001</c:v>
                </c:pt>
                <c:pt idx="140">
                  <c:v>-0.37</c:v>
                </c:pt>
                <c:pt idx="141">
                  <c:v>-0.41300000000000003</c:v>
                </c:pt>
                <c:pt idx="142">
                  <c:v>-0.46100000000000002</c:v>
                </c:pt>
                <c:pt idx="143">
                  <c:v>-0.49199999999999999</c:v>
                </c:pt>
                <c:pt idx="144">
                  <c:v>-0.52200000000000002</c:v>
                </c:pt>
                <c:pt idx="145">
                  <c:v>-0.54600000000000004</c:v>
                </c:pt>
                <c:pt idx="146">
                  <c:v>-0.56500000000000006</c:v>
                </c:pt>
                <c:pt idx="147">
                  <c:v>-0.57700000000000007</c:v>
                </c:pt>
                <c:pt idx="148">
                  <c:v>-0.58300000000000007</c:v>
                </c:pt>
                <c:pt idx="149">
                  <c:v>-0.58300000000000007</c:v>
                </c:pt>
                <c:pt idx="150">
                  <c:v>-0.58300000000000007</c:v>
                </c:pt>
                <c:pt idx="151">
                  <c:v>-0.56500000000000006</c:v>
                </c:pt>
                <c:pt idx="152">
                  <c:v>-0.54600000000000004</c:v>
                </c:pt>
                <c:pt idx="153">
                  <c:v>-0.52200000000000002</c:v>
                </c:pt>
                <c:pt idx="154">
                  <c:v>-0.49199999999999999</c:v>
                </c:pt>
                <c:pt idx="155">
                  <c:v>-0.45500000000000002</c:v>
                </c:pt>
                <c:pt idx="156">
                  <c:v>-0.42500000000000004</c:v>
                </c:pt>
                <c:pt idx="157">
                  <c:v>-0.376</c:v>
                </c:pt>
                <c:pt idx="158">
                  <c:v>-0.34</c:v>
                </c:pt>
                <c:pt idx="159">
                  <c:v>-0.28500000000000003</c:v>
                </c:pt>
                <c:pt idx="160">
                  <c:v>-0.218</c:v>
                </c:pt>
                <c:pt idx="161">
                  <c:v>-0.16399999999999998</c:v>
                </c:pt>
                <c:pt idx="162">
                  <c:v>-0.10899999999999999</c:v>
                </c:pt>
                <c:pt idx="163">
                  <c:v>-5.3999999999999999E-2</c:v>
                </c:pt>
                <c:pt idx="164">
                  <c:v>6.0000000000000019E-3</c:v>
                </c:pt>
                <c:pt idx="165">
                  <c:v>6.1000000000000006E-2</c:v>
                </c:pt>
                <c:pt idx="166">
                  <c:v>0.11600000000000002</c:v>
                </c:pt>
                <c:pt idx="167">
                  <c:v>0.17700000000000002</c:v>
                </c:pt>
                <c:pt idx="168">
                  <c:v>0.22500000000000001</c:v>
                </c:pt>
                <c:pt idx="169">
                  <c:v>0.27399999999999997</c:v>
                </c:pt>
                <c:pt idx="170">
                  <c:v>0.31</c:v>
                </c:pt>
                <c:pt idx="171">
                  <c:v>0.35299999999999998</c:v>
                </c:pt>
                <c:pt idx="172">
                  <c:v>0.39499999999999996</c:v>
                </c:pt>
                <c:pt idx="173">
                  <c:v>0.42599999999999999</c:v>
                </c:pt>
                <c:pt idx="174">
                  <c:v>0.44999999999999996</c:v>
                </c:pt>
                <c:pt idx="175">
                  <c:v>0.47399999999999998</c:v>
                </c:pt>
                <c:pt idx="176">
                  <c:v>0.48599999999999999</c:v>
                </c:pt>
                <c:pt idx="177">
                  <c:v>0.49199999999999999</c:v>
                </c:pt>
                <c:pt idx="178">
                  <c:v>0.499</c:v>
                </c:pt>
                <c:pt idx="179">
                  <c:v>0.505</c:v>
                </c:pt>
                <c:pt idx="180">
                  <c:v>0.49199999999999999</c:v>
                </c:pt>
                <c:pt idx="181">
                  <c:v>0.47399999999999998</c:v>
                </c:pt>
                <c:pt idx="182">
                  <c:v>0.45599999999999996</c:v>
                </c:pt>
                <c:pt idx="183">
                  <c:v>0.438</c:v>
                </c:pt>
                <c:pt idx="184">
                  <c:v>0.41299999999999998</c:v>
                </c:pt>
                <c:pt idx="185">
                  <c:v>0.377</c:v>
                </c:pt>
                <c:pt idx="186">
                  <c:v>0.34099999999999997</c:v>
                </c:pt>
                <c:pt idx="187">
                  <c:v>0.30399999999999999</c:v>
                </c:pt>
                <c:pt idx="188">
                  <c:v>0.26199999999999996</c:v>
                </c:pt>
                <c:pt idx="189">
                  <c:v>0.21299999999999999</c:v>
                </c:pt>
                <c:pt idx="190">
                  <c:v>0.17</c:v>
                </c:pt>
                <c:pt idx="191">
                  <c:v>0.122</c:v>
                </c:pt>
                <c:pt idx="192">
                  <c:v>7.3000000000000009E-2</c:v>
                </c:pt>
                <c:pt idx="193">
                  <c:v>2.5000000000000001E-2</c:v>
                </c:pt>
                <c:pt idx="194">
                  <c:v>-2.4E-2</c:v>
                </c:pt>
                <c:pt idx="195">
                  <c:v>-7.9000000000000001E-2</c:v>
                </c:pt>
                <c:pt idx="196">
                  <c:v>-0.121</c:v>
                </c:pt>
                <c:pt idx="197">
                  <c:v>-0.16999999999999998</c:v>
                </c:pt>
                <c:pt idx="198">
                  <c:v>-0.21199999999999999</c:v>
                </c:pt>
                <c:pt idx="199">
                  <c:v>-0.26100000000000001</c:v>
                </c:pt>
                <c:pt idx="200">
                  <c:v>-0.30300000000000005</c:v>
                </c:pt>
                <c:pt idx="201">
                  <c:v>-0.34</c:v>
                </c:pt>
                <c:pt idx="202">
                  <c:v>-0.36400000000000005</c:v>
                </c:pt>
                <c:pt idx="203">
                  <c:v>-0.39500000000000002</c:v>
                </c:pt>
                <c:pt idx="204">
                  <c:v>-0.41900000000000004</c:v>
                </c:pt>
                <c:pt idx="205">
                  <c:v>-0.43099999999999999</c:v>
                </c:pt>
                <c:pt idx="206">
                  <c:v>-0.443</c:v>
                </c:pt>
                <c:pt idx="207">
                  <c:v>-0.44900000000000001</c:v>
                </c:pt>
                <c:pt idx="208">
                  <c:v>-0.443</c:v>
                </c:pt>
                <c:pt idx="209">
                  <c:v>-0.44900000000000001</c:v>
                </c:pt>
                <c:pt idx="210">
                  <c:v>-0.443</c:v>
                </c:pt>
                <c:pt idx="211">
                  <c:v>-0.43099999999999999</c:v>
                </c:pt>
                <c:pt idx="212">
                  <c:v>-0.41300000000000003</c:v>
                </c:pt>
                <c:pt idx="213">
                  <c:v>-0.39500000000000002</c:v>
                </c:pt>
                <c:pt idx="214">
                  <c:v>-0.37</c:v>
                </c:pt>
                <c:pt idx="215">
                  <c:v>-0.34600000000000003</c:v>
                </c:pt>
                <c:pt idx="216">
                  <c:v>-0.316</c:v>
                </c:pt>
                <c:pt idx="217">
                  <c:v>-0.27900000000000003</c:v>
                </c:pt>
                <c:pt idx="218">
                  <c:v>-0.23099999999999998</c:v>
                </c:pt>
                <c:pt idx="219">
                  <c:v>-0.19400000000000001</c:v>
                </c:pt>
                <c:pt idx="220">
                  <c:v>-0.158</c:v>
                </c:pt>
                <c:pt idx="221">
                  <c:v>-0.11499999999999999</c:v>
                </c:pt>
                <c:pt idx="222">
                  <c:v>-7.3000000000000009E-2</c:v>
                </c:pt>
                <c:pt idx="223">
                  <c:v>-0.03</c:v>
                </c:pt>
                <c:pt idx="224">
                  <c:v>6.0000000000000019E-3</c:v>
                </c:pt>
                <c:pt idx="225">
                  <c:v>5.5E-2</c:v>
                </c:pt>
                <c:pt idx="226">
                  <c:v>9.8000000000000004E-2</c:v>
                </c:pt>
                <c:pt idx="227">
                  <c:v>0.13400000000000001</c:v>
                </c:pt>
                <c:pt idx="228">
                  <c:v>0.17700000000000002</c:v>
                </c:pt>
                <c:pt idx="229">
                  <c:v>0.21299999999999999</c:v>
                </c:pt>
                <c:pt idx="230">
                  <c:v>0.23700000000000002</c:v>
                </c:pt>
                <c:pt idx="231">
                  <c:v>0.27399999999999997</c:v>
                </c:pt>
                <c:pt idx="232">
                  <c:v>0.29799999999999999</c:v>
                </c:pt>
                <c:pt idx="233">
                  <c:v>0.32199999999999995</c:v>
                </c:pt>
                <c:pt idx="234">
                  <c:v>0.33399999999999996</c:v>
                </c:pt>
                <c:pt idx="235">
                  <c:v>0.35299999999999998</c:v>
                </c:pt>
                <c:pt idx="236">
                  <c:v>0.36499999999999999</c:v>
                </c:pt>
                <c:pt idx="237">
                  <c:v>0.35899999999999999</c:v>
                </c:pt>
                <c:pt idx="238">
                  <c:v>0.35899999999999999</c:v>
                </c:pt>
                <c:pt idx="239">
                  <c:v>0.371</c:v>
                </c:pt>
                <c:pt idx="240">
                  <c:v>0.35299999999999998</c:v>
                </c:pt>
                <c:pt idx="241">
                  <c:v>0.34099999999999997</c:v>
                </c:pt>
                <c:pt idx="242">
                  <c:v>0.32799999999999996</c:v>
                </c:pt>
                <c:pt idx="243">
                  <c:v>0.31</c:v>
                </c:pt>
                <c:pt idx="244">
                  <c:v>0.29199999999999998</c:v>
                </c:pt>
                <c:pt idx="245">
                  <c:v>0.26799999999999996</c:v>
                </c:pt>
                <c:pt idx="246">
                  <c:v>0.23700000000000002</c:v>
                </c:pt>
                <c:pt idx="247">
                  <c:v>0.21299999999999999</c:v>
                </c:pt>
                <c:pt idx="248">
                  <c:v>0.183</c:v>
                </c:pt>
                <c:pt idx="249">
                  <c:v>0.14600000000000002</c:v>
                </c:pt>
                <c:pt idx="250">
                  <c:v>0.11600000000000002</c:v>
                </c:pt>
                <c:pt idx="251">
                  <c:v>7.8999999999999987E-2</c:v>
                </c:pt>
                <c:pt idx="252">
                  <c:v>4.8999999999999995E-2</c:v>
                </c:pt>
                <c:pt idx="253">
                  <c:v>1.2000000000000004E-2</c:v>
                </c:pt>
                <c:pt idx="254">
                  <c:v>-0.03</c:v>
                </c:pt>
                <c:pt idx="255">
                  <c:v>-0.06</c:v>
                </c:pt>
                <c:pt idx="256">
                  <c:v>-9.7000000000000003E-2</c:v>
                </c:pt>
                <c:pt idx="257">
                  <c:v>-0.13300000000000001</c:v>
                </c:pt>
                <c:pt idx="258">
                  <c:v>-0.158</c:v>
                </c:pt>
                <c:pt idx="259">
                  <c:v>-0.182</c:v>
                </c:pt>
                <c:pt idx="260">
                  <c:v>-0.21199999999999999</c:v>
                </c:pt>
                <c:pt idx="261">
                  <c:v>-0.255</c:v>
                </c:pt>
                <c:pt idx="262">
                  <c:v>-0.27300000000000002</c:v>
                </c:pt>
                <c:pt idx="263">
                  <c:v>-0.29100000000000004</c:v>
                </c:pt>
                <c:pt idx="264">
                  <c:v>-0.30300000000000005</c:v>
                </c:pt>
                <c:pt idx="265">
                  <c:v>-0.316</c:v>
                </c:pt>
                <c:pt idx="266">
                  <c:v>-0.32800000000000001</c:v>
                </c:pt>
                <c:pt idx="267">
                  <c:v>-0.32200000000000001</c:v>
                </c:pt>
                <c:pt idx="268">
                  <c:v>-0.32800000000000001</c:v>
                </c:pt>
                <c:pt idx="269">
                  <c:v>-0.32200000000000001</c:v>
                </c:pt>
                <c:pt idx="270">
                  <c:v>-0.31</c:v>
                </c:pt>
                <c:pt idx="271">
                  <c:v>-0.30300000000000005</c:v>
                </c:pt>
                <c:pt idx="272">
                  <c:v>-0.29700000000000004</c:v>
                </c:pt>
                <c:pt idx="273">
                  <c:v>-0.27900000000000003</c:v>
                </c:pt>
                <c:pt idx="274">
                  <c:v>-0.26100000000000001</c:v>
                </c:pt>
                <c:pt idx="275">
                  <c:v>-0.23099999999999998</c:v>
                </c:pt>
                <c:pt idx="276">
                  <c:v>-0.20599999999999999</c:v>
                </c:pt>
                <c:pt idx="277">
                  <c:v>-0.182</c:v>
                </c:pt>
                <c:pt idx="278">
                  <c:v>-0.158</c:v>
                </c:pt>
                <c:pt idx="279">
                  <c:v>-0.127</c:v>
                </c:pt>
                <c:pt idx="280">
                  <c:v>-0.10300000000000001</c:v>
                </c:pt>
                <c:pt idx="281">
                  <c:v>-7.3000000000000009E-2</c:v>
                </c:pt>
                <c:pt idx="282">
                  <c:v>-4.8000000000000001E-2</c:v>
                </c:pt>
                <c:pt idx="283">
                  <c:v>-1.2E-2</c:v>
                </c:pt>
                <c:pt idx="284">
                  <c:v>1.2000000000000004E-2</c:v>
                </c:pt>
                <c:pt idx="285">
                  <c:v>4.3000000000000003E-2</c:v>
                </c:pt>
                <c:pt idx="286">
                  <c:v>7.3000000000000009E-2</c:v>
                </c:pt>
                <c:pt idx="287">
                  <c:v>9.8000000000000004E-2</c:v>
                </c:pt>
                <c:pt idx="288">
                  <c:v>0.122</c:v>
                </c:pt>
                <c:pt idx="289">
                  <c:v>0.14000000000000001</c:v>
                </c:pt>
                <c:pt idx="290">
                  <c:v>0.16400000000000001</c:v>
                </c:pt>
                <c:pt idx="291">
                  <c:v>0.183</c:v>
                </c:pt>
                <c:pt idx="292">
                  <c:v>0.20100000000000001</c:v>
                </c:pt>
                <c:pt idx="293">
                  <c:v>0.21299999999999999</c:v>
                </c:pt>
                <c:pt idx="294">
                  <c:v>0.22500000000000001</c:v>
                </c:pt>
                <c:pt idx="295">
                  <c:v>0.23100000000000001</c:v>
                </c:pt>
                <c:pt idx="296">
                  <c:v>0.23700000000000002</c:v>
                </c:pt>
                <c:pt idx="297">
                  <c:v>0.23700000000000002</c:v>
                </c:pt>
                <c:pt idx="298">
                  <c:v>0.23700000000000002</c:v>
                </c:pt>
                <c:pt idx="299">
                  <c:v>0.23100000000000001</c:v>
                </c:pt>
                <c:pt idx="300">
                  <c:v>0.22500000000000001</c:v>
                </c:pt>
                <c:pt idx="301">
                  <c:v>0.22500000000000001</c:v>
                </c:pt>
                <c:pt idx="302">
                  <c:v>0.21299999999999999</c:v>
                </c:pt>
                <c:pt idx="303">
                  <c:v>0.20100000000000001</c:v>
                </c:pt>
                <c:pt idx="304">
                  <c:v>0.183</c:v>
                </c:pt>
                <c:pt idx="305">
                  <c:v>0.17</c:v>
                </c:pt>
                <c:pt idx="306">
                  <c:v>0.152</c:v>
                </c:pt>
                <c:pt idx="307">
                  <c:v>0.128</c:v>
                </c:pt>
                <c:pt idx="308">
                  <c:v>0.11000000000000001</c:v>
                </c:pt>
                <c:pt idx="309">
                  <c:v>9.0999999999999998E-2</c:v>
                </c:pt>
                <c:pt idx="310">
                  <c:v>6.7000000000000004E-2</c:v>
                </c:pt>
                <c:pt idx="311">
                  <c:v>4.8999999999999995E-2</c:v>
                </c:pt>
                <c:pt idx="312">
                  <c:v>2.5000000000000001E-2</c:v>
                </c:pt>
                <c:pt idx="313">
                  <c:v>0</c:v>
                </c:pt>
                <c:pt idx="314">
                  <c:v>-2.4E-2</c:v>
                </c:pt>
                <c:pt idx="315">
                  <c:v>-4.8000000000000001E-2</c:v>
                </c:pt>
                <c:pt idx="316">
                  <c:v>-0.06</c:v>
                </c:pt>
                <c:pt idx="317">
                  <c:v>-7.9000000000000001E-2</c:v>
                </c:pt>
                <c:pt idx="318">
                  <c:v>-0.10300000000000001</c:v>
                </c:pt>
                <c:pt idx="319">
                  <c:v>-0.11499999999999999</c:v>
                </c:pt>
                <c:pt idx="320">
                  <c:v>-0.13300000000000001</c:v>
                </c:pt>
                <c:pt idx="321">
                  <c:v>-0.14499999999999999</c:v>
                </c:pt>
                <c:pt idx="322">
                  <c:v>-0.158</c:v>
                </c:pt>
                <c:pt idx="323">
                  <c:v>-0.16399999999999998</c:v>
                </c:pt>
                <c:pt idx="324">
                  <c:v>-0.16999999999999998</c:v>
                </c:pt>
                <c:pt idx="325">
                  <c:v>-0.17599999999999999</c:v>
                </c:pt>
                <c:pt idx="326">
                  <c:v>-0.182</c:v>
                </c:pt>
                <c:pt idx="327">
                  <c:v>-0.182</c:v>
                </c:pt>
                <c:pt idx="328">
                  <c:v>-0.17599999999999999</c:v>
                </c:pt>
                <c:pt idx="329">
                  <c:v>-0.17599999999999999</c:v>
                </c:pt>
                <c:pt idx="330">
                  <c:v>-0.17599999999999999</c:v>
                </c:pt>
                <c:pt idx="331">
                  <c:v>-0.16999999999999998</c:v>
                </c:pt>
                <c:pt idx="332">
                  <c:v>-0.158</c:v>
                </c:pt>
                <c:pt idx="333">
                  <c:v>-0.152</c:v>
                </c:pt>
                <c:pt idx="334">
                  <c:v>-0.14499999999999999</c:v>
                </c:pt>
                <c:pt idx="335">
                  <c:v>-0.127</c:v>
                </c:pt>
                <c:pt idx="336">
                  <c:v>-0.11499999999999999</c:v>
                </c:pt>
                <c:pt idx="337">
                  <c:v>-9.7000000000000003E-2</c:v>
                </c:pt>
                <c:pt idx="338">
                  <c:v>-7.9000000000000001E-2</c:v>
                </c:pt>
                <c:pt idx="339">
                  <c:v>-6.6000000000000003E-2</c:v>
                </c:pt>
                <c:pt idx="340">
                  <c:v>-5.3999999999999999E-2</c:v>
                </c:pt>
                <c:pt idx="341">
                  <c:v>-3.5999999999999997E-2</c:v>
                </c:pt>
                <c:pt idx="342">
                  <c:v>-1.7999999999999999E-2</c:v>
                </c:pt>
                <c:pt idx="343">
                  <c:v>-5.9999999999999984E-3</c:v>
                </c:pt>
                <c:pt idx="344">
                  <c:v>6.0000000000000019E-3</c:v>
                </c:pt>
                <c:pt idx="345">
                  <c:v>1.9000000000000003E-2</c:v>
                </c:pt>
                <c:pt idx="346">
                  <c:v>4.3000000000000003E-2</c:v>
                </c:pt>
                <c:pt idx="347">
                  <c:v>5.5E-2</c:v>
                </c:pt>
                <c:pt idx="348">
                  <c:v>6.7000000000000004E-2</c:v>
                </c:pt>
                <c:pt idx="349">
                  <c:v>7.8999999999999987E-2</c:v>
                </c:pt>
                <c:pt idx="350">
                  <c:v>9.0999999999999998E-2</c:v>
                </c:pt>
                <c:pt idx="351">
                  <c:v>9.8000000000000004E-2</c:v>
                </c:pt>
                <c:pt idx="352">
                  <c:v>0.10400000000000001</c:v>
                </c:pt>
                <c:pt idx="353">
                  <c:v>0.11000000000000001</c:v>
                </c:pt>
                <c:pt idx="354">
                  <c:v>0.11600000000000002</c:v>
                </c:pt>
                <c:pt idx="355">
                  <c:v>0.11600000000000002</c:v>
                </c:pt>
                <c:pt idx="356">
                  <c:v>0.11600000000000002</c:v>
                </c:pt>
                <c:pt idx="357">
                  <c:v>0.11600000000000002</c:v>
                </c:pt>
                <c:pt idx="358">
                  <c:v>0.11600000000000002</c:v>
                </c:pt>
                <c:pt idx="359">
                  <c:v>0.11600000000000002</c:v>
                </c:pt>
                <c:pt idx="360">
                  <c:v>0.11000000000000001</c:v>
                </c:pt>
                <c:pt idx="361">
                  <c:v>0.10400000000000001</c:v>
                </c:pt>
                <c:pt idx="362">
                  <c:v>0.10400000000000001</c:v>
                </c:pt>
                <c:pt idx="363">
                  <c:v>9.0999999999999998E-2</c:v>
                </c:pt>
                <c:pt idx="364">
                  <c:v>9.0999999999999998E-2</c:v>
                </c:pt>
                <c:pt idx="365">
                  <c:v>7.8999999999999987E-2</c:v>
                </c:pt>
                <c:pt idx="366">
                  <c:v>6.7000000000000004E-2</c:v>
                </c:pt>
                <c:pt idx="367">
                  <c:v>6.1000000000000006E-2</c:v>
                </c:pt>
                <c:pt idx="368">
                  <c:v>4.3000000000000003E-2</c:v>
                </c:pt>
                <c:pt idx="369">
                  <c:v>4.3000000000000003E-2</c:v>
                </c:pt>
                <c:pt idx="370">
                  <c:v>3.1E-2</c:v>
                </c:pt>
                <c:pt idx="371">
                  <c:v>2.5000000000000001E-2</c:v>
                </c:pt>
                <c:pt idx="372">
                  <c:v>1.2000000000000004E-2</c:v>
                </c:pt>
                <c:pt idx="373">
                  <c:v>0</c:v>
                </c:pt>
                <c:pt idx="374">
                  <c:v>-1.2E-2</c:v>
                </c:pt>
                <c:pt idx="375">
                  <c:v>-1.7999999999999999E-2</c:v>
                </c:pt>
                <c:pt idx="376">
                  <c:v>-2.4E-2</c:v>
                </c:pt>
                <c:pt idx="377">
                  <c:v>-3.5999999999999997E-2</c:v>
                </c:pt>
                <c:pt idx="378">
                  <c:v>-3.5999999999999997E-2</c:v>
                </c:pt>
                <c:pt idx="379">
                  <c:v>-4.8000000000000001E-2</c:v>
                </c:pt>
                <c:pt idx="380">
                  <c:v>-5.3999999999999999E-2</c:v>
                </c:pt>
                <c:pt idx="381">
                  <c:v>-0.06</c:v>
                </c:pt>
                <c:pt idx="382">
                  <c:v>-0.06</c:v>
                </c:pt>
                <c:pt idx="383">
                  <c:v>-6.6000000000000003E-2</c:v>
                </c:pt>
                <c:pt idx="384">
                  <c:v>-0.06</c:v>
                </c:pt>
                <c:pt idx="385">
                  <c:v>-6.6000000000000003E-2</c:v>
                </c:pt>
                <c:pt idx="386">
                  <c:v>-6.6000000000000003E-2</c:v>
                </c:pt>
                <c:pt idx="387">
                  <c:v>-6.6000000000000003E-2</c:v>
                </c:pt>
                <c:pt idx="388">
                  <c:v>-6.6000000000000003E-2</c:v>
                </c:pt>
                <c:pt idx="389">
                  <c:v>-0.06</c:v>
                </c:pt>
                <c:pt idx="390">
                  <c:v>-0.06</c:v>
                </c:pt>
                <c:pt idx="391">
                  <c:v>-0.06</c:v>
                </c:pt>
                <c:pt idx="392">
                  <c:v>-0.06</c:v>
                </c:pt>
                <c:pt idx="393">
                  <c:v>-4.8000000000000001E-2</c:v>
                </c:pt>
                <c:pt idx="394">
                  <c:v>-4.1999999999999996E-2</c:v>
                </c:pt>
                <c:pt idx="395">
                  <c:v>-4.1999999999999996E-2</c:v>
                </c:pt>
                <c:pt idx="396">
                  <c:v>-4.1999999999999996E-2</c:v>
                </c:pt>
                <c:pt idx="397">
                  <c:v>-3.5999999999999997E-2</c:v>
                </c:pt>
                <c:pt idx="398">
                  <c:v>-3.5999999999999997E-2</c:v>
                </c:pt>
                <c:pt idx="399">
                  <c:v>-3.5999999999999997E-2</c:v>
                </c:pt>
                <c:pt idx="400">
                  <c:v>-0.03</c:v>
                </c:pt>
                <c:pt idx="401">
                  <c:v>-2.4E-2</c:v>
                </c:pt>
                <c:pt idx="402">
                  <c:v>-1.7999999999999999E-2</c:v>
                </c:pt>
                <c:pt idx="403">
                  <c:v>-1.7999999999999999E-2</c:v>
                </c:pt>
                <c:pt idx="404">
                  <c:v>-1.2E-2</c:v>
                </c:pt>
                <c:pt idx="405">
                  <c:v>-5.9999999999999984E-3</c:v>
                </c:pt>
                <c:pt idx="406">
                  <c:v>-5.9999999999999984E-3</c:v>
                </c:pt>
                <c:pt idx="407">
                  <c:v>-5.9999999999999984E-3</c:v>
                </c:pt>
                <c:pt idx="408">
                  <c:v>-5.9999999999999984E-3</c:v>
                </c:pt>
                <c:pt idx="409">
                  <c:v>-5.9999999999999984E-3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6.0000000000000019E-3</c:v>
                </c:pt>
                <c:pt idx="414">
                  <c:v>1.2000000000000004E-2</c:v>
                </c:pt>
                <c:pt idx="415">
                  <c:v>6.0000000000000019E-3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6.0000000000000019E-3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6.0000000000000019E-3</c:v>
                </c:pt>
                <c:pt idx="432">
                  <c:v>6.0000000000000019E-3</c:v>
                </c:pt>
                <c:pt idx="433">
                  <c:v>6.0000000000000019E-3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6.0000000000000019E-3</c:v>
                </c:pt>
                <c:pt idx="439">
                  <c:v>6.0000000000000019E-3</c:v>
                </c:pt>
                <c:pt idx="440">
                  <c:v>6.0000000000000019E-3</c:v>
                </c:pt>
                <c:pt idx="441">
                  <c:v>0</c:v>
                </c:pt>
                <c:pt idx="442">
                  <c:v>0</c:v>
                </c:pt>
                <c:pt idx="443">
                  <c:v>-5.9999999999999984E-3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6.0000000000000019E-3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6.0000000000000019E-3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6.0000000000000019E-3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6.0000000000000019E-3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6.0000000000000019E-3</c:v>
                </c:pt>
                <c:pt idx="474">
                  <c:v>6.0000000000000019E-3</c:v>
                </c:pt>
                <c:pt idx="475">
                  <c:v>0</c:v>
                </c:pt>
                <c:pt idx="476">
                  <c:v>0</c:v>
                </c:pt>
                <c:pt idx="477">
                  <c:v>6.0000000000000019E-3</c:v>
                </c:pt>
                <c:pt idx="478">
                  <c:v>0</c:v>
                </c:pt>
                <c:pt idx="479">
                  <c:v>0</c:v>
                </c:pt>
                <c:pt idx="480">
                  <c:v>-5.9999999999999984E-3</c:v>
                </c:pt>
                <c:pt idx="481">
                  <c:v>-5.9999999999999984E-3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-5.9999999999999984E-3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6.0000000000000019E-3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3C-4DB0-802D-3A5839EF7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dx=0,038'!$B$2:$B$1048576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dx=0,038'!$E$2:$E$1048576</c:f>
              <c:numCache>
                <c:formatCode>0.000</c:formatCode>
                <c:ptCount val="1048575"/>
                <c:pt idx="0">
                  <c:v>9.1321440528002271E-2</c:v>
                </c:pt>
                <c:pt idx="1">
                  <c:v>8.9467693337797097E-2</c:v>
                </c:pt>
                <c:pt idx="2">
                  <c:v>8.8394471280309903E-2</c:v>
                </c:pt>
                <c:pt idx="3">
                  <c:v>8.5369936391027773E-2</c:v>
                </c:pt>
                <c:pt idx="4">
                  <c:v>8.0686785594719951E-2</c:v>
                </c:pt>
                <c:pt idx="5">
                  <c:v>7.5906069156822409E-2</c:v>
                </c:pt>
                <c:pt idx="6">
                  <c:v>6.9954565019847897E-2</c:v>
                </c:pt>
                <c:pt idx="7">
                  <c:v>6.4003060882873386E-2</c:v>
                </c:pt>
                <c:pt idx="8">
                  <c:v>5.6392940838873196E-2</c:v>
                </c:pt>
                <c:pt idx="9">
                  <c:v>4.7416901812616562E-2</c:v>
                </c:pt>
                <c:pt idx="10">
                  <c:v>3.9709216127026631E-2</c:v>
                </c:pt>
                <c:pt idx="11">
                  <c:v>3.1416136591898215E-2</c:v>
                </c:pt>
                <c:pt idx="12">
                  <c:v>2.1952269357692854E-2</c:v>
                </c:pt>
                <c:pt idx="13">
                  <c:v>1.248840212348749E-2</c:v>
                </c:pt>
                <c:pt idx="14">
                  <c:v>4.1953225883590789E-3</c:v>
                </c:pt>
                <c:pt idx="15">
                  <c:v>-4.6831507963078093E-3</c:v>
                </c:pt>
                <c:pt idx="16">
                  <c:v>-1.4147018030513173E-2</c:v>
                </c:pt>
                <c:pt idx="17">
                  <c:v>-2.4879238605385236E-2</c:v>
                </c:pt>
                <c:pt idx="18">
                  <c:v>-3.3172318140513649E-2</c:v>
                </c:pt>
                <c:pt idx="19">
                  <c:v>-4.0880003826103586E-2</c:v>
                </c:pt>
                <c:pt idx="20">
                  <c:v>-4.800229566215504E-2</c:v>
                </c:pt>
                <c:pt idx="21">
                  <c:v>-5.5612415706155237E-2</c:v>
                </c:pt>
                <c:pt idx="22">
                  <c:v>-6.1661485484719489E-2</c:v>
                </c:pt>
                <c:pt idx="23">
                  <c:v>-6.6930030130565782E-2</c:v>
                </c:pt>
                <c:pt idx="24">
                  <c:v>-7.2296140418001795E-2</c:v>
                </c:pt>
                <c:pt idx="25">
                  <c:v>-7.6979291214309617E-2</c:v>
                </c:pt>
                <c:pt idx="26">
                  <c:v>-7.9418432254053262E-2</c:v>
                </c:pt>
                <c:pt idx="27">
                  <c:v>-8.1760007652207159E-2</c:v>
                </c:pt>
                <c:pt idx="28">
                  <c:v>-8.3516189200822599E-2</c:v>
                </c:pt>
                <c:pt idx="29">
                  <c:v>-8.410158305036107E-2</c:v>
                </c:pt>
                <c:pt idx="30">
                  <c:v>-8.3516189200822599E-2</c:v>
                </c:pt>
                <c:pt idx="31">
                  <c:v>-8.1760007652207159E-2</c:v>
                </c:pt>
                <c:pt idx="32">
                  <c:v>-8.0589219953130217E-2</c:v>
                </c:pt>
                <c:pt idx="33">
                  <c:v>-7.7662250705437835E-2</c:v>
                </c:pt>
                <c:pt idx="34">
                  <c:v>-7.346692811707875E-2</c:v>
                </c:pt>
                <c:pt idx="35">
                  <c:v>-6.9369171170309413E-2</c:v>
                </c:pt>
                <c:pt idx="36">
                  <c:v>-6.4588454732411871E-2</c:v>
                </c:pt>
                <c:pt idx="37">
                  <c:v>-5.8636950595437359E-2</c:v>
                </c:pt>
                <c:pt idx="38">
                  <c:v>-5.1514658759385899E-2</c:v>
                </c:pt>
                <c:pt idx="39">
                  <c:v>-4.4392366923334439E-2</c:v>
                </c:pt>
                <c:pt idx="40">
                  <c:v>-3.7855468936821457E-2</c:v>
                </c:pt>
                <c:pt idx="41">
                  <c:v>-3.0245348892821267E-2</c:v>
                </c:pt>
                <c:pt idx="42">
                  <c:v>-2.0098522167487681E-2</c:v>
                </c:pt>
                <c:pt idx="43">
                  <c:v>-1.2390836481897744E-2</c:v>
                </c:pt>
                <c:pt idx="44">
                  <c:v>-4.0977569467693323E-3</c:v>
                </c:pt>
                <c:pt idx="45">
                  <c:v>4.1953225883590789E-3</c:v>
                </c:pt>
                <c:pt idx="46">
                  <c:v>1.3073795973025968E-2</c:v>
                </c:pt>
                <c:pt idx="47">
                  <c:v>2.0781481658615902E-2</c:v>
                </c:pt>
                <c:pt idx="48">
                  <c:v>2.8489167344205837E-2</c:v>
                </c:pt>
                <c:pt idx="49">
                  <c:v>3.6782246879334249E-2</c:v>
                </c:pt>
                <c:pt idx="50">
                  <c:v>4.3904538715385702E-2</c:v>
                </c:pt>
                <c:pt idx="51">
                  <c:v>5.0441436701898691E-2</c:v>
                </c:pt>
                <c:pt idx="52">
                  <c:v>5.6978334688411673E-2</c:v>
                </c:pt>
                <c:pt idx="53">
                  <c:v>6.2832273183796444E-2</c:v>
                </c:pt>
                <c:pt idx="54">
                  <c:v>6.7612989621693986E-2</c:v>
                </c:pt>
                <c:pt idx="55">
                  <c:v>7.1125352718924853E-2</c:v>
                </c:pt>
                <c:pt idx="56">
                  <c:v>7.4149887608206982E-2</c:v>
                </c:pt>
                <c:pt idx="57">
                  <c:v>7.649146300636088E-2</c:v>
                </c:pt>
                <c:pt idx="58">
                  <c:v>7.7662250705437821E-2</c:v>
                </c:pt>
                <c:pt idx="59">
                  <c:v>7.7662250705437821E-2</c:v>
                </c:pt>
                <c:pt idx="60">
                  <c:v>7.7662250705437821E-2</c:v>
                </c:pt>
                <c:pt idx="61">
                  <c:v>7.5906069156822409E-2</c:v>
                </c:pt>
                <c:pt idx="62">
                  <c:v>7.4149887608206982E-2</c:v>
                </c:pt>
                <c:pt idx="63">
                  <c:v>7.0539958869386368E-2</c:v>
                </c:pt>
                <c:pt idx="64">
                  <c:v>6.7612989621693986E-2</c:v>
                </c:pt>
                <c:pt idx="65">
                  <c:v>6.2832273183796444E-2</c:v>
                </c:pt>
                <c:pt idx="66">
                  <c:v>5.7563728537950151E-2</c:v>
                </c:pt>
                <c:pt idx="67">
                  <c:v>5.1612224400975647E-2</c:v>
                </c:pt>
                <c:pt idx="68">
                  <c:v>4.448993256492418E-2</c:v>
                </c:pt>
                <c:pt idx="69">
                  <c:v>3.7953034578411197E-2</c:v>
                </c:pt>
                <c:pt idx="70">
                  <c:v>3.1416136591898215E-2</c:v>
                </c:pt>
                <c:pt idx="71">
                  <c:v>2.3708450906308284E-2</c:v>
                </c:pt>
                <c:pt idx="72">
                  <c:v>1.6586159070256824E-2</c:v>
                </c:pt>
                <c:pt idx="73">
                  <c:v>8.2930795351284104E-3</c:v>
                </c:pt>
                <c:pt idx="74">
                  <c:v>1.1707876990769525E-3</c:v>
                </c:pt>
                <c:pt idx="75">
                  <c:v>-6.4393323449232374E-3</c:v>
                </c:pt>
                <c:pt idx="76">
                  <c:v>-1.4147018030513173E-2</c:v>
                </c:pt>
                <c:pt idx="77">
                  <c:v>-2.185470371610311E-2</c:v>
                </c:pt>
                <c:pt idx="78">
                  <c:v>-2.9562389401693048E-2</c:v>
                </c:pt>
                <c:pt idx="79">
                  <c:v>-3.6099287388206031E-2</c:v>
                </c:pt>
                <c:pt idx="80">
                  <c:v>-4.2050791525180535E-2</c:v>
                </c:pt>
                <c:pt idx="81">
                  <c:v>-4.8587689511693517E-2</c:v>
                </c:pt>
                <c:pt idx="82">
                  <c:v>-5.3953799799129551E-2</c:v>
                </c:pt>
                <c:pt idx="83">
                  <c:v>-5.8051556745898882E-2</c:v>
                </c:pt>
                <c:pt idx="84">
                  <c:v>-6.224687933425796E-2</c:v>
                </c:pt>
                <c:pt idx="85">
                  <c:v>-6.5759242431488826E-2</c:v>
                </c:pt>
                <c:pt idx="86">
                  <c:v>-6.8100817829642724E-2</c:v>
                </c:pt>
                <c:pt idx="87">
                  <c:v>-6.9954565019847897E-2</c:v>
                </c:pt>
                <c:pt idx="88">
                  <c:v>-7.0442393227796621E-2</c:v>
                </c:pt>
                <c:pt idx="89">
                  <c:v>-7.0442393227796621E-2</c:v>
                </c:pt>
                <c:pt idx="90">
                  <c:v>-6.9954565019847897E-2</c:v>
                </c:pt>
                <c:pt idx="91">
                  <c:v>-6.8686211679181208E-2</c:v>
                </c:pt>
                <c:pt idx="92">
                  <c:v>-6.6930030130565782E-2</c:v>
                </c:pt>
                <c:pt idx="93">
                  <c:v>-6.4588454732411871E-2</c:v>
                </c:pt>
                <c:pt idx="94">
                  <c:v>-6.0978525993591264E-2</c:v>
                </c:pt>
                <c:pt idx="95">
                  <c:v>-5.7466162896360404E-2</c:v>
                </c:pt>
                <c:pt idx="96">
                  <c:v>-5.3270840308001333E-2</c:v>
                </c:pt>
                <c:pt idx="97">
                  <c:v>-4.800229566215504E-2</c:v>
                </c:pt>
                <c:pt idx="98">
                  <c:v>-4.1465397675642064E-2</c:v>
                </c:pt>
                <c:pt idx="99">
                  <c:v>-3.6099287388206031E-2</c:v>
                </c:pt>
                <c:pt idx="100">
                  <c:v>-2.9562389401693048E-2</c:v>
                </c:pt>
                <c:pt idx="101">
                  <c:v>-2.2537663207231329E-2</c:v>
                </c:pt>
                <c:pt idx="102">
                  <c:v>-1.5415371371179872E-2</c:v>
                </c:pt>
                <c:pt idx="103">
                  <c:v>-8.2930795351284104E-3</c:v>
                </c:pt>
                <c:pt idx="104">
                  <c:v>-1.7561815486154281E-3</c:v>
                </c:pt>
                <c:pt idx="105">
                  <c:v>5.366110287436031E-3</c:v>
                </c:pt>
                <c:pt idx="106">
                  <c:v>1.3073795973025968E-2</c:v>
                </c:pt>
                <c:pt idx="107">
                  <c:v>1.961069395953895E-2</c:v>
                </c:pt>
                <c:pt idx="108">
                  <c:v>2.5562198096513455E-2</c:v>
                </c:pt>
                <c:pt idx="109">
                  <c:v>3.1416136591898215E-2</c:v>
                </c:pt>
                <c:pt idx="110">
                  <c:v>3.7367640728872727E-2</c:v>
                </c:pt>
                <c:pt idx="111">
                  <c:v>4.273375101630876E-2</c:v>
                </c:pt>
                <c:pt idx="112">
                  <c:v>4.6831507963078091E-2</c:v>
                </c:pt>
                <c:pt idx="113">
                  <c:v>5.2197618250514125E-2</c:v>
                </c:pt>
                <c:pt idx="114">
                  <c:v>5.570998134774497E-2</c:v>
                </c:pt>
                <c:pt idx="115">
                  <c:v>5.87345162370271E-2</c:v>
                </c:pt>
                <c:pt idx="116">
                  <c:v>6.1076091635181011E-2</c:v>
                </c:pt>
                <c:pt idx="117">
                  <c:v>6.2832273183796444E-2</c:v>
                </c:pt>
                <c:pt idx="118">
                  <c:v>6.3417667033334915E-2</c:v>
                </c:pt>
                <c:pt idx="119">
                  <c:v>6.3417667033334915E-2</c:v>
                </c:pt>
                <c:pt idx="120">
                  <c:v>6.2832273183796444E-2</c:v>
                </c:pt>
                <c:pt idx="121">
                  <c:v>6.1076091635181011E-2</c:v>
                </c:pt>
                <c:pt idx="122">
                  <c:v>5.9905303936104055E-2</c:v>
                </c:pt>
                <c:pt idx="123">
                  <c:v>5.6978334688411673E-2</c:v>
                </c:pt>
                <c:pt idx="124">
                  <c:v>5.3953799799129544E-2</c:v>
                </c:pt>
                <c:pt idx="125">
                  <c:v>4.9270649002821743E-2</c:v>
                </c:pt>
                <c:pt idx="126">
                  <c:v>4.5075326414462658E-2</c:v>
                </c:pt>
                <c:pt idx="127">
                  <c:v>4.0294609976565102E-2</c:v>
                </c:pt>
                <c:pt idx="128">
                  <c:v>3.5026065330718822E-2</c:v>
                </c:pt>
                <c:pt idx="129">
                  <c:v>2.9659955043282789E-2</c:v>
                </c:pt>
                <c:pt idx="130">
                  <c:v>2.3708450906308284E-2</c:v>
                </c:pt>
                <c:pt idx="131">
                  <c:v>1.785451241092352E-2</c:v>
                </c:pt>
                <c:pt idx="132">
                  <c:v>1.131761442441054E-2</c:v>
                </c:pt>
                <c:pt idx="133">
                  <c:v>5.366110287436031E-3</c:v>
                </c:pt>
                <c:pt idx="134">
                  <c:v>-1.1707876990769523E-3</c:v>
                </c:pt>
                <c:pt idx="135">
                  <c:v>-7.12229183605146E-3</c:v>
                </c:pt>
                <c:pt idx="136">
                  <c:v>-1.2976230331436222E-2</c:v>
                </c:pt>
                <c:pt idx="137">
                  <c:v>-1.8927734468410728E-2</c:v>
                </c:pt>
                <c:pt idx="138">
                  <c:v>-2.5464632454923714E-2</c:v>
                </c:pt>
                <c:pt idx="139">
                  <c:v>-3.1416136591898222E-2</c:v>
                </c:pt>
                <c:pt idx="140">
                  <c:v>-3.6099287388206031E-2</c:v>
                </c:pt>
                <c:pt idx="141">
                  <c:v>-4.0294609976565109E-2</c:v>
                </c:pt>
                <c:pt idx="142">
                  <c:v>-4.4977760772872917E-2</c:v>
                </c:pt>
                <c:pt idx="143">
                  <c:v>-4.800229566215504E-2</c:v>
                </c:pt>
                <c:pt idx="144">
                  <c:v>-5.0929264909847428E-2</c:v>
                </c:pt>
                <c:pt idx="145">
                  <c:v>-5.3270840308001333E-2</c:v>
                </c:pt>
                <c:pt idx="146">
                  <c:v>-5.5124587498206506E-2</c:v>
                </c:pt>
                <c:pt idx="147">
                  <c:v>-5.6295375197283462E-2</c:v>
                </c:pt>
                <c:pt idx="148">
                  <c:v>-5.688076904682194E-2</c:v>
                </c:pt>
                <c:pt idx="149">
                  <c:v>-5.688076904682194E-2</c:v>
                </c:pt>
                <c:pt idx="150">
                  <c:v>-5.688076904682194E-2</c:v>
                </c:pt>
                <c:pt idx="151">
                  <c:v>-5.5124587498206506E-2</c:v>
                </c:pt>
                <c:pt idx="152">
                  <c:v>-5.3270840308001333E-2</c:v>
                </c:pt>
                <c:pt idx="153">
                  <c:v>-5.0929264909847428E-2</c:v>
                </c:pt>
                <c:pt idx="154">
                  <c:v>-4.800229566215504E-2</c:v>
                </c:pt>
                <c:pt idx="155">
                  <c:v>-4.4392366923334439E-2</c:v>
                </c:pt>
                <c:pt idx="156">
                  <c:v>-4.1465397675642064E-2</c:v>
                </c:pt>
                <c:pt idx="157">
                  <c:v>-3.6684681237744501E-2</c:v>
                </c:pt>
                <c:pt idx="158">
                  <c:v>-3.3172318140513649E-2</c:v>
                </c:pt>
                <c:pt idx="159">
                  <c:v>-2.7806207853077618E-2</c:v>
                </c:pt>
                <c:pt idx="160">
                  <c:v>-2.1269309866564633E-2</c:v>
                </c:pt>
                <c:pt idx="161">
                  <c:v>-1.6000765220718347E-2</c:v>
                </c:pt>
                <c:pt idx="162">
                  <c:v>-1.0634654933282315E-2</c:v>
                </c:pt>
                <c:pt idx="163">
                  <c:v>-5.2685446458462853E-3</c:v>
                </c:pt>
                <c:pt idx="164">
                  <c:v>5.8539384953847627E-4</c:v>
                </c:pt>
                <c:pt idx="165">
                  <c:v>5.9515041369745079E-3</c:v>
                </c:pt>
                <c:pt idx="166">
                  <c:v>1.131761442441054E-2</c:v>
                </c:pt>
                <c:pt idx="167">
                  <c:v>1.7269118561385046E-2</c:v>
                </c:pt>
                <c:pt idx="168">
                  <c:v>2.1952269357692854E-2</c:v>
                </c:pt>
                <c:pt idx="169">
                  <c:v>2.6732985795590407E-2</c:v>
                </c:pt>
                <c:pt idx="170">
                  <c:v>3.0245348892821267E-2</c:v>
                </c:pt>
                <c:pt idx="171">
                  <c:v>3.4440671481180345E-2</c:v>
                </c:pt>
                <c:pt idx="172">
                  <c:v>3.8538428427949675E-2</c:v>
                </c:pt>
                <c:pt idx="173">
                  <c:v>4.1562963317231805E-2</c:v>
                </c:pt>
                <c:pt idx="174">
                  <c:v>4.3904538715385702E-2</c:v>
                </c:pt>
                <c:pt idx="175">
                  <c:v>4.6246114113539613E-2</c:v>
                </c:pt>
                <c:pt idx="176">
                  <c:v>4.7416901812616562E-2</c:v>
                </c:pt>
                <c:pt idx="177">
                  <c:v>4.800229566215504E-2</c:v>
                </c:pt>
                <c:pt idx="178">
                  <c:v>4.8685255153283265E-2</c:v>
                </c:pt>
                <c:pt idx="179">
                  <c:v>4.9270649002821743E-2</c:v>
                </c:pt>
                <c:pt idx="180">
                  <c:v>4.800229566215504E-2</c:v>
                </c:pt>
                <c:pt idx="181">
                  <c:v>4.6246114113539613E-2</c:v>
                </c:pt>
                <c:pt idx="182">
                  <c:v>4.448993256492418E-2</c:v>
                </c:pt>
                <c:pt idx="183">
                  <c:v>4.273375101630876E-2</c:v>
                </c:pt>
                <c:pt idx="184">
                  <c:v>4.0294609976565102E-2</c:v>
                </c:pt>
                <c:pt idx="185">
                  <c:v>3.6782246879334249E-2</c:v>
                </c:pt>
                <c:pt idx="186">
                  <c:v>3.3269883782103389E-2</c:v>
                </c:pt>
                <c:pt idx="187">
                  <c:v>2.9659955043282789E-2</c:v>
                </c:pt>
                <c:pt idx="188">
                  <c:v>2.5562198096513455E-2</c:v>
                </c:pt>
                <c:pt idx="189">
                  <c:v>2.0781481658615902E-2</c:v>
                </c:pt>
                <c:pt idx="190">
                  <c:v>1.6586159070256824E-2</c:v>
                </c:pt>
                <c:pt idx="191">
                  <c:v>1.1903008273949014E-2</c:v>
                </c:pt>
                <c:pt idx="192">
                  <c:v>7.12229183605146E-3</c:v>
                </c:pt>
                <c:pt idx="193">
                  <c:v>2.4391410397436508E-3</c:v>
                </c:pt>
                <c:pt idx="194">
                  <c:v>-2.3415753981539046E-3</c:v>
                </c:pt>
                <c:pt idx="195">
                  <c:v>-7.7076856855899361E-3</c:v>
                </c:pt>
                <c:pt idx="196">
                  <c:v>-1.1805442632359268E-2</c:v>
                </c:pt>
                <c:pt idx="197">
                  <c:v>-1.6586159070256821E-2</c:v>
                </c:pt>
                <c:pt idx="198">
                  <c:v>-2.0683916017026155E-2</c:v>
                </c:pt>
                <c:pt idx="199">
                  <c:v>-2.5464632454923714E-2</c:v>
                </c:pt>
                <c:pt idx="200">
                  <c:v>-2.9562389401693048E-2</c:v>
                </c:pt>
                <c:pt idx="201">
                  <c:v>-3.3172318140513649E-2</c:v>
                </c:pt>
                <c:pt idx="202">
                  <c:v>-3.5513893538667553E-2</c:v>
                </c:pt>
                <c:pt idx="203">
                  <c:v>-3.8538428427949682E-2</c:v>
                </c:pt>
                <c:pt idx="204">
                  <c:v>-4.0880003826103586E-2</c:v>
                </c:pt>
                <c:pt idx="205">
                  <c:v>-4.2050791525180535E-2</c:v>
                </c:pt>
                <c:pt idx="206">
                  <c:v>-4.3221579224257491E-2</c:v>
                </c:pt>
                <c:pt idx="207">
                  <c:v>-4.3806973073795961E-2</c:v>
                </c:pt>
                <c:pt idx="208">
                  <c:v>-4.3221579224257491E-2</c:v>
                </c:pt>
                <c:pt idx="209">
                  <c:v>-4.3806973073795961E-2</c:v>
                </c:pt>
                <c:pt idx="210">
                  <c:v>-4.3221579224257491E-2</c:v>
                </c:pt>
                <c:pt idx="211">
                  <c:v>-4.2050791525180535E-2</c:v>
                </c:pt>
                <c:pt idx="212">
                  <c:v>-4.0294609976565109E-2</c:v>
                </c:pt>
                <c:pt idx="213">
                  <c:v>-3.8538428427949682E-2</c:v>
                </c:pt>
                <c:pt idx="214">
                  <c:v>-3.6099287388206031E-2</c:v>
                </c:pt>
                <c:pt idx="215">
                  <c:v>-3.3757711990052126E-2</c:v>
                </c:pt>
                <c:pt idx="216">
                  <c:v>-3.0830742742359744E-2</c:v>
                </c:pt>
                <c:pt idx="217">
                  <c:v>-2.7220814003539144E-2</c:v>
                </c:pt>
                <c:pt idx="218">
                  <c:v>-2.2537663207231329E-2</c:v>
                </c:pt>
                <c:pt idx="219">
                  <c:v>-1.8927734468410728E-2</c:v>
                </c:pt>
                <c:pt idx="220">
                  <c:v>-1.5415371371179872E-2</c:v>
                </c:pt>
                <c:pt idx="221">
                  <c:v>-1.1220048782820792E-2</c:v>
                </c:pt>
                <c:pt idx="222">
                  <c:v>-7.12229183605146E-3</c:v>
                </c:pt>
                <c:pt idx="223">
                  <c:v>-2.9269692476923807E-3</c:v>
                </c:pt>
                <c:pt idx="224">
                  <c:v>5.8539384953847627E-4</c:v>
                </c:pt>
                <c:pt idx="225">
                  <c:v>5.366110287436031E-3</c:v>
                </c:pt>
                <c:pt idx="226">
                  <c:v>9.56143287579511E-3</c:v>
                </c:pt>
                <c:pt idx="227">
                  <c:v>1.3073795973025968E-2</c:v>
                </c:pt>
                <c:pt idx="228">
                  <c:v>1.7269118561385046E-2</c:v>
                </c:pt>
                <c:pt idx="229">
                  <c:v>2.0781481658615902E-2</c:v>
                </c:pt>
                <c:pt idx="230">
                  <c:v>2.312305705676981E-2</c:v>
                </c:pt>
                <c:pt idx="231">
                  <c:v>2.6732985795590407E-2</c:v>
                </c:pt>
                <c:pt idx="232">
                  <c:v>2.9074561193744314E-2</c:v>
                </c:pt>
                <c:pt idx="233">
                  <c:v>3.1416136591898215E-2</c:v>
                </c:pt>
                <c:pt idx="234">
                  <c:v>3.2586924290975171E-2</c:v>
                </c:pt>
                <c:pt idx="235">
                  <c:v>3.4440671481180345E-2</c:v>
                </c:pt>
                <c:pt idx="236">
                  <c:v>3.56114591802573E-2</c:v>
                </c:pt>
                <c:pt idx="237">
                  <c:v>3.5026065330718822E-2</c:v>
                </c:pt>
                <c:pt idx="238">
                  <c:v>3.5026065330718822E-2</c:v>
                </c:pt>
                <c:pt idx="239">
                  <c:v>3.6196853029795771E-2</c:v>
                </c:pt>
                <c:pt idx="240">
                  <c:v>3.4440671481180345E-2</c:v>
                </c:pt>
                <c:pt idx="241">
                  <c:v>3.3269883782103389E-2</c:v>
                </c:pt>
                <c:pt idx="242">
                  <c:v>3.2001530441436693E-2</c:v>
                </c:pt>
                <c:pt idx="243">
                  <c:v>3.0245348892821267E-2</c:v>
                </c:pt>
                <c:pt idx="244">
                  <c:v>2.8489167344205837E-2</c:v>
                </c:pt>
                <c:pt idx="245">
                  <c:v>2.6147591946051929E-2</c:v>
                </c:pt>
                <c:pt idx="246">
                  <c:v>2.312305705676981E-2</c:v>
                </c:pt>
                <c:pt idx="247">
                  <c:v>2.0781481658615902E-2</c:v>
                </c:pt>
                <c:pt idx="248">
                  <c:v>1.785451241092352E-2</c:v>
                </c:pt>
                <c:pt idx="249">
                  <c:v>1.424458367210292E-2</c:v>
                </c:pt>
                <c:pt idx="250">
                  <c:v>1.131761442441054E-2</c:v>
                </c:pt>
                <c:pt idx="251">
                  <c:v>7.7076856855899344E-3</c:v>
                </c:pt>
                <c:pt idx="252">
                  <c:v>4.7807164378975541E-3</c:v>
                </c:pt>
                <c:pt idx="253">
                  <c:v>1.1707876990769525E-3</c:v>
                </c:pt>
                <c:pt idx="254">
                  <c:v>-2.9269692476923807E-3</c:v>
                </c:pt>
                <c:pt idx="255">
                  <c:v>-5.8539384953847614E-3</c:v>
                </c:pt>
                <c:pt idx="256">
                  <c:v>-9.4638672342053642E-3</c:v>
                </c:pt>
                <c:pt idx="257">
                  <c:v>-1.2976230331436222E-2</c:v>
                </c:pt>
                <c:pt idx="258">
                  <c:v>-1.5415371371179872E-2</c:v>
                </c:pt>
                <c:pt idx="259">
                  <c:v>-1.7756946769333776E-2</c:v>
                </c:pt>
                <c:pt idx="260">
                  <c:v>-2.0683916017026155E-2</c:v>
                </c:pt>
                <c:pt idx="261">
                  <c:v>-2.4879238605385236E-2</c:v>
                </c:pt>
                <c:pt idx="262">
                  <c:v>-2.6635420154000666E-2</c:v>
                </c:pt>
                <c:pt idx="263">
                  <c:v>-2.8391601702616096E-2</c:v>
                </c:pt>
                <c:pt idx="264">
                  <c:v>-2.9562389401693048E-2</c:v>
                </c:pt>
                <c:pt idx="265">
                  <c:v>-3.0830742742359744E-2</c:v>
                </c:pt>
                <c:pt idx="266">
                  <c:v>-3.2001530441436693E-2</c:v>
                </c:pt>
                <c:pt idx="267">
                  <c:v>-3.1416136591898222E-2</c:v>
                </c:pt>
                <c:pt idx="268">
                  <c:v>-3.2001530441436693E-2</c:v>
                </c:pt>
                <c:pt idx="269">
                  <c:v>-3.1416136591898222E-2</c:v>
                </c:pt>
                <c:pt idx="270">
                  <c:v>-3.0245348892821267E-2</c:v>
                </c:pt>
                <c:pt idx="271">
                  <c:v>-2.9562389401693048E-2</c:v>
                </c:pt>
                <c:pt idx="272">
                  <c:v>-2.8976995552154574E-2</c:v>
                </c:pt>
                <c:pt idx="273">
                  <c:v>-2.7220814003539144E-2</c:v>
                </c:pt>
                <c:pt idx="274">
                  <c:v>-2.5464632454923714E-2</c:v>
                </c:pt>
                <c:pt idx="275">
                  <c:v>-2.2537663207231329E-2</c:v>
                </c:pt>
                <c:pt idx="276">
                  <c:v>-2.0098522167487681E-2</c:v>
                </c:pt>
                <c:pt idx="277">
                  <c:v>-1.7756946769333776E-2</c:v>
                </c:pt>
                <c:pt idx="278">
                  <c:v>-1.5415371371179872E-2</c:v>
                </c:pt>
                <c:pt idx="279">
                  <c:v>-1.2390836481897744E-2</c:v>
                </c:pt>
                <c:pt idx="280">
                  <c:v>-1.004926108374384E-2</c:v>
                </c:pt>
                <c:pt idx="281">
                  <c:v>-7.12229183605146E-3</c:v>
                </c:pt>
                <c:pt idx="282">
                  <c:v>-4.6831507963078093E-3</c:v>
                </c:pt>
                <c:pt idx="283">
                  <c:v>-1.1707876990769523E-3</c:v>
                </c:pt>
                <c:pt idx="284">
                  <c:v>1.1707876990769525E-3</c:v>
                </c:pt>
                <c:pt idx="285">
                  <c:v>4.1953225883590789E-3</c:v>
                </c:pt>
                <c:pt idx="286">
                  <c:v>7.12229183605146E-3</c:v>
                </c:pt>
                <c:pt idx="287">
                  <c:v>9.56143287579511E-3</c:v>
                </c:pt>
                <c:pt idx="288">
                  <c:v>1.1903008273949014E-2</c:v>
                </c:pt>
                <c:pt idx="289">
                  <c:v>1.3659189822564444E-2</c:v>
                </c:pt>
                <c:pt idx="290">
                  <c:v>1.6000765220718347E-2</c:v>
                </c:pt>
                <c:pt idx="291">
                  <c:v>1.785451241092352E-2</c:v>
                </c:pt>
                <c:pt idx="292">
                  <c:v>1.961069395953895E-2</c:v>
                </c:pt>
                <c:pt idx="293">
                  <c:v>2.0781481658615902E-2</c:v>
                </c:pt>
                <c:pt idx="294">
                  <c:v>2.1952269357692854E-2</c:v>
                </c:pt>
                <c:pt idx="295">
                  <c:v>2.2537663207231332E-2</c:v>
                </c:pt>
                <c:pt idx="296">
                  <c:v>2.312305705676981E-2</c:v>
                </c:pt>
                <c:pt idx="297">
                  <c:v>2.312305705676981E-2</c:v>
                </c:pt>
                <c:pt idx="298">
                  <c:v>2.312305705676981E-2</c:v>
                </c:pt>
                <c:pt idx="299">
                  <c:v>2.2537663207231332E-2</c:v>
                </c:pt>
                <c:pt idx="300">
                  <c:v>2.1952269357692854E-2</c:v>
                </c:pt>
                <c:pt idx="301">
                  <c:v>2.1952269357692854E-2</c:v>
                </c:pt>
                <c:pt idx="302">
                  <c:v>2.0781481658615902E-2</c:v>
                </c:pt>
                <c:pt idx="303">
                  <c:v>1.961069395953895E-2</c:v>
                </c:pt>
                <c:pt idx="304">
                  <c:v>1.785451241092352E-2</c:v>
                </c:pt>
                <c:pt idx="305">
                  <c:v>1.6586159070256824E-2</c:v>
                </c:pt>
                <c:pt idx="306">
                  <c:v>1.4829977521641394E-2</c:v>
                </c:pt>
                <c:pt idx="307">
                  <c:v>1.248840212348749E-2</c:v>
                </c:pt>
                <c:pt idx="308">
                  <c:v>1.0732220574872064E-2</c:v>
                </c:pt>
                <c:pt idx="309">
                  <c:v>8.8784733846668882E-3</c:v>
                </c:pt>
                <c:pt idx="310">
                  <c:v>6.536897986512984E-3</c:v>
                </c:pt>
                <c:pt idx="311">
                  <c:v>4.7807164378975541E-3</c:v>
                </c:pt>
                <c:pt idx="312">
                  <c:v>2.4391410397436508E-3</c:v>
                </c:pt>
                <c:pt idx="313">
                  <c:v>0</c:v>
                </c:pt>
                <c:pt idx="314">
                  <c:v>-2.3415753981539046E-3</c:v>
                </c:pt>
                <c:pt idx="315">
                  <c:v>-4.6831507963078093E-3</c:v>
                </c:pt>
                <c:pt idx="316">
                  <c:v>-5.8539384953847614E-3</c:v>
                </c:pt>
                <c:pt idx="317">
                  <c:v>-7.7076856855899361E-3</c:v>
                </c:pt>
                <c:pt idx="318">
                  <c:v>-1.004926108374384E-2</c:v>
                </c:pt>
                <c:pt idx="319">
                  <c:v>-1.1220048782820792E-2</c:v>
                </c:pt>
                <c:pt idx="320">
                  <c:v>-1.2976230331436222E-2</c:v>
                </c:pt>
                <c:pt idx="321">
                  <c:v>-1.4147018030513173E-2</c:v>
                </c:pt>
                <c:pt idx="322">
                  <c:v>-1.5415371371179872E-2</c:v>
                </c:pt>
                <c:pt idx="323">
                  <c:v>-1.6000765220718347E-2</c:v>
                </c:pt>
                <c:pt idx="324">
                  <c:v>-1.6586159070256821E-2</c:v>
                </c:pt>
                <c:pt idx="325">
                  <c:v>-1.7171552919795299E-2</c:v>
                </c:pt>
                <c:pt idx="326">
                  <c:v>-1.7756946769333776E-2</c:v>
                </c:pt>
                <c:pt idx="327">
                  <c:v>-1.7756946769333776E-2</c:v>
                </c:pt>
                <c:pt idx="328">
                  <c:v>-1.7171552919795299E-2</c:v>
                </c:pt>
                <c:pt idx="329">
                  <c:v>-1.7171552919795299E-2</c:v>
                </c:pt>
                <c:pt idx="330">
                  <c:v>-1.7171552919795299E-2</c:v>
                </c:pt>
                <c:pt idx="331">
                  <c:v>-1.6586159070256821E-2</c:v>
                </c:pt>
                <c:pt idx="332">
                  <c:v>-1.5415371371179872E-2</c:v>
                </c:pt>
                <c:pt idx="333">
                  <c:v>-1.4829977521641394E-2</c:v>
                </c:pt>
                <c:pt idx="334">
                  <c:v>-1.4147018030513173E-2</c:v>
                </c:pt>
                <c:pt idx="335">
                  <c:v>-1.2390836481897744E-2</c:v>
                </c:pt>
                <c:pt idx="336">
                  <c:v>-1.1220048782820792E-2</c:v>
                </c:pt>
                <c:pt idx="337">
                  <c:v>-9.4638672342053642E-3</c:v>
                </c:pt>
                <c:pt idx="338">
                  <c:v>-7.7076856855899361E-3</c:v>
                </c:pt>
                <c:pt idx="339">
                  <c:v>-6.4393323449232374E-3</c:v>
                </c:pt>
                <c:pt idx="340">
                  <c:v>-5.2685446458462853E-3</c:v>
                </c:pt>
                <c:pt idx="341">
                  <c:v>-3.5123630972308563E-3</c:v>
                </c:pt>
                <c:pt idx="342">
                  <c:v>-1.7561815486154281E-3</c:v>
                </c:pt>
                <c:pt idx="343">
                  <c:v>-5.8539384953847594E-4</c:v>
                </c:pt>
                <c:pt idx="344">
                  <c:v>5.8539384953847627E-4</c:v>
                </c:pt>
                <c:pt idx="345">
                  <c:v>1.8537471902051747E-3</c:v>
                </c:pt>
                <c:pt idx="346">
                  <c:v>4.1953225883590789E-3</c:v>
                </c:pt>
                <c:pt idx="347">
                  <c:v>5.366110287436031E-3</c:v>
                </c:pt>
                <c:pt idx="348">
                  <c:v>6.536897986512984E-3</c:v>
                </c:pt>
                <c:pt idx="349">
                  <c:v>7.7076856855899344E-3</c:v>
                </c:pt>
                <c:pt idx="350">
                  <c:v>8.8784733846668882E-3</c:v>
                </c:pt>
                <c:pt idx="351">
                  <c:v>9.56143287579511E-3</c:v>
                </c:pt>
                <c:pt idx="352">
                  <c:v>1.0146826725333588E-2</c:v>
                </c:pt>
                <c:pt idx="353">
                  <c:v>1.0732220574872064E-2</c:v>
                </c:pt>
                <c:pt idx="354">
                  <c:v>1.131761442441054E-2</c:v>
                </c:pt>
                <c:pt idx="355">
                  <c:v>1.131761442441054E-2</c:v>
                </c:pt>
                <c:pt idx="356">
                  <c:v>1.131761442441054E-2</c:v>
                </c:pt>
                <c:pt idx="357">
                  <c:v>1.131761442441054E-2</c:v>
                </c:pt>
                <c:pt idx="358">
                  <c:v>1.131761442441054E-2</c:v>
                </c:pt>
                <c:pt idx="359">
                  <c:v>1.131761442441054E-2</c:v>
                </c:pt>
                <c:pt idx="360">
                  <c:v>1.0732220574872064E-2</c:v>
                </c:pt>
                <c:pt idx="361">
                  <c:v>1.0146826725333588E-2</c:v>
                </c:pt>
                <c:pt idx="362">
                  <c:v>1.0146826725333588E-2</c:v>
                </c:pt>
                <c:pt idx="363">
                  <c:v>8.8784733846668882E-3</c:v>
                </c:pt>
                <c:pt idx="364">
                  <c:v>8.8784733846668882E-3</c:v>
                </c:pt>
                <c:pt idx="365">
                  <c:v>7.7076856855899344E-3</c:v>
                </c:pt>
                <c:pt idx="366">
                  <c:v>6.536897986512984E-3</c:v>
                </c:pt>
                <c:pt idx="367">
                  <c:v>5.9515041369745079E-3</c:v>
                </c:pt>
                <c:pt idx="368">
                  <c:v>4.1953225883590789E-3</c:v>
                </c:pt>
                <c:pt idx="369">
                  <c:v>4.1953225883590789E-3</c:v>
                </c:pt>
                <c:pt idx="370">
                  <c:v>3.0245348892821268E-3</c:v>
                </c:pt>
                <c:pt idx="371">
                  <c:v>2.4391410397436508E-3</c:v>
                </c:pt>
                <c:pt idx="372">
                  <c:v>1.1707876990769525E-3</c:v>
                </c:pt>
                <c:pt idx="373">
                  <c:v>0</c:v>
                </c:pt>
                <c:pt idx="374">
                  <c:v>-1.1707876990769523E-3</c:v>
                </c:pt>
                <c:pt idx="375">
                  <c:v>-1.7561815486154281E-3</c:v>
                </c:pt>
                <c:pt idx="376">
                  <c:v>-2.3415753981539046E-3</c:v>
                </c:pt>
                <c:pt idx="377">
                  <c:v>-3.5123630972308563E-3</c:v>
                </c:pt>
                <c:pt idx="378">
                  <c:v>-3.5123630972308563E-3</c:v>
                </c:pt>
                <c:pt idx="379">
                  <c:v>-4.6831507963078093E-3</c:v>
                </c:pt>
                <c:pt idx="380">
                  <c:v>-5.2685446458462853E-3</c:v>
                </c:pt>
                <c:pt idx="381">
                  <c:v>-5.8539384953847614E-3</c:v>
                </c:pt>
                <c:pt idx="382">
                  <c:v>-5.8539384953847614E-3</c:v>
                </c:pt>
                <c:pt idx="383">
                  <c:v>-6.4393323449232374E-3</c:v>
                </c:pt>
                <c:pt idx="384">
                  <c:v>-5.8539384953847614E-3</c:v>
                </c:pt>
                <c:pt idx="385">
                  <c:v>-6.4393323449232374E-3</c:v>
                </c:pt>
                <c:pt idx="386">
                  <c:v>-6.4393323449232374E-3</c:v>
                </c:pt>
                <c:pt idx="387">
                  <c:v>-6.4393323449232374E-3</c:v>
                </c:pt>
                <c:pt idx="388">
                  <c:v>-6.4393323449232374E-3</c:v>
                </c:pt>
                <c:pt idx="389">
                  <c:v>-5.8539384953847614E-3</c:v>
                </c:pt>
                <c:pt idx="390">
                  <c:v>-5.8539384953847614E-3</c:v>
                </c:pt>
                <c:pt idx="391">
                  <c:v>-5.8539384953847614E-3</c:v>
                </c:pt>
                <c:pt idx="392">
                  <c:v>-5.8539384953847614E-3</c:v>
                </c:pt>
                <c:pt idx="393">
                  <c:v>-4.6831507963078093E-3</c:v>
                </c:pt>
                <c:pt idx="394">
                  <c:v>-4.0977569467693323E-3</c:v>
                </c:pt>
                <c:pt idx="395">
                  <c:v>-4.0977569467693323E-3</c:v>
                </c:pt>
                <c:pt idx="396">
                  <c:v>-4.0977569467693323E-3</c:v>
                </c:pt>
                <c:pt idx="397">
                  <c:v>-3.5123630972308563E-3</c:v>
                </c:pt>
                <c:pt idx="398">
                  <c:v>-3.5123630972308563E-3</c:v>
                </c:pt>
                <c:pt idx="399">
                  <c:v>-3.5123630972308563E-3</c:v>
                </c:pt>
                <c:pt idx="400">
                  <c:v>-2.9269692476923807E-3</c:v>
                </c:pt>
                <c:pt idx="401">
                  <c:v>-2.3415753981539046E-3</c:v>
                </c:pt>
                <c:pt idx="402">
                  <c:v>-1.7561815486154281E-3</c:v>
                </c:pt>
                <c:pt idx="403">
                  <c:v>-1.7561815486154281E-3</c:v>
                </c:pt>
                <c:pt idx="404">
                  <c:v>-1.1707876990769523E-3</c:v>
                </c:pt>
                <c:pt idx="405">
                  <c:v>-5.8539384953847594E-4</c:v>
                </c:pt>
                <c:pt idx="406">
                  <c:v>-5.8539384953847594E-4</c:v>
                </c:pt>
                <c:pt idx="407">
                  <c:v>-5.8539384953847594E-4</c:v>
                </c:pt>
                <c:pt idx="408">
                  <c:v>-5.8539384953847594E-4</c:v>
                </c:pt>
                <c:pt idx="409">
                  <c:v>-5.8539384953847594E-4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5.8539384953847627E-4</c:v>
                </c:pt>
                <c:pt idx="414">
                  <c:v>1.1707876990769525E-3</c:v>
                </c:pt>
                <c:pt idx="415">
                  <c:v>5.8539384953847627E-4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5.8539384953847627E-4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5.8539384953847627E-4</c:v>
                </c:pt>
                <c:pt idx="432">
                  <c:v>5.8539384953847627E-4</c:v>
                </c:pt>
                <c:pt idx="433">
                  <c:v>5.8539384953847627E-4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5.8539384953847627E-4</c:v>
                </c:pt>
                <c:pt idx="439">
                  <c:v>5.8539384953847627E-4</c:v>
                </c:pt>
                <c:pt idx="440">
                  <c:v>5.8539384953847627E-4</c:v>
                </c:pt>
                <c:pt idx="441">
                  <c:v>0</c:v>
                </c:pt>
                <c:pt idx="442">
                  <c:v>0</c:v>
                </c:pt>
                <c:pt idx="443">
                  <c:v>-5.8539384953847594E-4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5.8539384953847627E-4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5.8539384953847627E-4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5.8539384953847627E-4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5.8539384953847627E-4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5.8539384953847627E-4</c:v>
                </c:pt>
                <c:pt idx="474">
                  <c:v>5.8539384953847627E-4</c:v>
                </c:pt>
                <c:pt idx="475">
                  <c:v>0</c:v>
                </c:pt>
                <c:pt idx="476">
                  <c:v>0</c:v>
                </c:pt>
                <c:pt idx="477">
                  <c:v>5.8539384953847627E-4</c:v>
                </c:pt>
                <c:pt idx="478">
                  <c:v>0</c:v>
                </c:pt>
                <c:pt idx="479">
                  <c:v>0</c:v>
                </c:pt>
                <c:pt idx="480">
                  <c:v>-5.8539384953847594E-4</c:v>
                </c:pt>
                <c:pt idx="481">
                  <c:v>-5.8539384953847594E-4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-5.8539384953847594E-4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5.8539384953847627E-4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3-402E-A11E-A3CA46DDF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layout>
        <c:manualLayout>
          <c:xMode val="edge"/>
          <c:yMode val="edge"/>
          <c:x val="0.18831066109316122"/>
          <c:y val="4.2704626334519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dx=0,038'!$T$3:$T$12</c:f>
              <c:numCache>
                <c:formatCode>General</c:formatCode>
                <c:ptCount val="10"/>
                <c:pt idx="0">
                  <c:v>0.57999999999999996</c:v>
                </c:pt>
                <c:pt idx="1">
                  <c:v>1.18</c:v>
                </c:pt>
                <c:pt idx="2">
                  <c:v>1.77</c:v>
                </c:pt>
                <c:pt idx="3">
                  <c:v>2.37</c:v>
                </c:pt>
                <c:pt idx="4">
                  <c:v>2.98</c:v>
                </c:pt>
                <c:pt idx="5">
                  <c:v>3.58</c:v>
                </c:pt>
                <c:pt idx="6">
                  <c:v>4.16</c:v>
                </c:pt>
                <c:pt idx="7">
                  <c:v>4.72</c:v>
                </c:pt>
                <c:pt idx="8">
                  <c:v>5.36</c:v>
                </c:pt>
                <c:pt idx="9">
                  <c:v>5.94</c:v>
                </c:pt>
              </c:numCache>
            </c:numRef>
          </c:xVal>
          <c:yVal>
            <c:numRef>
              <c:f>'2ªParte dx=0,038'!$U$3:$U$12</c:f>
              <c:numCache>
                <c:formatCode>0.000</c:formatCode>
                <c:ptCount val="10"/>
                <c:pt idx="0">
                  <c:v>3.624778229470562E-2</c:v>
                </c:pt>
                <c:pt idx="1">
                  <c:v>3.090957578076425E-2</c:v>
                </c:pt>
                <c:pt idx="2">
                  <c:v>2.542970395523458E-2</c:v>
                </c:pt>
                <c:pt idx="3">
                  <c:v>2.0610741785833848E-2</c:v>
                </c:pt>
                <c:pt idx="4">
                  <c:v>1.6580744177148596E-2</c:v>
                </c:pt>
                <c:pt idx="5">
                  <c:v>1.2440838873212489E-2</c:v>
                </c:pt>
                <c:pt idx="6">
                  <c:v>9.8346654550671916E-3</c:v>
                </c:pt>
                <c:pt idx="7">
                  <c:v>6.4990913003969584E-3</c:v>
                </c:pt>
                <c:pt idx="8">
                  <c:v>5.2482509923956174E-3</c:v>
                </c:pt>
                <c:pt idx="9">
                  <c:v>2.740082261227223E-3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0-46AC-944A-8C1653A7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6103506292482669"/>
          <c:y val="5.1628581392360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4474809728"/>
          <c:y val="0.17606959969164696"/>
          <c:w val="0.74522112312562605"/>
          <c:h val="0.610675623589009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486694932364225"/>
                  <c:y val="-0.24106418515867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dx=0,038'!$X$4:$X$8</c:f>
              <c:numCache>
                <c:formatCode>General</c:formatCode>
                <c:ptCount val="5"/>
                <c:pt idx="0">
                  <c:v>1.18</c:v>
                </c:pt>
                <c:pt idx="1">
                  <c:v>2.37</c:v>
                </c:pt>
                <c:pt idx="2">
                  <c:v>3.58</c:v>
                </c:pt>
                <c:pt idx="3">
                  <c:v>4.72</c:v>
                </c:pt>
                <c:pt idx="4">
                  <c:v>5.94</c:v>
                </c:pt>
              </c:numCache>
            </c:numRef>
          </c:xVal>
          <c:yVal>
            <c:numRef>
              <c:f>'2ªParte dx=0,038'!$W$4:$W$8</c:f>
              <c:numCache>
                <c:formatCode>0.000</c:formatCode>
                <c:ptCount val="5"/>
                <c:pt idx="0">
                  <c:v>7.7662250705437821E-2</c:v>
                </c:pt>
                <c:pt idx="1">
                  <c:v>6.3417667033334915E-2</c:v>
                </c:pt>
                <c:pt idx="2">
                  <c:v>4.9270649002821743E-2</c:v>
                </c:pt>
                <c:pt idx="3">
                  <c:v>3.56114591802573E-2</c:v>
                </c:pt>
                <c:pt idx="4">
                  <c:v>2.312305705676981E-2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2-4ECD-B68E-05DA48C22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4.6493034524530588E-2"/>
              <c:y val="0.35167520143898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371265548328198"/>
          <c:y val="4.7082377860662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235533764940468"/>
          <c:y val="0.19040456785007137"/>
          <c:w val="0.76795359271585495"/>
          <c:h val="0.6961911866279871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878596130082057E-2"/>
                  <c:y val="0.32122943401255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dx=0,038'!$AB$4:$AB$8</c:f>
              <c:numCache>
                <c:formatCode>General</c:formatCode>
                <c:ptCount val="5"/>
                <c:pt idx="0">
                  <c:v>1.18</c:v>
                </c:pt>
                <c:pt idx="1">
                  <c:v>2.37</c:v>
                </c:pt>
                <c:pt idx="2">
                  <c:v>3.58</c:v>
                </c:pt>
                <c:pt idx="3">
                  <c:v>4.72</c:v>
                </c:pt>
                <c:pt idx="4">
                  <c:v>5.94</c:v>
                </c:pt>
              </c:numCache>
            </c:numRef>
          </c:xVal>
          <c:yVal>
            <c:numRef>
              <c:f>'2ªParte dx=0,038'!$AA$4:$AA$8</c:f>
              <c:numCache>
                <c:formatCode>0.000</c:formatCode>
                <c:ptCount val="5"/>
                <c:pt idx="0">
                  <c:v>-8.410158305036107E-2</c:v>
                </c:pt>
                <c:pt idx="1">
                  <c:v>-7.0442393227796621E-2</c:v>
                </c:pt>
                <c:pt idx="2">
                  <c:v>-5.688076904682194E-2</c:v>
                </c:pt>
                <c:pt idx="3">
                  <c:v>-4.3806973073795961E-2</c:v>
                </c:pt>
                <c:pt idx="4">
                  <c:v>-3.2001530441436693E-2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4-4D78-9482-5980CA610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dx=0,041'!$B$2:$B$1048576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dx=0,041'!$C$2:$C$1048576</c:f>
              <c:numCache>
                <c:formatCode>General</c:formatCode>
                <c:ptCount val="1048575"/>
                <c:pt idx="0">
                  <c:v>0.63700000000000001</c:v>
                </c:pt>
                <c:pt idx="1">
                  <c:v>0.70399999999999996</c:v>
                </c:pt>
                <c:pt idx="2">
                  <c:v>0.752</c:v>
                </c:pt>
                <c:pt idx="3">
                  <c:v>0.78900000000000003</c:v>
                </c:pt>
                <c:pt idx="4">
                  <c:v>0.81899999999999995</c:v>
                </c:pt>
                <c:pt idx="5">
                  <c:v>0.85</c:v>
                </c:pt>
                <c:pt idx="6">
                  <c:v>0.86099999999999999</c:v>
                </c:pt>
                <c:pt idx="7">
                  <c:v>0.86099999999999999</c:v>
                </c:pt>
                <c:pt idx="8">
                  <c:v>0.85599999999999998</c:v>
                </c:pt>
                <c:pt idx="9">
                  <c:v>0.85</c:v>
                </c:pt>
                <c:pt idx="10">
                  <c:v>0.81899999999999995</c:v>
                </c:pt>
                <c:pt idx="11">
                  <c:v>0.78900000000000003</c:v>
                </c:pt>
                <c:pt idx="12">
                  <c:v>0.746</c:v>
                </c:pt>
                <c:pt idx="13">
                  <c:v>0.70399999999999996</c:v>
                </c:pt>
                <c:pt idx="14">
                  <c:v>0.64300000000000002</c:v>
                </c:pt>
                <c:pt idx="15">
                  <c:v>0.57599999999999996</c:v>
                </c:pt>
                <c:pt idx="16">
                  <c:v>0.503</c:v>
                </c:pt>
                <c:pt idx="17">
                  <c:v>0.443</c:v>
                </c:pt>
                <c:pt idx="18">
                  <c:v>0.35699999999999998</c:v>
                </c:pt>
                <c:pt idx="19">
                  <c:v>0.27200000000000002</c:v>
                </c:pt>
                <c:pt idx="20">
                  <c:v>0.2</c:v>
                </c:pt>
                <c:pt idx="21">
                  <c:v>0.114</c:v>
                </c:pt>
                <c:pt idx="22">
                  <c:v>2.9000000000000001E-2</c:v>
                </c:pt>
                <c:pt idx="23">
                  <c:v>-0.05</c:v>
                </c:pt>
                <c:pt idx="24">
                  <c:v>-0.13500000000000001</c:v>
                </c:pt>
                <c:pt idx="25">
                  <c:v>-0.20799999999999999</c:v>
                </c:pt>
                <c:pt idx="26">
                  <c:v>-0.29899999999999999</c:v>
                </c:pt>
                <c:pt idx="27">
                  <c:v>-0.378</c:v>
                </c:pt>
                <c:pt idx="28">
                  <c:v>-0.432</c:v>
                </c:pt>
                <c:pt idx="29">
                  <c:v>-0.49299999999999999</c:v>
                </c:pt>
                <c:pt idx="30">
                  <c:v>-0.56000000000000005</c:v>
                </c:pt>
                <c:pt idx="31">
                  <c:v>-0.60899999999999999</c:v>
                </c:pt>
                <c:pt idx="32">
                  <c:v>-0.63900000000000001</c:v>
                </c:pt>
                <c:pt idx="33">
                  <c:v>-0.67500000000000004</c:v>
                </c:pt>
                <c:pt idx="34">
                  <c:v>-0.71199999999999997</c:v>
                </c:pt>
                <c:pt idx="35">
                  <c:v>-0.72399999999999998</c:v>
                </c:pt>
                <c:pt idx="36">
                  <c:v>-0.72399999999999998</c:v>
                </c:pt>
                <c:pt idx="37">
                  <c:v>-0.73599999999999999</c:v>
                </c:pt>
                <c:pt idx="38">
                  <c:v>-0.73599999999999999</c:v>
                </c:pt>
                <c:pt idx="39">
                  <c:v>-0.71799999999999997</c:v>
                </c:pt>
                <c:pt idx="40">
                  <c:v>-0.69399999999999995</c:v>
                </c:pt>
                <c:pt idx="41">
                  <c:v>-0.66900000000000004</c:v>
                </c:pt>
                <c:pt idx="42">
                  <c:v>-0.63300000000000001</c:v>
                </c:pt>
                <c:pt idx="43">
                  <c:v>-0.59</c:v>
                </c:pt>
                <c:pt idx="44">
                  <c:v>-0.53</c:v>
                </c:pt>
                <c:pt idx="45">
                  <c:v>-0.48699999999999999</c:v>
                </c:pt>
                <c:pt idx="46">
                  <c:v>-0.432</c:v>
                </c:pt>
                <c:pt idx="47">
                  <c:v>-0.36499999999999999</c:v>
                </c:pt>
                <c:pt idx="48">
                  <c:v>-0.29299999999999998</c:v>
                </c:pt>
                <c:pt idx="49">
                  <c:v>-0.214</c:v>
                </c:pt>
                <c:pt idx="50">
                  <c:v>-0.14699999999999999</c:v>
                </c:pt>
                <c:pt idx="51">
                  <c:v>-6.2E-2</c:v>
                </c:pt>
                <c:pt idx="52">
                  <c:v>1.0999999999999999E-2</c:v>
                </c:pt>
                <c:pt idx="53">
                  <c:v>8.4000000000000005E-2</c:v>
                </c:pt>
                <c:pt idx="54">
                  <c:v>0.157</c:v>
                </c:pt>
                <c:pt idx="55">
                  <c:v>0.23599999999999999</c:v>
                </c:pt>
                <c:pt idx="56">
                  <c:v>0.30299999999999999</c:v>
                </c:pt>
                <c:pt idx="57">
                  <c:v>0.35699999999999998</c:v>
                </c:pt>
                <c:pt idx="58">
                  <c:v>0.42399999999999999</c:v>
                </c:pt>
                <c:pt idx="59">
                  <c:v>0.48499999999999999</c:v>
                </c:pt>
                <c:pt idx="60">
                  <c:v>0.53400000000000003</c:v>
                </c:pt>
                <c:pt idx="61">
                  <c:v>0.58799999999999997</c:v>
                </c:pt>
                <c:pt idx="62">
                  <c:v>0.63100000000000001</c:v>
                </c:pt>
                <c:pt idx="63">
                  <c:v>0.66100000000000003</c:v>
                </c:pt>
                <c:pt idx="64">
                  <c:v>0.67900000000000005</c:v>
                </c:pt>
                <c:pt idx="65">
                  <c:v>0.69199999999999995</c:v>
                </c:pt>
                <c:pt idx="66">
                  <c:v>0.70399999999999996</c:v>
                </c:pt>
                <c:pt idx="67">
                  <c:v>0.70399999999999996</c:v>
                </c:pt>
                <c:pt idx="68">
                  <c:v>0.69199999999999995</c:v>
                </c:pt>
                <c:pt idx="69">
                  <c:v>0.67300000000000004</c:v>
                </c:pt>
                <c:pt idx="70">
                  <c:v>0.65500000000000003</c:v>
                </c:pt>
                <c:pt idx="71">
                  <c:v>0.63700000000000001</c:v>
                </c:pt>
                <c:pt idx="72">
                  <c:v>0.59399999999999997</c:v>
                </c:pt>
                <c:pt idx="73">
                  <c:v>0.54</c:v>
                </c:pt>
                <c:pt idx="74">
                  <c:v>0.503</c:v>
                </c:pt>
                <c:pt idx="75">
                  <c:v>0.44900000000000001</c:v>
                </c:pt>
                <c:pt idx="76">
                  <c:v>0.39400000000000002</c:v>
                </c:pt>
                <c:pt idx="77">
                  <c:v>0.33300000000000002</c:v>
                </c:pt>
                <c:pt idx="78">
                  <c:v>0.27900000000000003</c:v>
                </c:pt>
                <c:pt idx="79">
                  <c:v>0.21199999999999999</c:v>
                </c:pt>
                <c:pt idx="80">
                  <c:v>0.13900000000000001</c:v>
                </c:pt>
                <c:pt idx="81">
                  <c:v>7.1999999999999995E-2</c:v>
                </c:pt>
                <c:pt idx="82">
                  <c:v>1.0999999999999999E-2</c:v>
                </c:pt>
                <c:pt idx="83">
                  <c:v>-5.6000000000000001E-2</c:v>
                </c:pt>
                <c:pt idx="84">
                  <c:v>-0.13500000000000001</c:v>
                </c:pt>
                <c:pt idx="85">
                  <c:v>-0.183</c:v>
                </c:pt>
                <c:pt idx="86">
                  <c:v>-0.25600000000000001</c:v>
                </c:pt>
                <c:pt idx="87">
                  <c:v>-0.32300000000000001</c:v>
                </c:pt>
                <c:pt idx="88">
                  <c:v>-0.378</c:v>
                </c:pt>
                <c:pt idx="89">
                  <c:v>-0.41399999999999998</c:v>
                </c:pt>
                <c:pt idx="90">
                  <c:v>-0.45700000000000002</c:v>
                </c:pt>
                <c:pt idx="91">
                  <c:v>-0.499</c:v>
                </c:pt>
                <c:pt idx="92">
                  <c:v>-0.53</c:v>
                </c:pt>
                <c:pt idx="93">
                  <c:v>-0.54700000000000004</c:v>
                </c:pt>
                <c:pt idx="94">
                  <c:v>-0.57199999999999995</c:v>
                </c:pt>
                <c:pt idx="95">
                  <c:v>-0.58399999999999996</c:v>
                </c:pt>
                <c:pt idx="96">
                  <c:v>-0.59</c:v>
                </c:pt>
                <c:pt idx="97">
                  <c:v>-0.58399999999999996</c:v>
                </c:pt>
                <c:pt idx="98">
                  <c:v>-0.57799999999999996</c:v>
                </c:pt>
                <c:pt idx="99">
                  <c:v>-0.57199999999999995</c:v>
                </c:pt>
                <c:pt idx="100">
                  <c:v>-0.54700000000000004</c:v>
                </c:pt>
                <c:pt idx="101">
                  <c:v>-0.51700000000000002</c:v>
                </c:pt>
                <c:pt idx="102">
                  <c:v>-0.48699999999999999</c:v>
                </c:pt>
                <c:pt idx="103">
                  <c:v>-0.45700000000000002</c:v>
                </c:pt>
                <c:pt idx="104">
                  <c:v>-0.41399999999999998</c:v>
                </c:pt>
                <c:pt idx="105">
                  <c:v>-0.36499999999999999</c:v>
                </c:pt>
                <c:pt idx="106">
                  <c:v>-0.317</c:v>
                </c:pt>
                <c:pt idx="107">
                  <c:v>-0.27400000000000002</c:v>
                </c:pt>
                <c:pt idx="108">
                  <c:v>-0.20100000000000001</c:v>
                </c:pt>
                <c:pt idx="109">
                  <c:v>-0.14099999999999999</c:v>
                </c:pt>
                <c:pt idx="110">
                  <c:v>-9.1999999999999998E-2</c:v>
                </c:pt>
                <c:pt idx="111">
                  <c:v>-3.1E-2</c:v>
                </c:pt>
                <c:pt idx="112">
                  <c:v>3.5000000000000003E-2</c:v>
                </c:pt>
                <c:pt idx="113">
                  <c:v>0.09</c:v>
                </c:pt>
                <c:pt idx="114">
                  <c:v>0.151</c:v>
                </c:pt>
                <c:pt idx="115">
                  <c:v>0.20599999999999999</c:v>
                </c:pt>
                <c:pt idx="116">
                  <c:v>0.26</c:v>
                </c:pt>
                <c:pt idx="117">
                  <c:v>0.309</c:v>
                </c:pt>
                <c:pt idx="118">
                  <c:v>0.35099999999999998</c:v>
                </c:pt>
                <c:pt idx="119">
                  <c:v>0.39400000000000002</c:v>
                </c:pt>
                <c:pt idx="120">
                  <c:v>0.443</c:v>
                </c:pt>
                <c:pt idx="121">
                  <c:v>0.47299999999999998</c:v>
                </c:pt>
                <c:pt idx="122">
                  <c:v>0.497</c:v>
                </c:pt>
                <c:pt idx="123">
                  <c:v>0.51500000000000001</c:v>
                </c:pt>
                <c:pt idx="124">
                  <c:v>0.54</c:v>
                </c:pt>
                <c:pt idx="125">
                  <c:v>0.55200000000000005</c:v>
                </c:pt>
                <c:pt idx="126">
                  <c:v>0.54600000000000004</c:v>
                </c:pt>
                <c:pt idx="127">
                  <c:v>0.54</c:v>
                </c:pt>
                <c:pt idx="128">
                  <c:v>0.54</c:v>
                </c:pt>
                <c:pt idx="129">
                  <c:v>0.52200000000000002</c:v>
                </c:pt>
                <c:pt idx="130">
                  <c:v>0.503</c:v>
                </c:pt>
                <c:pt idx="131">
                  <c:v>0.47899999999999998</c:v>
                </c:pt>
                <c:pt idx="132">
                  <c:v>0.44900000000000001</c:v>
                </c:pt>
                <c:pt idx="133">
                  <c:v>0.41199999999999998</c:v>
                </c:pt>
                <c:pt idx="134">
                  <c:v>0.37</c:v>
                </c:pt>
                <c:pt idx="135">
                  <c:v>0.33300000000000002</c:v>
                </c:pt>
                <c:pt idx="136">
                  <c:v>0.29699999999999999</c:v>
                </c:pt>
                <c:pt idx="137">
                  <c:v>0.248</c:v>
                </c:pt>
                <c:pt idx="138">
                  <c:v>0.193</c:v>
                </c:pt>
                <c:pt idx="139">
                  <c:v>0.151</c:v>
                </c:pt>
                <c:pt idx="140">
                  <c:v>9.6000000000000002E-2</c:v>
                </c:pt>
                <c:pt idx="141">
                  <c:v>4.2000000000000003E-2</c:v>
                </c:pt>
                <c:pt idx="142">
                  <c:v>-1.2999999999999999E-2</c:v>
                </c:pt>
                <c:pt idx="143">
                  <c:v>-5.6000000000000001E-2</c:v>
                </c:pt>
                <c:pt idx="144">
                  <c:v>-0.104</c:v>
                </c:pt>
                <c:pt idx="145">
                  <c:v>-0.159</c:v>
                </c:pt>
                <c:pt idx="146">
                  <c:v>-0.20799999999999999</c:v>
                </c:pt>
                <c:pt idx="147">
                  <c:v>-0.25</c:v>
                </c:pt>
                <c:pt idx="148">
                  <c:v>-0.28699999999999998</c:v>
                </c:pt>
                <c:pt idx="149">
                  <c:v>-0.33500000000000002</c:v>
                </c:pt>
                <c:pt idx="150">
                  <c:v>-0.36499999999999999</c:v>
                </c:pt>
                <c:pt idx="151">
                  <c:v>-0.38400000000000001</c:v>
                </c:pt>
                <c:pt idx="152">
                  <c:v>-0.41399999999999998</c:v>
                </c:pt>
                <c:pt idx="153">
                  <c:v>-0.432</c:v>
                </c:pt>
                <c:pt idx="154">
                  <c:v>-0.44400000000000001</c:v>
                </c:pt>
                <c:pt idx="155">
                  <c:v>-0.44400000000000001</c:v>
                </c:pt>
                <c:pt idx="156">
                  <c:v>-0.45100000000000001</c:v>
                </c:pt>
                <c:pt idx="157">
                  <c:v>-0.45100000000000001</c:v>
                </c:pt>
                <c:pt idx="158">
                  <c:v>-0.432</c:v>
                </c:pt>
                <c:pt idx="159">
                  <c:v>-0.42</c:v>
                </c:pt>
                <c:pt idx="160">
                  <c:v>-0.40799999999999997</c:v>
                </c:pt>
                <c:pt idx="161">
                  <c:v>-0.38400000000000001</c:v>
                </c:pt>
                <c:pt idx="162">
                  <c:v>-0.35299999999999998</c:v>
                </c:pt>
                <c:pt idx="163">
                  <c:v>-0.32900000000000001</c:v>
                </c:pt>
                <c:pt idx="164">
                  <c:v>-0.30499999999999999</c:v>
                </c:pt>
                <c:pt idx="165">
                  <c:v>-0.26800000000000002</c:v>
                </c:pt>
                <c:pt idx="166">
                  <c:v>-0.214</c:v>
                </c:pt>
                <c:pt idx="167">
                  <c:v>-0.17699999999999999</c:v>
                </c:pt>
                <c:pt idx="168">
                  <c:v>-0.13500000000000001</c:v>
                </c:pt>
                <c:pt idx="169">
                  <c:v>-8.5999999999999993E-2</c:v>
                </c:pt>
                <c:pt idx="170">
                  <c:v>-4.2999999999999997E-2</c:v>
                </c:pt>
                <c:pt idx="171">
                  <c:v>5.0000000000000001E-3</c:v>
                </c:pt>
                <c:pt idx="172">
                  <c:v>4.2000000000000003E-2</c:v>
                </c:pt>
                <c:pt idx="173">
                  <c:v>0.09</c:v>
                </c:pt>
                <c:pt idx="174">
                  <c:v>0.13900000000000001</c:v>
                </c:pt>
                <c:pt idx="175">
                  <c:v>0.16900000000000001</c:v>
                </c:pt>
                <c:pt idx="176">
                  <c:v>0.20599999999999999</c:v>
                </c:pt>
                <c:pt idx="177">
                  <c:v>0.248</c:v>
                </c:pt>
                <c:pt idx="178">
                  <c:v>0.27900000000000003</c:v>
                </c:pt>
                <c:pt idx="179">
                  <c:v>0.309</c:v>
                </c:pt>
                <c:pt idx="180">
                  <c:v>0.33300000000000002</c:v>
                </c:pt>
                <c:pt idx="181">
                  <c:v>0.36399999999999999</c:v>
                </c:pt>
                <c:pt idx="182">
                  <c:v>0.38200000000000001</c:v>
                </c:pt>
                <c:pt idx="183">
                  <c:v>0.39400000000000002</c:v>
                </c:pt>
                <c:pt idx="184">
                  <c:v>0.4</c:v>
                </c:pt>
                <c:pt idx="185">
                  <c:v>0.40600000000000003</c:v>
                </c:pt>
                <c:pt idx="186">
                  <c:v>0.40600000000000003</c:v>
                </c:pt>
                <c:pt idx="187">
                  <c:v>0.4</c:v>
                </c:pt>
                <c:pt idx="188">
                  <c:v>0.39400000000000002</c:v>
                </c:pt>
                <c:pt idx="189">
                  <c:v>0.38200000000000001</c:v>
                </c:pt>
                <c:pt idx="190">
                  <c:v>0.36399999999999999</c:v>
                </c:pt>
                <c:pt idx="191">
                  <c:v>0.34499999999999997</c:v>
                </c:pt>
                <c:pt idx="192">
                  <c:v>0.32700000000000001</c:v>
                </c:pt>
                <c:pt idx="193">
                  <c:v>0.30299999999999999</c:v>
                </c:pt>
                <c:pt idx="194">
                  <c:v>0.27200000000000002</c:v>
                </c:pt>
                <c:pt idx="195">
                  <c:v>0.23599999999999999</c:v>
                </c:pt>
                <c:pt idx="196">
                  <c:v>0.20599999999999999</c:v>
                </c:pt>
                <c:pt idx="197">
                  <c:v>0.17499999999999999</c:v>
                </c:pt>
                <c:pt idx="198">
                  <c:v>0.13300000000000001</c:v>
                </c:pt>
                <c:pt idx="199">
                  <c:v>0.09</c:v>
                </c:pt>
                <c:pt idx="200">
                  <c:v>6.6000000000000003E-2</c:v>
                </c:pt>
                <c:pt idx="201">
                  <c:v>2.3E-2</c:v>
                </c:pt>
                <c:pt idx="202">
                  <c:v>-1.2999999999999999E-2</c:v>
                </c:pt>
                <c:pt idx="203">
                  <c:v>-5.6000000000000001E-2</c:v>
                </c:pt>
                <c:pt idx="204">
                  <c:v>-0.08</c:v>
                </c:pt>
                <c:pt idx="205">
                  <c:v>-0.11600000000000001</c:v>
                </c:pt>
                <c:pt idx="206">
                  <c:v>-0.153</c:v>
                </c:pt>
                <c:pt idx="207">
                  <c:v>-0.183</c:v>
                </c:pt>
                <c:pt idx="208">
                  <c:v>-0.20100000000000001</c:v>
                </c:pt>
                <c:pt idx="209">
                  <c:v>-0.24399999999999999</c:v>
                </c:pt>
                <c:pt idx="210">
                  <c:v>-0.26800000000000002</c:v>
                </c:pt>
                <c:pt idx="211">
                  <c:v>-0.28000000000000003</c:v>
                </c:pt>
                <c:pt idx="212">
                  <c:v>-0.29299999999999998</c:v>
                </c:pt>
                <c:pt idx="213">
                  <c:v>-0.30499999999999999</c:v>
                </c:pt>
                <c:pt idx="214">
                  <c:v>-0.317</c:v>
                </c:pt>
                <c:pt idx="215">
                  <c:v>-0.317</c:v>
                </c:pt>
                <c:pt idx="216">
                  <c:v>-0.30499999999999999</c:v>
                </c:pt>
                <c:pt idx="217">
                  <c:v>-0.311</c:v>
                </c:pt>
                <c:pt idx="218">
                  <c:v>-0.30499999999999999</c:v>
                </c:pt>
                <c:pt idx="219">
                  <c:v>-0.28699999999999998</c:v>
                </c:pt>
                <c:pt idx="220">
                  <c:v>-0.27400000000000002</c:v>
                </c:pt>
                <c:pt idx="221">
                  <c:v>-0.26200000000000001</c:v>
                </c:pt>
                <c:pt idx="222">
                  <c:v>-0.24399999999999999</c:v>
                </c:pt>
                <c:pt idx="223">
                  <c:v>-0.20799999999999999</c:v>
                </c:pt>
                <c:pt idx="224">
                  <c:v>-0.183</c:v>
                </c:pt>
                <c:pt idx="225">
                  <c:v>-0.159</c:v>
                </c:pt>
                <c:pt idx="226">
                  <c:v>-0.13500000000000001</c:v>
                </c:pt>
                <c:pt idx="227">
                  <c:v>-9.8000000000000004E-2</c:v>
                </c:pt>
                <c:pt idx="228">
                  <c:v>-7.3999999999999996E-2</c:v>
                </c:pt>
                <c:pt idx="229">
                  <c:v>-4.2999999999999997E-2</c:v>
                </c:pt>
                <c:pt idx="230">
                  <c:v>-1.2999999999999999E-2</c:v>
                </c:pt>
                <c:pt idx="231">
                  <c:v>1.7000000000000001E-2</c:v>
                </c:pt>
                <c:pt idx="232">
                  <c:v>4.2000000000000003E-2</c:v>
                </c:pt>
                <c:pt idx="233">
                  <c:v>6.6000000000000003E-2</c:v>
                </c:pt>
                <c:pt idx="234">
                  <c:v>9.6000000000000002E-2</c:v>
                </c:pt>
                <c:pt idx="235">
                  <c:v>0.13300000000000001</c:v>
                </c:pt>
                <c:pt idx="236">
                  <c:v>0.157</c:v>
                </c:pt>
                <c:pt idx="237">
                  <c:v>0.16900000000000001</c:v>
                </c:pt>
                <c:pt idx="238">
                  <c:v>0.193</c:v>
                </c:pt>
                <c:pt idx="239">
                  <c:v>0.218</c:v>
                </c:pt>
                <c:pt idx="240">
                  <c:v>0.23</c:v>
                </c:pt>
                <c:pt idx="241">
                  <c:v>0.23599999999999999</c:v>
                </c:pt>
                <c:pt idx="242">
                  <c:v>0.254</c:v>
                </c:pt>
                <c:pt idx="243">
                  <c:v>0.26</c:v>
                </c:pt>
                <c:pt idx="244">
                  <c:v>0.26</c:v>
                </c:pt>
                <c:pt idx="245">
                  <c:v>0.254</c:v>
                </c:pt>
                <c:pt idx="246">
                  <c:v>0.26</c:v>
                </c:pt>
                <c:pt idx="247">
                  <c:v>0.26</c:v>
                </c:pt>
                <c:pt idx="248">
                  <c:v>0.248</c:v>
                </c:pt>
                <c:pt idx="249">
                  <c:v>0.23599999999999999</c:v>
                </c:pt>
                <c:pt idx="250">
                  <c:v>0.23</c:v>
                </c:pt>
                <c:pt idx="251">
                  <c:v>0.21199999999999999</c:v>
                </c:pt>
                <c:pt idx="252">
                  <c:v>0.193</c:v>
                </c:pt>
                <c:pt idx="253">
                  <c:v>0.18099999999999999</c:v>
                </c:pt>
                <c:pt idx="254">
                  <c:v>0.16900000000000001</c:v>
                </c:pt>
                <c:pt idx="255">
                  <c:v>0.151</c:v>
                </c:pt>
                <c:pt idx="256">
                  <c:v>0.121</c:v>
                </c:pt>
                <c:pt idx="257">
                  <c:v>0.108</c:v>
                </c:pt>
                <c:pt idx="258">
                  <c:v>8.4000000000000005E-2</c:v>
                </c:pt>
                <c:pt idx="259">
                  <c:v>0.06</c:v>
                </c:pt>
                <c:pt idx="260">
                  <c:v>3.5000000000000003E-2</c:v>
                </c:pt>
                <c:pt idx="261">
                  <c:v>1.0999999999999999E-2</c:v>
                </c:pt>
                <c:pt idx="262">
                  <c:v>-7.0000000000000001E-3</c:v>
                </c:pt>
                <c:pt idx="263">
                  <c:v>-3.1E-2</c:v>
                </c:pt>
                <c:pt idx="264">
                  <c:v>-4.2999999999999997E-2</c:v>
                </c:pt>
                <c:pt idx="265">
                  <c:v>-6.2E-2</c:v>
                </c:pt>
                <c:pt idx="266">
                  <c:v>-0.08</c:v>
                </c:pt>
                <c:pt idx="267">
                  <c:v>-0.104</c:v>
                </c:pt>
                <c:pt idx="268">
                  <c:v>-0.11600000000000001</c:v>
                </c:pt>
                <c:pt idx="269">
                  <c:v>-0.129</c:v>
                </c:pt>
                <c:pt idx="270">
                  <c:v>-0.13500000000000001</c:v>
                </c:pt>
                <c:pt idx="271">
                  <c:v>-0.14699999999999999</c:v>
                </c:pt>
                <c:pt idx="272">
                  <c:v>-0.153</c:v>
                </c:pt>
                <c:pt idx="273">
                  <c:v>-0.153</c:v>
                </c:pt>
                <c:pt idx="274">
                  <c:v>-0.159</c:v>
                </c:pt>
                <c:pt idx="275">
                  <c:v>-0.16500000000000001</c:v>
                </c:pt>
                <c:pt idx="276">
                  <c:v>-0.159</c:v>
                </c:pt>
                <c:pt idx="277">
                  <c:v>-0.153</c:v>
                </c:pt>
                <c:pt idx="278">
                  <c:v>-0.14699999999999999</c:v>
                </c:pt>
                <c:pt idx="279">
                  <c:v>-0.14699999999999999</c:v>
                </c:pt>
                <c:pt idx="280">
                  <c:v>-0.13500000000000001</c:v>
                </c:pt>
                <c:pt idx="281">
                  <c:v>-0.122</c:v>
                </c:pt>
                <c:pt idx="282">
                  <c:v>-0.11</c:v>
                </c:pt>
                <c:pt idx="283">
                  <c:v>-0.104</c:v>
                </c:pt>
                <c:pt idx="284">
                  <c:v>-8.5999999999999993E-2</c:v>
                </c:pt>
                <c:pt idx="285">
                  <c:v>-7.3999999999999996E-2</c:v>
                </c:pt>
                <c:pt idx="286">
                  <c:v>-6.2E-2</c:v>
                </c:pt>
                <c:pt idx="287">
                  <c:v>-5.6000000000000001E-2</c:v>
                </c:pt>
                <c:pt idx="288">
                  <c:v>-3.1E-2</c:v>
                </c:pt>
                <c:pt idx="289">
                  <c:v>-1.2999999999999999E-2</c:v>
                </c:pt>
                <c:pt idx="290">
                  <c:v>-1E-3</c:v>
                </c:pt>
                <c:pt idx="291">
                  <c:v>1.0999999999999999E-2</c:v>
                </c:pt>
                <c:pt idx="292">
                  <c:v>2.9000000000000001E-2</c:v>
                </c:pt>
                <c:pt idx="293">
                  <c:v>4.2000000000000003E-2</c:v>
                </c:pt>
                <c:pt idx="294">
                  <c:v>5.3999999999999999E-2</c:v>
                </c:pt>
                <c:pt idx="295">
                  <c:v>6.6000000000000003E-2</c:v>
                </c:pt>
                <c:pt idx="296">
                  <c:v>8.4000000000000005E-2</c:v>
                </c:pt>
                <c:pt idx="297">
                  <c:v>0.09</c:v>
                </c:pt>
                <c:pt idx="298">
                  <c:v>9.6000000000000002E-2</c:v>
                </c:pt>
                <c:pt idx="299">
                  <c:v>0.108</c:v>
                </c:pt>
                <c:pt idx="300">
                  <c:v>0.114</c:v>
                </c:pt>
                <c:pt idx="301">
                  <c:v>0.114</c:v>
                </c:pt>
                <c:pt idx="302">
                  <c:v>0.121</c:v>
                </c:pt>
                <c:pt idx="303">
                  <c:v>0.127</c:v>
                </c:pt>
                <c:pt idx="304">
                  <c:v>0.127</c:v>
                </c:pt>
                <c:pt idx="305">
                  <c:v>0.127</c:v>
                </c:pt>
                <c:pt idx="306">
                  <c:v>0.121</c:v>
                </c:pt>
                <c:pt idx="307">
                  <c:v>0.121</c:v>
                </c:pt>
                <c:pt idx="308">
                  <c:v>0.114</c:v>
                </c:pt>
                <c:pt idx="309">
                  <c:v>0.108</c:v>
                </c:pt>
                <c:pt idx="310">
                  <c:v>0.10199999999999999</c:v>
                </c:pt>
                <c:pt idx="311">
                  <c:v>0.10199999999999999</c:v>
                </c:pt>
                <c:pt idx="312">
                  <c:v>0.09</c:v>
                </c:pt>
                <c:pt idx="313">
                  <c:v>8.4000000000000005E-2</c:v>
                </c:pt>
                <c:pt idx="314">
                  <c:v>7.8E-2</c:v>
                </c:pt>
                <c:pt idx="315">
                  <c:v>7.1999999999999995E-2</c:v>
                </c:pt>
                <c:pt idx="316">
                  <c:v>6.6000000000000003E-2</c:v>
                </c:pt>
                <c:pt idx="317">
                  <c:v>5.3999999999999999E-2</c:v>
                </c:pt>
                <c:pt idx="318">
                  <c:v>4.2000000000000003E-2</c:v>
                </c:pt>
                <c:pt idx="319">
                  <c:v>3.5000000000000003E-2</c:v>
                </c:pt>
                <c:pt idx="320">
                  <c:v>2.9000000000000001E-2</c:v>
                </c:pt>
                <c:pt idx="321">
                  <c:v>1.7000000000000001E-2</c:v>
                </c:pt>
                <c:pt idx="322">
                  <c:v>1.7000000000000001E-2</c:v>
                </c:pt>
                <c:pt idx="323">
                  <c:v>1.0999999999999999E-2</c:v>
                </c:pt>
                <c:pt idx="324">
                  <c:v>-1E-3</c:v>
                </c:pt>
                <c:pt idx="325">
                  <c:v>-7.0000000000000001E-3</c:v>
                </c:pt>
                <c:pt idx="326">
                  <c:v>-7.0000000000000001E-3</c:v>
                </c:pt>
                <c:pt idx="327">
                  <c:v>-1.2999999999999999E-2</c:v>
                </c:pt>
                <c:pt idx="328">
                  <c:v>-2.5000000000000001E-2</c:v>
                </c:pt>
                <c:pt idx="329">
                  <c:v>-2.5000000000000001E-2</c:v>
                </c:pt>
                <c:pt idx="330">
                  <c:v>-2.5000000000000001E-2</c:v>
                </c:pt>
                <c:pt idx="331">
                  <c:v>-3.1E-2</c:v>
                </c:pt>
                <c:pt idx="332">
                  <c:v>-3.1E-2</c:v>
                </c:pt>
                <c:pt idx="333">
                  <c:v>-3.6999999999999998E-2</c:v>
                </c:pt>
                <c:pt idx="334">
                  <c:v>-3.1E-2</c:v>
                </c:pt>
                <c:pt idx="335">
                  <c:v>-3.1E-2</c:v>
                </c:pt>
                <c:pt idx="336">
                  <c:v>-3.1E-2</c:v>
                </c:pt>
                <c:pt idx="337">
                  <c:v>-3.1E-2</c:v>
                </c:pt>
                <c:pt idx="338">
                  <c:v>-2.5000000000000001E-2</c:v>
                </c:pt>
                <c:pt idx="339">
                  <c:v>-1.9E-2</c:v>
                </c:pt>
                <c:pt idx="340">
                  <c:v>-1.9E-2</c:v>
                </c:pt>
                <c:pt idx="341">
                  <c:v>-1.9E-2</c:v>
                </c:pt>
                <c:pt idx="342">
                  <c:v>-1.2999999999999999E-2</c:v>
                </c:pt>
                <c:pt idx="343">
                  <c:v>-1.2999999999999999E-2</c:v>
                </c:pt>
                <c:pt idx="344">
                  <c:v>-1.2999999999999999E-2</c:v>
                </c:pt>
                <c:pt idx="345">
                  <c:v>-1.2999999999999999E-2</c:v>
                </c:pt>
                <c:pt idx="346">
                  <c:v>-1E-3</c:v>
                </c:pt>
                <c:pt idx="347">
                  <c:v>-1E-3</c:v>
                </c:pt>
                <c:pt idx="348">
                  <c:v>-7.0000000000000001E-3</c:v>
                </c:pt>
                <c:pt idx="349">
                  <c:v>5.0000000000000001E-3</c:v>
                </c:pt>
                <c:pt idx="350">
                  <c:v>5.0000000000000001E-3</c:v>
                </c:pt>
                <c:pt idx="351">
                  <c:v>5.0000000000000001E-3</c:v>
                </c:pt>
                <c:pt idx="352">
                  <c:v>-1E-3</c:v>
                </c:pt>
                <c:pt idx="353">
                  <c:v>5.0000000000000001E-3</c:v>
                </c:pt>
                <c:pt idx="354">
                  <c:v>1.0999999999999999E-2</c:v>
                </c:pt>
                <c:pt idx="355">
                  <c:v>5.0000000000000001E-3</c:v>
                </c:pt>
                <c:pt idx="356">
                  <c:v>1.0999999999999999E-2</c:v>
                </c:pt>
                <c:pt idx="357">
                  <c:v>1.7000000000000001E-2</c:v>
                </c:pt>
                <c:pt idx="358">
                  <c:v>1.7000000000000001E-2</c:v>
                </c:pt>
                <c:pt idx="359">
                  <c:v>1.0999999999999999E-2</c:v>
                </c:pt>
                <c:pt idx="360">
                  <c:v>1.0999999999999999E-2</c:v>
                </c:pt>
                <c:pt idx="361">
                  <c:v>1.0999999999999999E-2</c:v>
                </c:pt>
                <c:pt idx="362">
                  <c:v>1.0999999999999999E-2</c:v>
                </c:pt>
                <c:pt idx="363">
                  <c:v>1.0999999999999999E-2</c:v>
                </c:pt>
                <c:pt idx="364">
                  <c:v>1.0999999999999999E-2</c:v>
                </c:pt>
                <c:pt idx="365">
                  <c:v>1.0999999999999999E-2</c:v>
                </c:pt>
                <c:pt idx="366">
                  <c:v>1.0999999999999999E-2</c:v>
                </c:pt>
                <c:pt idx="367">
                  <c:v>5.0000000000000001E-3</c:v>
                </c:pt>
                <c:pt idx="368">
                  <c:v>5.0000000000000001E-3</c:v>
                </c:pt>
                <c:pt idx="369">
                  <c:v>1.0999999999999999E-2</c:v>
                </c:pt>
                <c:pt idx="370">
                  <c:v>5.0000000000000001E-3</c:v>
                </c:pt>
                <c:pt idx="371">
                  <c:v>1.0999999999999999E-2</c:v>
                </c:pt>
                <c:pt idx="372">
                  <c:v>1.0999999999999999E-2</c:v>
                </c:pt>
                <c:pt idx="373">
                  <c:v>1.0999999999999999E-2</c:v>
                </c:pt>
                <c:pt idx="374">
                  <c:v>1.0999999999999999E-2</c:v>
                </c:pt>
                <c:pt idx="375">
                  <c:v>1.0999999999999999E-2</c:v>
                </c:pt>
                <c:pt idx="376">
                  <c:v>1.0999999999999999E-2</c:v>
                </c:pt>
                <c:pt idx="377">
                  <c:v>1.0999999999999999E-2</c:v>
                </c:pt>
                <c:pt idx="378">
                  <c:v>5.0000000000000001E-3</c:v>
                </c:pt>
                <c:pt idx="379">
                  <c:v>1.0999999999999999E-2</c:v>
                </c:pt>
                <c:pt idx="380">
                  <c:v>5.0000000000000001E-3</c:v>
                </c:pt>
                <c:pt idx="381">
                  <c:v>1.0999999999999999E-2</c:v>
                </c:pt>
                <c:pt idx="382">
                  <c:v>5.0000000000000001E-3</c:v>
                </c:pt>
                <c:pt idx="383">
                  <c:v>5.0000000000000001E-3</c:v>
                </c:pt>
                <c:pt idx="384">
                  <c:v>1.0999999999999999E-2</c:v>
                </c:pt>
                <c:pt idx="385">
                  <c:v>1.0999999999999999E-2</c:v>
                </c:pt>
                <c:pt idx="386">
                  <c:v>1.0999999999999999E-2</c:v>
                </c:pt>
                <c:pt idx="387">
                  <c:v>1.0999999999999999E-2</c:v>
                </c:pt>
                <c:pt idx="388">
                  <c:v>1.0999999999999999E-2</c:v>
                </c:pt>
                <c:pt idx="389">
                  <c:v>1.0999999999999999E-2</c:v>
                </c:pt>
                <c:pt idx="390">
                  <c:v>1.0999999999999999E-2</c:v>
                </c:pt>
                <c:pt idx="391">
                  <c:v>1.0999999999999999E-2</c:v>
                </c:pt>
                <c:pt idx="392">
                  <c:v>1.0999999999999999E-2</c:v>
                </c:pt>
                <c:pt idx="393">
                  <c:v>1.0999999999999999E-2</c:v>
                </c:pt>
                <c:pt idx="394">
                  <c:v>5.0000000000000001E-3</c:v>
                </c:pt>
                <c:pt idx="395">
                  <c:v>1.0999999999999999E-2</c:v>
                </c:pt>
                <c:pt idx="396">
                  <c:v>1.0999999999999999E-2</c:v>
                </c:pt>
                <c:pt idx="397">
                  <c:v>5.0000000000000001E-3</c:v>
                </c:pt>
                <c:pt idx="398">
                  <c:v>5.0000000000000001E-3</c:v>
                </c:pt>
                <c:pt idx="399">
                  <c:v>1.0999999999999999E-2</c:v>
                </c:pt>
                <c:pt idx="400">
                  <c:v>1.0999999999999999E-2</c:v>
                </c:pt>
                <c:pt idx="401">
                  <c:v>1.0999999999999999E-2</c:v>
                </c:pt>
                <c:pt idx="402">
                  <c:v>1.0999999999999999E-2</c:v>
                </c:pt>
                <c:pt idx="403">
                  <c:v>1.0999999999999999E-2</c:v>
                </c:pt>
                <c:pt idx="404">
                  <c:v>1.0999999999999999E-2</c:v>
                </c:pt>
                <c:pt idx="405">
                  <c:v>1.0999999999999999E-2</c:v>
                </c:pt>
                <c:pt idx="406">
                  <c:v>1.0999999999999999E-2</c:v>
                </c:pt>
                <c:pt idx="407">
                  <c:v>1.0999999999999999E-2</c:v>
                </c:pt>
                <c:pt idx="408">
                  <c:v>1.0999999999999999E-2</c:v>
                </c:pt>
                <c:pt idx="409">
                  <c:v>1.0999999999999999E-2</c:v>
                </c:pt>
                <c:pt idx="410">
                  <c:v>1.0999999999999999E-2</c:v>
                </c:pt>
                <c:pt idx="411">
                  <c:v>1.0999999999999999E-2</c:v>
                </c:pt>
                <c:pt idx="412">
                  <c:v>1.0999999999999999E-2</c:v>
                </c:pt>
                <c:pt idx="413">
                  <c:v>1.0999999999999999E-2</c:v>
                </c:pt>
                <c:pt idx="414">
                  <c:v>1.0999999999999999E-2</c:v>
                </c:pt>
                <c:pt idx="415">
                  <c:v>1.0999999999999999E-2</c:v>
                </c:pt>
                <c:pt idx="416">
                  <c:v>1.0999999999999999E-2</c:v>
                </c:pt>
                <c:pt idx="417">
                  <c:v>1.0999999999999999E-2</c:v>
                </c:pt>
                <c:pt idx="418">
                  <c:v>1.0999999999999999E-2</c:v>
                </c:pt>
                <c:pt idx="419">
                  <c:v>1.0999999999999999E-2</c:v>
                </c:pt>
                <c:pt idx="420">
                  <c:v>1.0999999999999999E-2</c:v>
                </c:pt>
                <c:pt idx="421">
                  <c:v>1.0999999999999999E-2</c:v>
                </c:pt>
                <c:pt idx="422">
                  <c:v>1.0999999999999999E-2</c:v>
                </c:pt>
                <c:pt idx="423">
                  <c:v>1.0999999999999999E-2</c:v>
                </c:pt>
                <c:pt idx="424">
                  <c:v>5.0000000000000001E-3</c:v>
                </c:pt>
                <c:pt idx="425">
                  <c:v>5.0000000000000001E-3</c:v>
                </c:pt>
                <c:pt idx="426">
                  <c:v>1.0999999999999999E-2</c:v>
                </c:pt>
                <c:pt idx="427">
                  <c:v>1.0999999999999999E-2</c:v>
                </c:pt>
                <c:pt idx="428">
                  <c:v>5.0000000000000001E-3</c:v>
                </c:pt>
                <c:pt idx="429">
                  <c:v>1.0999999999999999E-2</c:v>
                </c:pt>
                <c:pt idx="430">
                  <c:v>1.7000000000000001E-2</c:v>
                </c:pt>
                <c:pt idx="431">
                  <c:v>1.0999999999999999E-2</c:v>
                </c:pt>
                <c:pt idx="432">
                  <c:v>5.0000000000000001E-3</c:v>
                </c:pt>
                <c:pt idx="433">
                  <c:v>1.0999999999999999E-2</c:v>
                </c:pt>
                <c:pt idx="434">
                  <c:v>1.0999999999999999E-2</c:v>
                </c:pt>
                <c:pt idx="435">
                  <c:v>1.0999999999999999E-2</c:v>
                </c:pt>
                <c:pt idx="436">
                  <c:v>1.0999999999999999E-2</c:v>
                </c:pt>
                <c:pt idx="437">
                  <c:v>1.0999999999999999E-2</c:v>
                </c:pt>
                <c:pt idx="438">
                  <c:v>1.0999999999999999E-2</c:v>
                </c:pt>
                <c:pt idx="439">
                  <c:v>1.0999999999999999E-2</c:v>
                </c:pt>
                <c:pt idx="440">
                  <c:v>5.0000000000000001E-3</c:v>
                </c:pt>
                <c:pt idx="441">
                  <c:v>1.0999999999999999E-2</c:v>
                </c:pt>
                <c:pt idx="442">
                  <c:v>1.0999999999999999E-2</c:v>
                </c:pt>
                <c:pt idx="443">
                  <c:v>1.0999999999999999E-2</c:v>
                </c:pt>
                <c:pt idx="444">
                  <c:v>1.0999999999999999E-2</c:v>
                </c:pt>
                <c:pt idx="445">
                  <c:v>1.0999999999999999E-2</c:v>
                </c:pt>
                <c:pt idx="446">
                  <c:v>1.0999999999999999E-2</c:v>
                </c:pt>
                <c:pt idx="447">
                  <c:v>1.0999999999999999E-2</c:v>
                </c:pt>
                <c:pt idx="448">
                  <c:v>1.0999999999999999E-2</c:v>
                </c:pt>
                <c:pt idx="449">
                  <c:v>1.0999999999999999E-2</c:v>
                </c:pt>
                <c:pt idx="450">
                  <c:v>1.0999999999999999E-2</c:v>
                </c:pt>
                <c:pt idx="451">
                  <c:v>1.0999999999999999E-2</c:v>
                </c:pt>
                <c:pt idx="452">
                  <c:v>1.0999999999999999E-2</c:v>
                </c:pt>
                <c:pt idx="453">
                  <c:v>1.0999999999999999E-2</c:v>
                </c:pt>
                <c:pt idx="454">
                  <c:v>1.0999999999999999E-2</c:v>
                </c:pt>
                <c:pt idx="455">
                  <c:v>1.0999999999999999E-2</c:v>
                </c:pt>
                <c:pt idx="456">
                  <c:v>1.0999999999999999E-2</c:v>
                </c:pt>
                <c:pt idx="457">
                  <c:v>1.0999999999999999E-2</c:v>
                </c:pt>
                <c:pt idx="458">
                  <c:v>1.0999999999999999E-2</c:v>
                </c:pt>
                <c:pt idx="459">
                  <c:v>1.0999999999999999E-2</c:v>
                </c:pt>
                <c:pt idx="460">
                  <c:v>1.0999999999999999E-2</c:v>
                </c:pt>
                <c:pt idx="461">
                  <c:v>1.7000000000000001E-2</c:v>
                </c:pt>
                <c:pt idx="462">
                  <c:v>1.0999999999999999E-2</c:v>
                </c:pt>
                <c:pt idx="463">
                  <c:v>1.0999999999999999E-2</c:v>
                </c:pt>
                <c:pt idx="464">
                  <c:v>1.0999999999999999E-2</c:v>
                </c:pt>
                <c:pt idx="465">
                  <c:v>1.0999999999999999E-2</c:v>
                </c:pt>
                <c:pt idx="466">
                  <c:v>5.0000000000000001E-3</c:v>
                </c:pt>
                <c:pt idx="467">
                  <c:v>1.0999999999999999E-2</c:v>
                </c:pt>
                <c:pt idx="468">
                  <c:v>1.0999999999999999E-2</c:v>
                </c:pt>
                <c:pt idx="469">
                  <c:v>1.0999999999999999E-2</c:v>
                </c:pt>
                <c:pt idx="470">
                  <c:v>1.0999999999999999E-2</c:v>
                </c:pt>
                <c:pt idx="471">
                  <c:v>1.0999999999999999E-2</c:v>
                </c:pt>
                <c:pt idx="472">
                  <c:v>1.0999999999999999E-2</c:v>
                </c:pt>
                <c:pt idx="473">
                  <c:v>1.0999999999999999E-2</c:v>
                </c:pt>
                <c:pt idx="474">
                  <c:v>5.0000000000000001E-3</c:v>
                </c:pt>
                <c:pt idx="475">
                  <c:v>1.0999999999999999E-2</c:v>
                </c:pt>
                <c:pt idx="476">
                  <c:v>1.0999999999999999E-2</c:v>
                </c:pt>
                <c:pt idx="477">
                  <c:v>1.0999999999999999E-2</c:v>
                </c:pt>
                <c:pt idx="478">
                  <c:v>1.0999999999999999E-2</c:v>
                </c:pt>
                <c:pt idx="479">
                  <c:v>1.0999999999999999E-2</c:v>
                </c:pt>
                <c:pt idx="480">
                  <c:v>1.0999999999999999E-2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1.7000000000000001E-2</c:v>
                </c:pt>
                <c:pt idx="485">
                  <c:v>1.0999999999999999E-2</c:v>
                </c:pt>
                <c:pt idx="486">
                  <c:v>1.0999999999999999E-2</c:v>
                </c:pt>
                <c:pt idx="487">
                  <c:v>1.7000000000000001E-2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1.0999999999999999E-2</c:v>
                </c:pt>
                <c:pt idx="491">
                  <c:v>1.0999999999999999E-2</c:v>
                </c:pt>
                <c:pt idx="492">
                  <c:v>1.7000000000000001E-2</c:v>
                </c:pt>
                <c:pt idx="493">
                  <c:v>1.0999999999999999E-2</c:v>
                </c:pt>
                <c:pt idx="494">
                  <c:v>1.0999999999999999E-2</c:v>
                </c:pt>
                <c:pt idx="495">
                  <c:v>1.0999999999999999E-2</c:v>
                </c:pt>
                <c:pt idx="496">
                  <c:v>1.0999999999999999E-2</c:v>
                </c:pt>
                <c:pt idx="497">
                  <c:v>1.0999999999999999E-2</c:v>
                </c:pt>
                <c:pt idx="498">
                  <c:v>1.0999999999999999E-2</c:v>
                </c:pt>
                <c:pt idx="499">
                  <c:v>1.0999999999999999E-2</c:v>
                </c:pt>
                <c:pt idx="500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A1-499F-BE54-CF135105C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6042802342015"/>
          <c:y val="0.17634259259259263"/>
          <c:w val="0.75817349754357632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dx=0,041'!$B$2:$B$1048576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dx=0,041'!$D$2:$D$1048576</c:f>
              <c:numCache>
                <c:formatCode>0.0000</c:formatCode>
                <c:ptCount val="1048575"/>
                <c:pt idx="0">
                  <c:v>0.626</c:v>
                </c:pt>
                <c:pt idx="1">
                  <c:v>0.69299999999999995</c:v>
                </c:pt>
                <c:pt idx="2">
                  <c:v>0.74099999999999999</c:v>
                </c:pt>
                <c:pt idx="3">
                  <c:v>0.77800000000000002</c:v>
                </c:pt>
                <c:pt idx="4">
                  <c:v>0.80799999999999994</c:v>
                </c:pt>
                <c:pt idx="5">
                  <c:v>0.83899999999999997</c:v>
                </c:pt>
                <c:pt idx="6">
                  <c:v>0.85</c:v>
                </c:pt>
                <c:pt idx="7">
                  <c:v>0.85</c:v>
                </c:pt>
                <c:pt idx="8">
                  <c:v>0.84499999999999997</c:v>
                </c:pt>
                <c:pt idx="9">
                  <c:v>0.83899999999999997</c:v>
                </c:pt>
                <c:pt idx="10">
                  <c:v>0.80799999999999994</c:v>
                </c:pt>
                <c:pt idx="11">
                  <c:v>0.77800000000000002</c:v>
                </c:pt>
                <c:pt idx="12">
                  <c:v>0.73499999999999999</c:v>
                </c:pt>
                <c:pt idx="13">
                  <c:v>0.69299999999999995</c:v>
                </c:pt>
                <c:pt idx="14">
                  <c:v>0.63200000000000001</c:v>
                </c:pt>
                <c:pt idx="15">
                  <c:v>0.56499999999999995</c:v>
                </c:pt>
                <c:pt idx="16">
                  <c:v>0.49199999999999999</c:v>
                </c:pt>
                <c:pt idx="17">
                  <c:v>0.432</c:v>
                </c:pt>
                <c:pt idx="18">
                  <c:v>0.34599999999999997</c:v>
                </c:pt>
                <c:pt idx="19">
                  <c:v>0.26100000000000001</c:v>
                </c:pt>
                <c:pt idx="20">
                  <c:v>0.189</c:v>
                </c:pt>
                <c:pt idx="21">
                  <c:v>0.10300000000000001</c:v>
                </c:pt>
                <c:pt idx="22">
                  <c:v>1.8000000000000002E-2</c:v>
                </c:pt>
                <c:pt idx="23">
                  <c:v>-6.0999999999999999E-2</c:v>
                </c:pt>
                <c:pt idx="24">
                  <c:v>-0.14600000000000002</c:v>
                </c:pt>
                <c:pt idx="25">
                  <c:v>-0.219</c:v>
                </c:pt>
                <c:pt idx="26">
                  <c:v>-0.31</c:v>
                </c:pt>
                <c:pt idx="27">
                  <c:v>-0.38900000000000001</c:v>
                </c:pt>
                <c:pt idx="28">
                  <c:v>-0.443</c:v>
                </c:pt>
                <c:pt idx="29">
                  <c:v>-0.504</c:v>
                </c:pt>
                <c:pt idx="30">
                  <c:v>-0.57100000000000006</c:v>
                </c:pt>
                <c:pt idx="31">
                  <c:v>-0.62</c:v>
                </c:pt>
                <c:pt idx="32">
                  <c:v>-0.65</c:v>
                </c:pt>
                <c:pt idx="33">
                  <c:v>-0.68600000000000005</c:v>
                </c:pt>
                <c:pt idx="34">
                  <c:v>-0.72299999999999998</c:v>
                </c:pt>
                <c:pt idx="35">
                  <c:v>-0.73499999999999999</c:v>
                </c:pt>
                <c:pt idx="36">
                  <c:v>-0.73499999999999999</c:v>
                </c:pt>
                <c:pt idx="37">
                  <c:v>-0.747</c:v>
                </c:pt>
                <c:pt idx="38">
                  <c:v>-0.747</c:v>
                </c:pt>
                <c:pt idx="39">
                  <c:v>-0.72899999999999998</c:v>
                </c:pt>
                <c:pt idx="40">
                  <c:v>-0.70499999999999996</c:v>
                </c:pt>
                <c:pt idx="41">
                  <c:v>-0.68</c:v>
                </c:pt>
                <c:pt idx="42">
                  <c:v>-0.64400000000000002</c:v>
                </c:pt>
                <c:pt idx="43">
                  <c:v>-0.60099999999999998</c:v>
                </c:pt>
                <c:pt idx="44">
                  <c:v>-0.54100000000000004</c:v>
                </c:pt>
                <c:pt idx="45">
                  <c:v>-0.498</c:v>
                </c:pt>
                <c:pt idx="46">
                  <c:v>-0.443</c:v>
                </c:pt>
                <c:pt idx="47">
                  <c:v>-0.376</c:v>
                </c:pt>
                <c:pt idx="48">
                  <c:v>-0.30399999999999999</c:v>
                </c:pt>
                <c:pt idx="49">
                  <c:v>-0.22500000000000001</c:v>
                </c:pt>
                <c:pt idx="50">
                  <c:v>-0.158</c:v>
                </c:pt>
                <c:pt idx="51">
                  <c:v>-7.2999999999999995E-2</c:v>
                </c:pt>
                <c:pt idx="52">
                  <c:v>0</c:v>
                </c:pt>
                <c:pt idx="53">
                  <c:v>7.3000000000000009E-2</c:v>
                </c:pt>
                <c:pt idx="54">
                  <c:v>0.14599999999999999</c:v>
                </c:pt>
                <c:pt idx="55">
                  <c:v>0.22499999999999998</c:v>
                </c:pt>
                <c:pt idx="56">
                  <c:v>0.29199999999999998</c:v>
                </c:pt>
                <c:pt idx="57">
                  <c:v>0.34599999999999997</c:v>
                </c:pt>
                <c:pt idx="58">
                  <c:v>0.41299999999999998</c:v>
                </c:pt>
                <c:pt idx="59">
                  <c:v>0.47399999999999998</c:v>
                </c:pt>
                <c:pt idx="60">
                  <c:v>0.52300000000000002</c:v>
                </c:pt>
                <c:pt idx="61">
                  <c:v>0.57699999999999996</c:v>
                </c:pt>
                <c:pt idx="62">
                  <c:v>0.62</c:v>
                </c:pt>
                <c:pt idx="63">
                  <c:v>0.65</c:v>
                </c:pt>
                <c:pt idx="64">
                  <c:v>0.66800000000000004</c:v>
                </c:pt>
                <c:pt idx="65">
                  <c:v>0.68099999999999994</c:v>
                </c:pt>
                <c:pt idx="66">
                  <c:v>0.69299999999999995</c:v>
                </c:pt>
                <c:pt idx="67">
                  <c:v>0.69299999999999995</c:v>
                </c:pt>
                <c:pt idx="68">
                  <c:v>0.68099999999999994</c:v>
                </c:pt>
                <c:pt idx="69">
                  <c:v>0.66200000000000003</c:v>
                </c:pt>
                <c:pt idx="70">
                  <c:v>0.64400000000000002</c:v>
                </c:pt>
                <c:pt idx="71">
                  <c:v>0.626</c:v>
                </c:pt>
                <c:pt idx="72">
                  <c:v>0.58299999999999996</c:v>
                </c:pt>
                <c:pt idx="73">
                  <c:v>0.52900000000000003</c:v>
                </c:pt>
                <c:pt idx="74">
                  <c:v>0.49199999999999999</c:v>
                </c:pt>
                <c:pt idx="75">
                  <c:v>0.438</c:v>
                </c:pt>
                <c:pt idx="76">
                  <c:v>0.38300000000000001</c:v>
                </c:pt>
                <c:pt idx="77">
                  <c:v>0.32200000000000001</c:v>
                </c:pt>
                <c:pt idx="78">
                  <c:v>0.26800000000000002</c:v>
                </c:pt>
                <c:pt idx="79">
                  <c:v>0.20099999999999998</c:v>
                </c:pt>
                <c:pt idx="80">
                  <c:v>0.128</c:v>
                </c:pt>
                <c:pt idx="81">
                  <c:v>6.0999999999999999E-2</c:v>
                </c:pt>
                <c:pt idx="82">
                  <c:v>0</c:v>
                </c:pt>
                <c:pt idx="83">
                  <c:v>-6.7000000000000004E-2</c:v>
                </c:pt>
                <c:pt idx="84">
                  <c:v>-0.14600000000000002</c:v>
                </c:pt>
                <c:pt idx="85">
                  <c:v>-0.19400000000000001</c:v>
                </c:pt>
                <c:pt idx="86">
                  <c:v>-0.26700000000000002</c:v>
                </c:pt>
                <c:pt idx="87">
                  <c:v>-0.33400000000000002</c:v>
                </c:pt>
                <c:pt idx="88">
                  <c:v>-0.38900000000000001</c:v>
                </c:pt>
                <c:pt idx="89">
                  <c:v>-0.42499999999999999</c:v>
                </c:pt>
                <c:pt idx="90">
                  <c:v>-0.46800000000000003</c:v>
                </c:pt>
                <c:pt idx="91">
                  <c:v>-0.51</c:v>
                </c:pt>
                <c:pt idx="92">
                  <c:v>-0.54100000000000004</c:v>
                </c:pt>
                <c:pt idx="93">
                  <c:v>-0.55800000000000005</c:v>
                </c:pt>
                <c:pt idx="94">
                  <c:v>-0.58299999999999996</c:v>
                </c:pt>
                <c:pt idx="95">
                  <c:v>-0.59499999999999997</c:v>
                </c:pt>
                <c:pt idx="96">
                  <c:v>-0.60099999999999998</c:v>
                </c:pt>
                <c:pt idx="97">
                  <c:v>-0.59499999999999997</c:v>
                </c:pt>
                <c:pt idx="98">
                  <c:v>-0.58899999999999997</c:v>
                </c:pt>
                <c:pt idx="99">
                  <c:v>-0.58299999999999996</c:v>
                </c:pt>
                <c:pt idx="100">
                  <c:v>-0.55800000000000005</c:v>
                </c:pt>
                <c:pt idx="101">
                  <c:v>-0.52800000000000002</c:v>
                </c:pt>
                <c:pt idx="102">
                  <c:v>-0.498</c:v>
                </c:pt>
                <c:pt idx="103">
                  <c:v>-0.46800000000000003</c:v>
                </c:pt>
                <c:pt idx="104">
                  <c:v>-0.42499999999999999</c:v>
                </c:pt>
                <c:pt idx="105">
                  <c:v>-0.376</c:v>
                </c:pt>
                <c:pt idx="106">
                  <c:v>-0.32800000000000001</c:v>
                </c:pt>
                <c:pt idx="107">
                  <c:v>-0.28500000000000003</c:v>
                </c:pt>
                <c:pt idx="108">
                  <c:v>-0.21200000000000002</c:v>
                </c:pt>
                <c:pt idx="109">
                  <c:v>-0.152</c:v>
                </c:pt>
                <c:pt idx="110">
                  <c:v>-0.10299999999999999</c:v>
                </c:pt>
                <c:pt idx="111">
                  <c:v>-4.1999999999999996E-2</c:v>
                </c:pt>
                <c:pt idx="112">
                  <c:v>2.4000000000000004E-2</c:v>
                </c:pt>
                <c:pt idx="113">
                  <c:v>7.9000000000000001E-2</c:v>
                </c:pt>
                <c:pt idx="114">
                  <c:v>0.13999999999999999</c:v>
                </c:pt>
                <c:pt idx="115">
                  <c:v>0.19499999999999998</c:v>
                </c:pt>
                <c:pt idx="116">
                  <c:v>0.249</c:v>
                </c:pt>
                <c:pt idx="117">
                  <c:v>0.29799999999999999</c:v>
                </c:pt>
                <c:pt idx="118">
                  <c:v>0.33999999999999997</c:v>
                </c:pt>
                <c:pt idx="119">
                  <c:v>0.38300000000000001</c:v>
                </c:pt>
                <c:pt idx="120">
                  <c:v>0.432</c:v>
                </c:pt>
                <c:pt idx="121">
                  <c:v>0.46199999999999997</c:v>
                </c:pt>
                <c:pt idx="122">
                  <c:v>0.48599999999999999</c:v>
                </c:pt>
                <c:pt idx="123">
                  <c:v>0.504</c:v>
                </c:pt>
                <c:pt idx="124">
                  <c:v>0.52900000000000003</c:v>
                </c:pt>
                <c:pt idx="125">
                  <c:v>0.54100000000000004</c:v>
                </c:pt>
                <c:pt idx="126">
                  <c:v>0.53500000000000003</c:v>
                </c:pt>
                <c:pt idx="127">
                  <c:v>0.52900000000000003</c:v>
                </c:pt>
                <c:pt idx="128">
                  <c:v>0.52900000000000003</c:v>
                </c:pt>
                <c:pt idx="129">
                  <c:v>0.51100000000000001</c:v>
                </c:pt>
                <c:pt idx="130">
                  <c:v>0.49199999999999999</c:v>
                </c:pt>
                <c:pt idx="131">
                  <c:v>0.46799999999999997</c:v>
                </c:pt>
                <c:pt idx="132">
                  <c:v>0.438</c:v>
                </c:pt>
                <c:pt idx="133">
                  <c:v>0.40099999999999997</c:v>
                </c:pt>
                <c:pt idx="134">
                  <c:v>0.35899999999999999</c:v>
                </c:pt>
                <c:pt idx="135">
                  <c:v>0.32200000000000001</c:v>
                </c:pt>
                <c:pt idx="136">
                  <c:v>0.28599999999999998</c:v>
                </c:pt>
                <c:pt idx="137">
                  <c:v>0.23699999999999999</c:v>
                </c:pt>
                <c:pt idx="138">
                  <c:v>0.182</c:v>
                </c:pt>
                <c:pt idx="139">
                  <c:v>0.13999999999999999</c:v>
                </c:pt>
                <c:pt idx="140">
                  <c:v>8.5000000000000006E-2</c:v>
                </c:pt>
                <c:pt idx="141">
                  <c:v>3.1000000000000003E-2</c:v>
                </c:pt>
                <c:pt idx="142">
                  <c:v>-2.4E-2</c:v>
                </c:pt>
                <c:pt idx="143">
                  <c:v>-6.7000000000000004E-2</c:v>
                </c:pt>
                <c:pt idx="144">
                  <c:v>-0.11499999999999999</c:v>
                </c:pt>
                <c:pt idx="145">
                  <c:v>-0.17</c:v>
                </c:pt>
                <c:pt idx="146">
                  <c:v>-0.219</c:v>
                </c:pt>
                <c:pt idx="147">
                  <c:v>-0.26100000000000001</c:v>
                </c:pt>
                <c:pt idx="148">
                  <c:v>-0.29799999999999999</c:v>
                </c:pt>
                <c:pt idx="149">
                  <c:v>-0.34600000000000003</c:v>
                </c:pt>
                <c:pt idx="150">
                  <c:v>-0.376</c:v>
                </c:pt>
                <c:pt idx="151">
                  <c:v>-0.39500000000000002</c:v>
                </c:pt>
                <c:pt idx="152">
                  <c:v>-0.42499999999999999</c:v>
                </c:pt>
                <c:pt idx="153">
                  <c:v>-0.443</c:v>
                </c:pt>
                <c:pt idx="154">
                  <c:v>-0.45500000000000002</c:v>
                </c:pt>
                <c:pt idx="155">
                  <c:v>-0.45500000000000002</c:v>
                </c:pt>
                <c:pt idx="156">
                  <c:v>-0.46200000000000002</c:v>
                </c:pt>
                <c:pt idx="157">
                  <c:v>-0.46200000000000002</c:v>
                </c:pt>
                <c:pt idx="158">
                  <c:v>-0.443</c:v>
                </c:pt>
                <c:pt idx="159">
                  <c:v>-0.43099999999999999</c:v>
                </c:pt>
                <c:pt idx="160">
                  <c:v>-0.41899999999999998</c:v>
                </c:pt>
                <c:pt idx="161">
                  <c:v>-0.39500000000000002</c:v>
                </c:pt>
                <c:pt idx="162">
                  <c:v>-0.36399999999999999</c:v>
                </c:pt>
                <c:pt idx="163">
                  <c:v>-0.34</c:v>
                </c:pt>
                <c:pt idx="164">
                  <c:v>-0.316</c:v>
                </c:pt>
                <c:pt idx="165">
                  <c:v>-0.27900000000000003</c:v>
                </c:pt>
                <c:pt idx="166">
                  <c:v>-0.22500000000000001</c:v>
                </c:pt>
                <c:pt idx="167">
                  <c:v>-0.188</c:v>
                </c:pt>
                <c:pt idx="168">
                  <c:v>-0.14600000000000002</c:v>
                </c:pt>
                <c:pt idx="169">
                  <c:v>-9.6999999999999989E-2</c:v>
                </c:pt>
                <c:pt idx="170">
                  <c:v>-5.3999999999999992E-2</c:v>
                </c:pt>
                <c:pt idx="171">
                  <c:v>-5.9999999999999993E-3</c:v>
                </c:pt>
                <c:pt idx="172">
                  <c:v>3.1000000000000003E-2</c:v>
                </c:pt>
                <c:pt idx="173">
                  <c:v>7.9000000000000001E-2</c:v>
                </c:pt>
                <c:pt idx="174">
                  <c:v>0.128</c:v>
                </c:pt>
                <c:pt idx="175">
                  <c:v>0.158</c:v>
                </c:pt>
                <c:pt idx="176">
                  <c:v>0.19499999999999998</c:v>
                </c:pt>
                <c:pt idx="177">
                  <c:v>0.23699999999999999</c:v>
                </c:pt>
                <c:pt idx="178">
                  <c:v>0.26800000000000002</c:v>
                </c:pt>
                <c:pt idx="179">
                  <c:v>0.29799999999999999</c:v>
                </c:pt>
                <c:pt idx="180">
                  <c:v>0.32200000000000001</c:v>
                </c:pt>
                <c:pt idx="181">
                  <c:v>0.35299999999999998</c:v>
                </c:pt>
                <c:pt idx="182">
                  <c:v>0.371</c:v>
                </c:pt>
                <c:pt idx="183">
                  <c:v>0.38300000000000001</c:v>
                </c:pt>
                <c:pt idx="184">
                  <c:v>0.38900000000000001</c:v>
                </c:pt>
                <c:pt idx="185">
                  <c:v>0.39500000000000002</c:v>
                </c:pt>
                <c:pt idx="186">
                  <c:v>0.39500000000000002</c:v>
                </c:pt>
                <c:pt idx="187">
                  <c:v>0.38900000000000001</c:v>
                </c:pt>
                <c:pt idx="188">
                  <c:v>0.38300000000000001</c:v>
                </c:pt>
                <c:pt idx="189">
                  <c:v>0.371</c:v>
                </c:pt>
                <c:pt idx="190">
                  <c:v>0.35299999999999998</c:v>
                </c:pt>
                <c:pt idx="191">
                  <c:v>0.33399999999999996</c:v>
                </c:pt>
                <c:pt idx="192">
                  <c:v>0.316</c:v>
                </c:pt>
                <c:pt idx="193">
                  <c:v>0.29199999999999998</c:v>
                </c:pt>
                <c:pt idx="194">
                  <c:v>0.26100000000000001</c:v>
                </c:pt>
                <c:pt idx="195">
                  <c:v>0.22499999999999998</c:v>
                </c:pt>
                <c:pt idx="196">
                  <c:v>0.19499999999999998</c:v>
                </c:pt>
                <c:pt idx="197">
                  <c:v>0.16399999999999998</c:v>
                </c:pt>
                <c:pt idx="198">
                  <c:v>0.12200000000000001</c:v>
                </c:pt>
                <c:pt idx="199">
                  <c:v>7.9000000000000001E-2</c:v>
                </c:pt>
                <c:pt idx="200">
                  <c:v>5.5000000000000007E-2</c:v>
                </c:pt>
                <c:pt idx="201">
                  <c:v>1.2E-2</c:v>
                </c:pt>
                <c:pt idx="202">
                  <c:v>-2.4E-2</c:v>
                </c:pt>
                <c:pt idx="203">
                  <c:v>-6.7000000000000004E-2</c:v>
                </c:pt>
                <c:pt idx="204">
                  <c:v>-9.0999999999999998E-2</c:v>
                </c:pt>
                <c:pt idx="205">
                  <c:v>-0.127</c:v>
                </c:pt>
                <c:pt idx="206">
                  <c:v>-0.16400000000000001</c:v>
                </c:pt>
                <c:pt idx="207">
                  <c:v>-0.19400000000000001</c:v>
                </c:pt>
                <c:pt idx="208">
                  <c:v>-0.21200000000000002</c:v>
                </c:pt>
                <c:pt idx="209">
                  <c:v>-0.255</c:v>
                </c:pt>
                <c:pt idx="210">
                  <c:v>-0.27900000000000003</c:v>
                </c:pt>
                <c:pt idx="211">
                  <c:v>-0.29100000000000004</c:v>
                </c:pt>
                <c:pt idx="212">
                  <c:v>-0.30399999999999999</c:v>
                </c:pt>
                <c:pt idx="213">
                  <c:v>-0.316</c:v>
                </c:pt>
                <c:pt idx="214">
                  <c:v>-0.32800000000000001</c:v>
                </c:pt>
                <c:pt idx="215">
                  <c:v>-0.32800000000000001</c:v>
                </c:pt>
                <c:pt idx="216">
                  <c:v>-0.316</c:v>
                </c:pt>
                <c:pt idx="217">
                  <c:v>-0.32200000000000001</c:v>
                </c:pt>
                <c:pt idx="218">
                  <c:v>-0.316</c:v>
                </c:pt>
                <c:pt idx="219">
                  <c:v>-0.29799999999999999</c:v>
                </c:pt>
                <c:pt idx="220">
                  <c:v>-0.28500000000000003</c:v>
                </c:pt>
                <c:pt idx="221">
                  <c:v>-0.27300000000000002</c:v>
                </c:pt>
                <c:pt idx="222">
                  <c:v>-0.255</c:v>
                </c:pt>
                <c:pt idx="223">
                  <c:v>-0.219</c:v>
                </c:pt>
                <c:pt idx="224">
                  <c:v>-0.19400000000000001</c:v>
                </c:pt>
                <c:pt idx="225">
                  <c:v>-0.17</c:v>
                </c:pt>
                <c:pt idx="226">
                  <c:v>-0.14600000000000002</c:v>
                </c:pt>
                <c:pt idx="227">
                  <c:v>-0.109</c:v>
                </c:pt>
                <c:pt idx="228">
                  <c:v>-8.4999999999999992E-2</c:v>
                </c:pt>
                <c:pt idx="229">
                  <c:v>-5.3999999999999992E-2</c:v>
                </c:pt>
                <c:pt idx="230">
                  <c:v>-2.4E-2</c:v>
                </c:pt>
                <c:pt idx="231">
                  <c:v>6.0000000000000019E-3</c:v>
                </c:pt>
                <c:pt idx="232">
                  <c:v>3.1000000000000003E-2</c:v>
                </c:pt>
                <c:pt idx="233">
                  <c:v>5.5000000000000007E-2</c:v>
                </c:pt>
                <c:pt idx="234">
                  <c:v>8.5000000000000006E-2</c:v>
                </c:pt>
                <c:pt idx="235">
                  <c:v>0.12200000000000001</c:v>
                </c:pt>
                <c:pt idx="236">
                  <c:v>0.14599999999999999</c:v>
                </c:pt>
                <c:pt idx="237">
                  <c:v>0.158</c:v>
                </c:pt>
                <c:pt idx="238">
                  <c:v>0.182</c:v>
                </c:pt>
                <c:pt idx="239">
                  <c:v>0.20699999999999999</c:v>
                </c:pt>
                <c:pt idx="240">
                  <c:v>0.219</c:v>
                </c:pt>
                <c:pt idx="241">
                  <c:v>0.22499999999999998</c:v>
                </c:pt>
                <c:pt idx="242">
                  <c:v>0.24299999999999999</c:v>
                </c:pt>
                <c:pt idx="243">
                  <c:v>0.249</c:v>
                </c:pt>
                <c:pt idx="244">
                  <c:v>0.249</c:v>
                </c:pt>
                <c:pt idx="245">
                  <c:v>0.24299999999999999</c:v>
                </c:pt>
                <c:pt idx="246">
                  <c:v>0.249</c:v>
                </c:pt>
                <c:pt idx="247">
                  <c:v>0.249</c:v>
                </c:pt>
                <c:pt idx="248">
                  <c:v>0.23699999999999999</c:v>
                </c:pt>
                <c:pt idx="249">
                  <c:v>0.22499999999999998</c:v>
                </c:pt>
                <c:pt idx="250">
                  <c:v>0.219</c:v>
                </c:pt>
                <c:pt idx="251">
                  <c:v>0.20099999999999998</c:v>
                </c:pt>
                <c:pt idx="252">
                  <c:v>0.182</c:v>
                </c:pt>
                <c:pt idx="253">
                  <c:v>0.16999999999999998</c:v>
                </c:pt>
                <c:pt idx="254">
                  <c:v>0.158</c:v>
                </c:pt>
                <c:pt idx="255">
                  <c:v>0.13999999999999999</c:v>
                </c:pt>
                <c:pt idx="256">
                  <c:v>0.11</c:v>
                </c:pt>
                <c:pt idx="257">
                  <c:v>9.7000000000000003E-2</c:v>
                </c:pt>
                <c:pt idx="258">
                  <c:v>7.3000000000000009E-2</c:v>
                </c:pt>
                <c:pt idx="259">
                  <c:v>4.9000000000000002E-2</c:v>
                </c:pt>
                <c:pt idx="260">
                  <c:v>2.4000000000000004E-2</c:v>
                </c:pt>
                <c:pt idx="261">
                  <c:v>0</c:v>
                </c:pt>
                <c:pt idx="262">
                  <c:v>-1.7999999999999999E-2</c:v>
                </c:pt>
                <c:pt idx="263">
                  <c:v>-4.1999999999999996E-2</c:v>
                </c:pt>
                <c:pt idx="264">
                  <c:v>-5.3999999999999992E-2</c:v>
                </c:pt>
                <c:pt idx="265">
                  <c:v>-7.2999999999999995E-2</c:v>
                </c:pt>
                <c:pt idx="266">
                  <c:v>-9.0999999999999998E-2</c:v>
                </c:pt>
                <c:pt idx="267">
                  <c:v>-0.11499999999999999</c:v>
                </c:pt>
                <c:pt idx="268">
                  <c:v>-0.127</c:v>
                </c:pt>
                <c:pt idx="269">
                  <c:v>-0.14000000000000001</c:v>
                </c:pt>
                <c:pt idx="270">
                  <c:v>-0.14600000000000002</c:v>
                </c:pt>
                <c:pt idx="271">
                  <c:v>-0.158</c:v>
                </c:pt>
                <c:pt idx="272">
                  <c:v>-0.16400000000000001</c:v>
                </c:pt>
                <c:pt idx="273">
                  <c:v>-0.16400000000000001</c:v>
                </c:pt>
                <c:pt idx="274">
                  <c:v>-0.17</c:v>
                </c:pt>
                <c:pt idx="275">
                  <c:v>-0.17600000000000002</c:v>
                </c:pt>
                <c:pt idx="276">
                  <c:v>-0.17</c:v>
                </c:pt>
                <c:pt idx="277">
                  <c:v>-0.16400000000000001</c:v>
                </c:pt>
                <c:pt idx="278">
                  <c:v>-0.158</c:v>
                </c:pt>
                <c:pt idx="279">
                  <c:v>-0.158</c:v>
                </c:pt>
                <c:pt idx="280">
                  <c:v>-0.14600000000000002</c:v>
                </c:pt>
                <c:pt idx="281">
                  <c:v>-0.13300000000000001</c:v>
                </c:pt>
                <c:pt idx="282">
                  <c:v>-0.121</c:v>
                </c:pt>
                <c:pt idx="283">
                  <c:v>-0.11499999999999999</c:v>
                </c:pt>
                <c:pt idx="284">
                  <c:v>-9.6999999999999989E-2</c:v>
                </c:pt>
                <c:pt idx="285">
                  <c:v>-8.4999999999999992E-2</c:v>
                </c:pt>
                <c:pt idx="286">
                  <c:v>-7.2999999999999995E-2</c:v>
                </c:pt>
                <c:pt idx="287">
                  <c:v>-6.7000000000000004E-2</c:v>
                </c:pt>
                <c:pt idx="288">
                  <c:v>-4.1999999999999996E-2</c:v>
                </c:pt>
                <c:pt idx="289">
                  <c:v>-2.4E-2</c:v>
                </c:pt>
                <c:pt idx="290">
                  <c:v>-1.2E-2</c:v>
                </c:pt>
                <c:pt idx="291">
                  <c:v>0</c:v>
                </c:pt>
                <c:pt idx="292">
                  <c:v>1.8000000000000002E-2</c:v>
                </c:pt>
                <c:pt idx="293">
                  <c:v>3.1000000000000003E-2</c:v>
                </c:pt>
                <c:pt idx="294">
                  <c:v>4.2999999999999997E-2</c:v>
                </c:pt>
                <c:pt idx="295">
                  <c:v>5.5000000000000007E-2</c:v>
                </c:pt>
                <c:pt idx="296">
                  <c:v>7.3000000000000009E-2</c:v>
                </c:pt>
                <c:pt idx="297">
                  <c:v>7.9000000000000001E-2</c:v>
                </c:pt>
                <c:pt idx="298">
                  <c:v>8.5000000000000006E-2</c:v>
                </c:pt>
                <c:pt idx="299">
                  <c:v>9.7000000000000003E-2</c:v>
                </c:pt>
                <c:pt idx="300">
                  <c:v>0.10300000000000001</c:v>
                </c:pt>
                <c:pt idx="301">
                  <c:v>0.10300000000000001</c:v>
                </c:pt>
                <c:pt idx="302">
                  <c:v>0.11</c:v>
                </c:pt>
                <c:pt idx="303">
                  <c:v>0.11600000000000001</c:v>
                </c:pt>
                <c:pt idx="304">
                  <c:v>0.11600000000000001</c:v>
                </c:pt>
                <c:pt idx="305">
                  <c:v>0.11600000000000001</c:v>
                </c:pt>
                <c:pt idx="306">
                  <c:v>0.11</c:v>
                </c:pt>
                <c:pt idx="307">
                  <c:v>0.11</c:v>
                </c:pt>
                <c:pt idx="308">
                  <c:v>0.10300000000000001</c:v>
                </c:pt>
                <c:pt idx="309">
                  <c:v>9.7000000000000003E-2</c:v>
                </c:pt>
                <c:pt idx="310">
                  <c:v>9.0999999999999998E-2</c:v>
                </c:pt>
                <c:pt idx="311">
                  <c:v>9.0999999999999998E-2</c:v>
                </c:pt>
                <c:pt idx="312">
                  <c:v>7.9000000000000001E-2</c:v>
                </c:pt>
                <c:pt idx="313">
                  <c:v>7.3000000000000009E-2</c:v>
                </c:pt>
                <c:pt idx="314">
                  <c:v>6.7000000000000004E-2</c:v>
                </c:pt>
                <c:pt idx="315">
                  <c:v>6.0999999999999999E-2</c:v>
                </c:pt>
                <c:pt idx="316">
                  <c:v>5.5000000000000007E-2</c:v>
                </c:pt>
                <c:pt idx="317">
                  <c:v>4.2999999999999997E-2</c:v>
                </c:pt>
                <c:pt idx="318">
                  <c:v>3.1000000000000003E-2</c:v>
                </c:pt>
                <c:pt idx="319">
                  <c:v>2.4000000000000004E-2</c:v>
                </c:pt>
                <c:pt idx="320">
                  <c:v>1.8000000000000002E-2</c:v>
                </c:pt>
                <c:pt idx="321">
                  <c:v>6.0000000000000019E-3</c:v>
                </c:pt>
                <c:pt idx="322">
                  <c:v>6.0000000000000019E-3</c:v>
                </c:pt>
                <c:pt idx="323">
                  <c:v>0</c:v>
                </c:pt>
                <c:pt idx="324">
                  <c:v>-1.2E-2</c:v>
                </c:pt>
                <c:pt idx="325">
                  <c:v>-1.7999999999999999E-2</c:v>
                </c:pt>
                <c:pt idx="326">
                  <c:v>-1.7999999999999999E-2</c:v>
                </c:pt>
                <c:pt idx="327">
                  <c:v>-2.4E-2</c:v>
                </c:pt>
                <c:pt idx="328">
                  <c:v>-3.6000000000000004E-2</c:v>
                </c:pt>
                <c:pt idx="329">
                  <c:v>-3.6000000000000004E-2</c:v>
                </c:pt>
                <c:pt idx="330">
                  <c:v>-3.6000000000000004E-2</c:v>
                </c:pt>
                <c:pt idx="331">
                  <c:v>-4.1999999999999996E-2</c:v>
                </c:pt>
                <c:pt idx="332">
                  <c:v>-4.1999999999999996E-2</c:v>
                </c:pt>
                <c:pt idx="333">
                  <c:v>-4.8000000000000001E-2</c:v>
                </c:pt>
                <c:pt idx="334">
                  <c:v>-4.1999999999999996E-2</c:v>
                </c:pt>
                <c:pt idx="335">
                  <c:v>-4.1999999999999996E-2</c:v>
                </c:pt>
                <c:pt idx="336">
                  <c:v>-4.1999999999999996E-2</c:v>
                </c:pt>
                <c:pt idx="337">
                  <c:v>-4.1999999999999996E-2</c:v>
                </c:pt>
                <c:pt idx="338">
                  <c:v>-3.6000000000000004E-2</c:v>
                </c:pt>
                <c:pt idx="339">
                  <c:v>-0.03</c:v>
                </c:pt>
                <c:pt idx="340">
                  <c:v>-0.03</c:v>
                </c:pt>
                <c:pt idx="341">
                  <c:v>-0.03</c:v>
                </c:pt>
                <c:pt idx="342">
                  <c:v>-2.4E-2</c:v>
                </c:pt>
                <c:pt idx="343">
                  <c:v>-2.4E-2</c:v>
                </c:pt>
                <c:pt idx="344">
                  <c:v>-2.4E-2</c:v>
                </c:pt>
                <c:pt idx="345">
                  <c:v>-2.4E-2</c:v>
                </c:pt>
                <c:pt idx="346">
                  <c:v>-1.2E-2</c:v>
                </c:pt>
                <c:pt idx="347">
                  <c:v>-1.2E-2</c:v>
                </c:pt>
                <c:pt idx="348">
                  <c:v>-1.7999999999999999E-2</c:v>
                </c:pt>
                <c:pt idx="349">
                  <c:v>-5.9999999999999993E-3</c:v>
                </c:pt>
                <c:pt idx="350">
                  <c:v>-5.9999999999999993E-3</c:v>
                </c:pt>
                <c:pt idx="351">
                  <c:v>-5.9999999999999993E-3</c:v>
                </c:pt>
                <c:pt idx="352">
                  <c:v>-1.2E-2</c:v>
                </c:pt>
                <c:pt idx="353">
                  <c:v>-5.9999999999999993E-3</c:v>
                </c:pt>
                <c:pt idx="354">
                  <c:v>0</c:v>
                </c:pt>
                <c:pt idx="355">
                  <c:v>-5.9999999999999993E-3</c:v>
                </c:pt>
                <c:pt idx="356">
                  <c:v>0</c:v>
                </c:pt>
                <c:pt idx="357">
                  <c:v>6.0000000000000019E-3</c:v>
                </c:pt>
                <c:pt idx="358">
                  <c:v>6.0000000000000019E-3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-5.9999999999999993E-3</c:v>
                </c:pt>
                <c:pt idx="368">
                  <c:v>-5.9999999999999993E-3</c:v>
                </c:pt>
                <c:pt idx="369">
                  <c:v>0</c:v>
                </c:pt>
                <c:pt idx="370">
                  <c:v>-5.9999999999999993E-3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-5.9999999999999993E-3</c:v>
                </c:pt>
                <c:pt idx="379">
                  <c:v>0</c:v>
                </c:pt>
                <c:pt idx="380">
                  <c:v>-5.9999999999999993E-3</c:v>
                </c:pt>
                <c:pt idx="381">
                  <c:v>0</c:v>
                </c:pt>
                <c:pt idx="382">
                  <c:v>-5.9999999999999993E-3</c:v>
                </c:pt>
                <c:pt idx="383">
                  <c:v>-5.9999999999999993E-3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-5.9999999999999993E-3</c:v>
                </c:pt>
                <c:pt idx="395">
                  <c:v>0</c:v>
                </c:pt>
                <c:pt idx="396">
                  <c:v>0</c:v>
                </c:pt>
                <c:pt idx="397">
                  <c:v>-5.9999999999999993E-3</c:v>
                </c:pt>
                <c:pt idx="398">
                  <c:v>-5.9999999999999993E-3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-5.9999999999999993E-3</c:v>
                </c:pt>
                <c:pt idx="425">
                  <c:v>-5.9999999999999993E-3</c:v>
                </c:pt>
                <c:pt idx="426">
                  <c:v>0</c:v>
                </c:pt>
                <c:pt idx="427">
                  <c:v>0</c:v>
                </c:pt>
                <c:pt idx="428">
                  <c:v>-5.9999999999999993E-3</c:v>
                </c:pt>
                <c:pt idx="429">
                  <c:v>0</c:v>
                </c:pt>
                <c:pt idx="430">
                  <c:v>6.0000000000000019E-3</c:v>
                </c:pt>
                <c:pt idx="431">
                  <c:v>0</c:v>
                </c:pt>
                <c:pt idx="432">
                  <c:v>-5.9999999999999993E-3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-5.9999999999999993E-3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6.0000000000000019E-3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-5.9999999999999993E-3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-5.9999999999999993E-3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6.0000000000000019E-3</c:v>
                </c:pt>
                <c:pt idx="485">
                  <c:v>0</c:v>
                </c:pt>
                <c:pt idx="486">
                  <c:v>0</c:v>
                </c:pt>
                <c:pt idx="487">
                  <c:v>6.0000000000000019E-3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6.0000000000000019E-3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25-4296-9106-1CED09D07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dx=0,041'!$B$2:$B$1048576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dx=0,041'!$E$2:$E$1048576</c:f>
              <c:numCache>
                <c:formatCode>0.000</c:formatCode>
                <c:ptCount val="1048575"/>
                <c:pt idx="0">
                  <c:v>6.1076091635181011E-2</c:v>
                </c:pt>
                <c:pt idx="1">
                  <c:v>6.7612989621693986E-2</c:v>
                </c:pt>
                <c:pt idx="2">
                  <c:v>7.2296140418001795E-2</c:v>
                </c:pt>
                <c:pt idx="3">
                  <c:v>7.5906069156822409E-2</c:v>
                </c:pt>
                <c:pt idx="4">
                  <c:v>7.8833038404514777E-2</c:v>
                </c:pt>
                <c:pt idx="5">
                  <c:v>8.1857573293796906E-2</c:v>
                </c:pt>
                <c:pt idx="6">
                  <c:v>8.2930795351284115E-2</c:v>
                </c:pt>
                <c:pt idx="7">
                  <c:v>8.2930795351284115E-2</c:v>
                </c:pt>
                <c:pt idx="8">
                  <c:v>8.2442967143335391E-2</c:v>
                </c:pt>
                <c:pt idx="9">
                  <c:v>8.1857573293796906E-2</c:v>
                </c:pt>
                <c:pt idx="10">
                  <c:v>7.8833038404514777E-2</c:v>
                </c:pt>
                <c:pt idx="11">
                  <c:v>7.5906069156822409E-2</c:v>
                </c:pt>
                <c:pt idx="12">
                  <c:v>7.1710746568463324E-2</c:v>
                </c:pt>
                <c:pt idx="13">
                  <c:v>6.7612989621693986E-2</c:v>
                </c:pt>
                <c:pt idx="14">
                  <c:v>6.1661485484719489E-2</c:v>
                </c:pt>
                <c:pt idx="15">
                  <c:v>5.51245874982065E-2</c:v>
                </c:pt>
                <c:pt idx="16">
                  <c:v>4.800229566215504E-2</c:v>
                </c:pt>
                <c:pt idx="17">
                  <c:v>4.2148357166770282E-2</c:v>
                </c:pt>
                <c:pt idx="18">
                  <c:v>3.3757711990052119E-2</c:v>
                </c:pt>
                <c:pt idx="19">
                  <c:v>2.5464632454923714E-2</c:v>
                </c:pt>
                <c:pt idx="20">
                  <c:v>1.8439906260461998E-2</c:v>
                </c:pt>
                <c:pt idx="21">
                  <c:v>1.004926108374384E-2</c:v>
                </c:pt>
                <c:pt idx="22">
                  <c:v>1.7561815486154286E-3</c:v>
                </c:pt>
                <c:pt idx="23">
                  <c:v>-5.9515041369745071E-3</c:v>
                </c:pt>
                <c:pt idx="24">
                  <c:v>-1.424458367210292E-2</c:v>
                </c:pt>
                <c:pt idx="25">
                  <c:v>-2.136687550815438E-2</c:v>
                </c:pt>
                <c:pt idx="26">
                  <c:v>-3.0245348892821267E-2</c:v>
                </c:pt>
                <c:pt idx="27">
                  <c:v>-3.7953034578411204E-2</c:v>
                </c:pt>
                <c:pt idx="28">
                  <c:v>-4.3221579224257491E-2</c:v>
                </c:pt>
                <c:pt idx="29">
                  <c:v>-4.9173083361231995E-2</c:v>
                </c:pt>
                <c:pt idx="30">
                  <c:v>-5.5709981347744984E-2</c:v>
                </c:pt>
                <c:pt idx="31">
                  <c:v>-6.0490697785642533E-2</c:v>
                </c:pt>
                <c:pt idx="32">
                  <c:v>-6.3417667033334915E-2</c:v>
                </c:pt>
                <c:pt idx="33">
                  <c:v>-6.6930030130565782E-2</c:v>
                </c:pt>
                <c:pt idx="34">
                  <c:v>-7.0539958869386368E-2</c:v>
                </c:pt>
                <c:pt idx="35">
                  <c:v>-7.1710746568463324E-2</c:v>
                </c:pt>
                <c:pt idx="36">
                  <c:v>-7.1710746568463324E-2</c:v>
                </c:pt>
                <c:pt idx="37">
                  <c:v>-7.2881534267540279E-2</c:v>
                </c:pt>
                <c:pt idx="38">
                  <c:v>-7.2881534267540279E-2</c:v>
                </c:pt>
                <c:pt idx="39">
                  <c:v>-7.1125352718924853E-2</c:v>
                </c:pt>
                <c:pt idx="40">
                  <c:v>-6.8783777320770942E-2</c:v>
                </c:pt>
                <c:pt idx="41">
                  <c:v>-6.6344636281027297E-2</c:v>
                </c:pt>
                <c:pt idx="42">
                  <c:v>-6.2832273183796444E-2</c:v>
                </c:pt>
                <c:pt idx="43">
                  <c:v>-5.8636950595437359E-2</c:v>
                </c:pt>
                <c:pt idx="44">
                  <c:v>-5.2783012100052602E-2</c:v>
                </c:pt>
                <c:pt idx="45">
                  <c:v>-4.8587689511693517E-2</c:v>
                </c:pt>
                <c:pt idx="46">
                  <c:v>-4.3221579224257491E-2</c:v>
                </c:pt>
                <c:pt idx="47">
                  <c:v>-3.6684681237744501E-2</c:v>
                </c:pt>
                <c:pt idx="48">
                  <c:v>-2.9659955043282789E-2</c:v>
                </c:pt>
                <c:pt idx="49">
                  <c:v>-2.1952269357692854E-2</c:v>
                </c:pt>
                <c:pt idx="50">
                  <c:v>-1.5415371371179872E-2</c:v>
                </c:pt>
                <c:pt idx="51">
                  <c:v>-7.1222918360514592E-3</c:v>
                </c:pt>
                <c:pt idx="52">
                  <c:v>0</c:v>
                </c:pt>
                <c:pt idx="53">
                  <c:v>7.12229183605146E-3</c:v>
                </c:pt>
                <c:pt idx="54">
                  <c:v>1.4244583672102918E-2</c:v>
                </c:pt>
                <c:pt idx="55">
                  <c:v>2.1952269357692851E-2</c:v>
                </c:pt>
                <c:pt idx="56">
                  <c:v>2.8489167344205837E-2</c:v>
                </c:pt>
                <c:pt idx="57">
                  <c:v>3.3757711990052119E-2</c:v>
                </c:pt>
                <c:pt idx="58">
                  <c:v>4.0294609976565102E-2</c:v>
                </c:pt>
                <c:pt idx="59">
                  <c:v>4.6246114113539613E-2</c:v>
                </c:pt>
                <c:pt idx="60">
                  <c:v>5.1026830551437169E-2</c:v>
                </c:pt>
                <c:pt idx="61">
                  <c:v>5.6295375197283448E-2</c:v>
                </c:pt>
                <c:pt idx="62">
                  <c:v>6.0490697785642533E-2</c:v>
                </c:pt>
                <c:pt idx="63">
                  <c:v>6.3417667033334915E-2</c:v>
                </c:pt>
                <c:pt idx="64">
                  <c:v>6.5173848581950342E-2</c:v>
                </c:pt>
                <c:pt idx="65">
                  <c:v>6.6442201922617031E-2</c:v>
                </c:pt>
                <c:pt idx="66">
                  <c:v>6.7612989621693986E-2</c:v>
                </c:pt>
                <c:pt idx="67">
                  <c:v>6.7612989621693986E-2</c:v>
                </c:pt>
                <c:pt idx="68">
                  <c:v>6.6442201922617031E-2</c:v>
                </c:pt>
                <c:pt idx="69">
                  <c:v>6.4588454732411871E-2</c:v>
                </c:pt>
                <c:pt idx="70">
                  <c:v>6.2832273183796444E-2</c:v>
                </c:pt>
                <c:pt idx="71">
                  <c:v>6.1076091635181011E-2</c:v>
                </c:pt>
                <c:pt idx="72">
                  <c:v>5.6880769046821926E-2</c:v>
                </c:pt>
                <c:pt idx="73">
                  <c:v>5.1612224400975647E-2</c:v>
                </c:pt>
                <c:pt idx="74">
                  <c:v>4.800229566215504E-2</c:v>
                </c:pt>
                <c:pt idx="75">
                  <c:v>4.273375101630876E-2</c:v>
                </c:pt>
                <c:pt idx="76">
                  <c:v>3.7367640728872727E-2</c:v>
                </c:pt>
                <c:pt idx="77">
                  <c:v>3.1416136591898222E-2</c:v>
                </c:pt>
                <c:pt idx="78">
                  <c:v>2.6147591946051936E-2</c:v>
                </c:pt>
                <c:pt idx="79">
                  <c:v>1.961069395953895E-2</c:v>
                </c:pt>
                <c:pt idx="80">
                  <c:v>1.248840212348749E-2</c:v>
                </c:pt>
                <c:pt idx="81">
                  <c:v>5.9515041369745071E-3</c:v>
                </c:pt>
                <c:pt idx="82">
                  <c:v>0</c:v>
                </c:pt>
                <c:pt idx="83">
                  <c:v>-6.536897986512984E-3</c:v>
                </c:pt>
                <c:pt idx="84">
                  <c:v>-1.424458367210292E-2</c:v>
                </c:pt>
                <c:pt idx="85">
                  <c:v>-1.8927734468410728E-2</c:v>
                </c:pt>
                <c:pt idx="86">
                  <c:v>-2.6050026304462189E-2</c:v>
                </c:pt>
                <c:pt idx="87">
                  <c:v>-3.2586924290975171E-2</c:v>
                </c:pt>
                <c:pt idx="88">
                  <c:v>-3.7953034578411204E-2</c:v>
                </c:pt>
                <c:pt idx="89">
                  <c:v>-4.1465397675642057E-2</c:v>
                </c:pt>
                <c:pt idx="90">
                  <c:v>-4.5660720264001142E-2</c:v>
                </c:pt>
                <c:pt idx="91">
                  <c:v>-4.9758477210770473E-2</c:v>
                </c:pt>
                <c:pt idx="92">
                  <c:v>-5.2783012100052602E-2</c:v>
                </c:pt>
                <c:pt idx="93">
                  <c:v>-5.4441628007078288E-2</c:v>
                </c:pt>
                <c:pt idx="94">
                  <c:v>-5.6880769046821926E-2</c:v>
                </c:pt>
                <c:pt idx="95">
                  <c:v>-5.8051556745898882E-2</c:v>
                </c:pt>
                <c:pt idx="96">
                  <c:v>-5.8636950595437359E-2</c:v>
                </c:pt>
                <c:pt idx="97">
                  <c:v>-5.8051556745898882E-2</c:v>
                </c:pt>
                <c:pt idx="98">
                  <c:v>-5.7466162896360404E-2</c:v>
                </c:pt>
                <c:pt idx="99">
                  <c:v>-5.6880769046821926E-2</c:v>
                </c:pt>
                <c:pt idx="100">
                  <c:v>-5.4441628007078288E-2</c:v>
                </c:pt>
                <c:pt idx="101">
                  <c:v>-5.1514658759385899E-2</c:v>
                </c:pt>
                <c:pt idx="102">
                  <c:v>-4.8587689511693517E-2</c:v>
                </c:pt>
                <c:pt idx="103">
                  <c:v>-4.5660720264001142E-2</c:v>
                </c:pt>
                <c:pt idx="104">
                  <c:v>-4.1465397675642057E-2</c:v>
                </c:pt>
                <c:pt idx="105">
                  <c:v>-3.6684681237744501E-2</c:v>
                </c:pt>
                <c:pt idx="106">
                  <c:v>-3.2001530441436693E-2</c:v>
                </c:pt>
                <c:pt idx="107">
                  <c:v>-2.7806207853077618E-2</c:v>
                </c:pt>
                <c:pt idx="108">
                  <c:v>-2.0683916017026158E-2</c:v>
                </c:pt>
                <c:pt idx="109">
                  <c:v>-1.4829977521641394E-2</c:v>
                </c:pt>
                <c:pt idx="110">
                  <c:v>-1.004926108374384E-2</c:v>
                </c:pt>
                <c:pt idx="111">
                  <c:v>-4.0977569467693323E-3</c:v>
                </c:pt>
                <c:pt idx="112">
                  <c:v>2.3415753981539051E-3</c:v>
                </c:pt>
                <c:pt idx="113">
                  <c:v>7.7076856855899361E-3</c:v>
                </c:pt>
                <c:pt idx="114">
                  <c:v>1.3659189822564442E-2</c:v>
                </c:pt>
                <c:pt idx="115">
                  <c:v>1.9025300110000472E-2</c:v>
                </c:pt>
                <c:pt idx="116">
                  <c:v>2.4293844755846759E-2</c:v>
                </c:pt>
                <c:pt idx="117">
                  <c:v>2.9074561193744314E-2</c:v>
                </c:pt>
                <c:pt idx="118">
                  <c:v>3.3172318140513642E-2</c:v>
                </c:pt>
                <c:pt idx="119">
                  <c:v>3.7367640728872727E-2</c:v>
                </c:pt>
                <c:pt idx="120">
                  <c:v>4.2148357166770282E-2</c:v>
                </c:pt>
                <c:pt idx="121">
                  <c:v>4.5075326414462658E-2</c:v>
                </c:pt>
                <c:pt idx="122">
                  <c:v>4.7416901812616562E-2</c:v>
                </c:pt>
                <c:pt idx="123">
                  <c:v>4.9173083361231995E-2</c:v>
                </c:pt>
                <c:pt idx="124">
                  <c:v>5.1612224400975647E-2</c:v>
                </c:pt>
                <c:pt idx="125">
                  <c:v>5.2783012100052602E-2</c:v>
                </c:pt>
                <c:pt idx="126">
                  <c:v>5.2197618250514125E-2</c:v>
                </c:pt>
                <c:pt idx="127">
                  <c:v>5.1612224400975647E-2</c:v>
                </c:pt>
                <c:pt idx="128">
                  <c:v>5.1612224400975647E-2</c:v>
                </c:pt>
                <c:pt idx="129">
                  <c:v>4.985604285236022E-2</c:v>
                </c:pt>
                <c:pt idx="130">
                  <c:v>4.800229566215504E-2</c:v>
                </c:pt>
                <c:pt idx="131">
                  <c:v>4.5660720264001135E-2</c:v>
                </c:pt>
                <c:pt idx="132">
                  <c:v>4.273375101630876E-2</c:v>
                </c:pt>
                <c:pt idx="133">
                  <c:v>3.9123822277488153E-2</c:v>
                </c:pt>
                <c:pt idx="134">
                  <c:v>3.5026065330718822E-2</c:v>
                </c:pt>
                <c:pt idx="135">
                  <c:v>3.1416136591898222E-2</c:v>
                </c:pt>
                <c:pt idx="136">
                  <c:v>2.7903773494667359E-2</c:v>
                </c:pt>
                <c:pt idx="137">
                  <c:v>2.3123057056769807E-2</c:v>
                </c:pt>
                <c:pt idx="138">
                  <c:v>1.7756946769333776E-2</c:v>
                </c:pt>
                <c:pt idx="139">
                  <c:v>1.3659189822564442E-2</c:v>
                </c:pt>
                <c:pt idx="140">
                  <c:v>8.2930795351284121E-3</c:v>
                </c:pt>
                <c:pt idx="141">
                  <c:v>3.0245348892821268E-3</c:v>
                </c:pt>
                <c:pt idx="142">
                  <c:v>-2.3415753981539046E-3</c:v>
                </c:pt>
                <c:pt idx="143">
                  <c:v>-6.536897986512984E-3</c:v>
                </c:pt>
                <c:pt idx="144">
                  <c:v>-1.1220048782820792E-2</c:v>
                </c:pt>
                <c:pt idx="145">
                  <c:v>-1.6586159070256824E-2</c:v>
                </c:pt>
                <c:pt idx="146">
                  <c:v>-2.136687550815438E-2</c:v>
                </c:pt>
                <c:pt idx="147">
                  <c:v>-2.5464632454923714E-2</c:v>
                </c:pt>
                <c:pt idx="148">
                  <c:v>-2.9074561193744314E-2</c:v>
                </c:pt>
                <c:pt idx="149">
                  <c:v>-3.3757711990052126E-2</c:v>
                </c:pt>
                <c:pt idx="150">
                  <c:v>-3.6684681237744501E-2</c:v>
                </c:pt>
                <c:pt idx="151">
                  <c:v>-3.8538428427949682E-2</c:v>
                </c:pt>
                <c:pt idx="152">
                  <c:v>-4.1465397675642057E-2</c:v>
                </c:pt>
                <c:pt idx="153">
                  <c:v>-4.3221579224257491E-2</c:v>
                </c:pt>
                <c:pt idx="154">
                  <c:v>-4.4392366923334439E-2</c:v>
                </c:pt>
                <c:pt idx="155">
                  <c:v>-4.4392366923334439E-2</c:v>
                </c:pt>
                <c:pt idx="156">
                  <c:v>-4.5075326414462664E-2</c:v>
                </c:pt>
                <c:pt idx="157">
                  <c:v>-4.5075326414462664E-2</c:v>
                </c:pt>
                <c:pt idx="158">
                  <c:v>-4.3221579224257491E-2</c:v>
                </c:pt>
                <c:pt idx="159">
                  <c:v>-4.2050791525180535E-2</c:v>
                </c:pt>
                <c:pt idx="160">
                  <c:v>-4.0880003826103579E-2</c:v>
                </c:pt>
                <c:pt idx="161">
                  <c:v>-3.8538428427949682E-2</c:v>
                </c:pt>
                <c:pt idx="162">
                  <c:v>-3.5513893538667553E-2</c:v>
                </c:pt>
                <c:pt idx="163">
                  <c:v>-3.3172318140513649E-2</c:v>
                </c:pt>
                <c:pt idx="164">
                  <c:v>-3.0830742742359744E-2</c:v>
                </c:pt>
                <c:pt idx="165">
                  <c:v>-2.7220814003539144E-2</c:v>
                </c:pt>
                <c:pt idx="166">
                  <c:v>-2.1952269357692854E-2</c:v>
                </c:pt>
                <c:pt idx="167">
                  <c:v>-1.8342340618872251E-2</c:v>
                </c:pt>
                <c:pt idx="168">
                  <c:v>-1.424458367210292E-2</c:v>
                </c:pt>
                <c:pt idx="169">
                  <c:v>-9.4638672342053625E-3</c:v>
                </c:pt>
                <c:pt idx="170">
                  <c:v>-5.2685446458462844E-3</c:v>
                </c:pt>
                <c:pt idx="171">
                  <c:v>-5.8539384953847605E-4</c:v>
                </c:pt>
                <c:pt idx="172">
                  <c:v>3.0245348892821268E-3</c:v>
                </c:pt>
                <c:pt idx="173">
                  <c:v>7.7076856855899361E-3</c:v>
                </c:pt>
                <c:pt idx="174">
                  <c:v>1.248840212348749E-2</c:v>
                </c:pt>
                <c:pt idx="175">
                  <c:v>1.5415371371179872E-2</c:v>
                </c:pt>
                <c:pt idx="176">
                  <c:v>1.9025300110000472E-2</c:v>
                </c:pt>
                <c:pt idx="177">
                  <c:v>2.3123057056769807E-2</c:v>
                </c:pt>
                <c:pt idx="178">
                  <c:v>2.6147591946051936E-2</c:v>
                </c:pt>
                <c:pt idx="179">
                  <c:v>2.9074561193744314E-2</c:v>
                </c:pt>
                <c:pt idx="180">
                  <c:v>3.1416136591898222E-2</c:v>
                </c:pt>
                <c:pt idx="181">
                  <c:v>3.4440671481180345E-2</c:v>
                </c:pt>
                <c:pt idx="182">
                  <c:v>3.6196853029795771E-2</c:v>
                </c:pt>
                <c:pt idx="183">
                  <c:v>3.7367640728872727E-2</c:v>
                </c:pt>
                <c:pt idx="184">
                  <c:v>3.7953034578411204E-2</c:v>
                </c:pt>
                <c:pt idx="185">
                  <c:v>3.8538428427949682E-2</c:v>
                </c:pt>
                <c:pt idx="186">
                  <c:v>3.8538428427949682E-2</c:v>
                </c:pt>
                <c:pt idx="187">
                  <c:v>3.7953034578411204E-2</c:v>
                </c:pt>
                <c:pt idx="188">
                  <c:v>3.7367640728872727E-2</c:v>
                </c:pt>
                <c:pt idx="189">
                  <c:v>3.6196853029795771E-2</c:v>
                </c:pt>
                <c:pt idx="190">
                  <c:v>3.4440671481180345E-2</c:v>
                </c:pt>
                <c:pt idx="191">
                  <c:v>3.2586924290975171E-2</c:v>
                </c:pt>
                <c:pt idx="192">
                  <c:v>3.0830742742359744E-2</c:v>
                </c:pt>
                <c:pt idx="193">
                  <c:v>2.8489167344205837E-2</c:v>
                </c:pt>
                <c:pt idx="194">
                  <c:v>2.5464632454923714E-2</c:v>
                </c:pt>
                <c:pt idx="195">
                  <c:v>2.1952269357692851E-2</c:v>
                </c:pt>
                <c:pt idx="196">
                  <c:v>1.9025300110000472E-2</c:v>
                </c:pt>
                <c:pt idx="197">
                  <c:v>1.6000765220718347E-2</c:v>
                </c:pt>
                <c:pt idx="198">
                  <c:v>1.1903008273949016E-2</c:v>
                </c:pt>
                <c:pt idx="199">
                  <c:v>7.7076856855899361E-3</c:v>
                </c:pt>
                <c:pt idx="200">
                  <c:v>5.3661102874360319E-3</c:v>
                </c:pt>
                <c:pt idx="201">
                  <c:v>1.1707876990769523E-3</c:v>
                </c:pt>
                <c:pt idx="202">
                  <c:v>-2.3415753981539046E-3</c:v>
                </c:pt>
                <c:pt idx="203">
                  <c:v>-6.536897986512984E-3</c:v>
                </c:pt>
                <c:pt idx="204">
                  <c:v>-8.8784733846668882E-3</c:v>
                </c:pt>
                <c:pt idx="205">
                  <c:v>-1.2390836481897744E-2</c:v>
                </c:pt>
                <c:pt idx="206">
                  <c:v>-1.6000765220718347E-2</c:v>
                </c:pt>
                <c:pt idx="207">
                  <c:v>-1.8927734468410728E-2</c:v>
                </c:pt>
                <c:pt idx="208">
                  <c:v>-2.0683916017026158E-2</c:v>
                </c:pt>
                <c:pt idx="209">
                  <c:v>-2.4879238605385236E-2</c:v>
                </c:pt>
                <c:pt idx="210">
                  <c:v>-2.7220814003539144E-2</c:v>
                </c:pt>
                <c:pt idx="211">
                  <c:v>-2.8391601702616096E-2</c:v>
                </c:pt>
                <c:pt idx="212">
                  <c:v>-2.9659955043282789E-2</c:v>
                </c:pt>
                <c:pt idx="213">
                  <c:v>-3.0830742742359744E-2</c:v>
                </c:pt>
                <c:pt idx="214">
                  <c:v>-3.2001530441436693E-2</c:v>
                </c:pt>
                <c:pt idx="215">
                  <c:v>-3.2001530441436693E-2</c:v>
                </c:pt>
                <c:pt idx="216">
                  <c:v>-3.0830742742359744E-2</c:v>
                </c:pt>
                <c:pt idx="217">
                  <c:v>-3.1416136591898222E-2</c:v>
                </c:pt>
                <c:pt idx="218">
                  <c:v>-3.0830742742359744E-2</c:v>
                </c:pt>
                <c:pt idx="219">
                  <c:v>-2.9074561193744314E-2</c:v>
                </c:pt>
                <c:pt idx="220">
                  <c:v>-2.7806207853077618E-2</c:v>
                </c:pt>
                <c:pt idx="221">
                  <c:v>-2.6635420154000666E-2</c:v>
                </c:pt>
                <c:pt idx="222">
                  <c:v>-2.4879238605385236E-2</c:v>
                </c:pt>
                <c:pt idx="223">
                  <c:v>-2.136687550815438E-2</c:v>
                </c:pt>
                <c:pt idx="224">
                  <c:v>-1.8927734468410728E-2</c:v>
                </c:pt>
                <c:pt idx="225">
                  <c:v>-1.6586159070256824E-2</c:v>
                </c:pt>
                <c:pt idx="226">
                  <c:v>-1.424458367210292E-2</c:v>
                </c:pt>
                <c:pt idx="227">
                  <c:v>-1.0634654933282316E-2</c:v>
                </c:pt>
                <c:pt idx="228">
                  <c:v>-8.2930795351284104E-3</c:v>
                </c:pt>
                <c:pt idx="229">
                  <c:v>-5.2685446458462844E-3</c:v>
                </c:pt>
                <c:pt idx="230">
                  <c:v>-2.3415753981539046E-3</c:v>
                </c:pt>
                <c:pt idx="231">
                  <c:v>5.8539384953847627E-4</c:v>
                </c:pt>
                <c:pt idx="232">
                  <c:v>3.0245348892821268E-3</c:v>
                </c:pt>
                <c:pt idx="233">
                  <c:v>5.3661102874360319E-3</c:v>
                </c:pt>
                <c:pt idx="234">
                  <c:v>8.2930795351284121E-3</c:v>
                </c:pt>
                <c:pt idx="235">
                  <c:v>1.1903008273949016E-2</c:v>
                </c:pt>
                <c:pt idx="236">
                  <c:v>1.4244583672102918E-2</c:v>
                </c:pt>
                <c:pt idx="237">
                  <c:v>1.5415371371179872E-2</c:v>
                </c:pt>
                <c:pt idx="238">
                  <c:v>1.7756946769333776E-2</c:v>
                </c:pt>
                <c:pt idx="239">
                  <c:v>2.0196087809077425E-2</c:v>
                </c:pt>
                <c:pt idx="240">
                  <c:v>2.136687550815438E-2</c:v>
                </c:pt>
                <c:pt idx="241">
                  <c:v>2.1952269357692851E-2</c:v>
                </c:pt>
                <c:pt idx="242">
                  <c:v>2.3708450906308281E-2</c:v>
                </c:pt>
                <c:pt idx="243">
                  <c:v>2.4293844755846759E-2</c:v>
                </c:pt>
                <c:pt idx="244">
                  <c:v>2.4293844755846759E-2</c:v>
                </c:pt>
                <c:pt idx="245">
                  <c:v>2.3708450906308281E-2</c:v>
                </c:pt>
                <c:pt idx="246">
                  <c:v>2.4293844755846759E-2</c:v>
                </c:pt>
                <c:pt idx="247">
                  <c:v>2.4293844755846759E-2</c:v>
                </c:pt>
                <c:pt idx="248">
                  <c:v>2.3123057056769807E-2</c:v>
                </c:pt>
                <c:pt idx="249">
                  <c:v>2.1952269357692851E-2</c:v>
                </c:pt>
                <c:pt idx="250">
                  <c:v>2.136687550815438E-2</c:v>
                </c:pt>
                <c:pt idx="251">
                  <c:v>1.961069395953895E-2</c:v>
                </c:pt>
                <c:pt idx="252">
                  <c:v>1.7756946769333776E-2</c:v>
                </c:pt>
                <c:pt idx="253">
                  <c:v>1.6586159070256821E-2</c:v>
                </c:pt>
                <c:pt idx="254">
                  <c:v>1.5415371371179872E-2</c:v>
                </c:pt>
                <c:pt idx="255">
                  <c:v>1.3659189822564442E-2</c:v>
                </c:pt>
                <c:pt idx="256">
                  <c:v>1.0732220574872062E-2</c:v>
                </c:pt>
                <c:pt idx="257">
                  <c:v>9.4638672342053642E-3</c:v>
                </c:pt>
                <c:pt idx="258">
                  <c:v>7.12229183605146E-3</c:v>
                </c:pt>
                <c:pt idx="259">
                  <c:v>4.780716437897555E-3</c:v>
                </c:pt>
                <c:pt idx="260">
                  <c:v>2.3415753981539051E-3</c:v>
                </c:pt>
                <c:pt idx="261">
                  <c:v>0</c:v>
                </c:pt>
                <c:pt idx="262">
                  <c:v>-1.7561815486154281E-3</c:v>
                </c:pt>
                <c:pt idx="263">
                  <c:v>-4.0977569467693323E-3</c:v>
                </c:pt>
                <c:pt idx="264">
                  <c:v>-5.2685446458462844E-3</c:v>
                </c:pt>
                <c:pt idx="265">
                  <c:v>-7.1222918360514592E-3</c:v>
                </c:pt>
                <c:pt idx="266">
                  <c:v>-8.8784733846668882E-3</c:v>
                </c:pt>
                <c:pt idx="267">
                  <c:v>-1.1220048782820792E-2</c:v>
                </c:pt>
                <c:pt idx="268">
                  <c:v>-1.2390836481897744E-2</c:v>
                </c:pt>
                <c:pt idx="269">
                  <c:v>-1.3659189822564444E-2</c:v>
                </c:pt>
                <c:pt idx="270">
                  <c:v>-1.424458367210292E-2</c:v>
                </c:pt>
                <c:pt idx="271">
                  <c:v>-1.5415371371179872E-2</c:v>
                </c:pt>
                <c:pt idx="272">
                  <c:v>-1.6000765220718347E-2</c:v>
                </c:pt>
                <c:pt idx="273">
                  <c:v>-1.6000765220718347E-2</c:v>
                </c:pt>
                <c:pt idx="274">
                  <c:v>-1.6586159070256824E-2</c:v>
                </c:pt>
                <c:pt idx="275">
                  <c:v>-1.7171552919795302E-2</c:v>
                </c:pt>
                <c:pt idx="276">
                  <c:v>-1.6586159070256824E-2</c:v>
                </c:pt>
                <c:pt idx="277">
                  <c:v>-1.6000765220718347E-2</c:v>
                </c:pt>
                <c:pt idx="278">
                  <c:v>-1.5415371371179872E-2</c:v>
                </c:pt>
                <c:pt idx="279">
                  <c:v>-1.5415371371179872E-2</c:v>
                </c:pt>
                <c:pt idx="280">
                  <c:v>-1.424458367210292E-2</c:v>
                </c:pt>
                <c:pt idx="281">
                  <c:v>-1.2976230331436222E-2</c:v>
                </c:pt>
                <c:pt idx="282">
                  <c:v>-1.1805442632359268E-2</c:v>
                </c:pt>
                <c:pt idx="283">
                  <c:v>-1.1220048782820792E-2</c:v>
                </c:pt>
                <c:pt idx="284">
                  <c:v>-9.4638672342053625E-3</c:v>
                </c:pt>
                <c:pt idx="285">
                  <c:v>-8.2930795351284104E-3</c:v>
                </c:pt>
                <c:pt idx="286">
                  <c:v>-7.1222918360514592E-3</c:v>
                </c:pt>
                <c:pt idx="287">
                  <c:v>-6.536897986512984E-3</c:v>
                </c:pt>
                <c:pt idx="288">
                  <c:v>-4.0977569467693323E-3</c:v>
                </c:pt>
                <c:pt idx="289">
                  <c:v>-2.3415753981539046E-3</c:v>
                </c:pt>
                <c:pt idx="290">
                  <c:v>-1.1707876990769523E-3</c:v>
                </c:pt>
                <c:pt idx="291">
                  <c:v>0</c:v>
                </c:pt>
                <c:pt idx="292">
                  <c:v>1.7561815486154286E-3</c:v>
                </c:pt>
                <c:pt idx="293">
                  <c:v>3.0245348892821268E-3</c:v>
                </c:pt>
                <c:pt idx="294">
                  <c:v>4.1953225883590789E-3</c:v>
                </c:pt>
                <c:pt idx="295">
                  <c:v>5.3661102874360319E-3</c:v>
                </c:pt>
                <c:pt idx="296">
                  <c:v>7.12229183605146E-3</c:v>
                </c:pt>
                <c:pt idx="297">
                  <c:v>7.7076856855899361E-3</c:v>
                </c:pt>
                <c:pt idx="298">
                  <c:v>8.2930795351284121E-3</c:v>
                </c:pt>
                <c:pt idx="299">
                  <c:v>9.4638672342053642E-3</c:v>
                </c:pt>
                <c:pt idx="300">
                  <c:v>1.004926108374384E-2</c:v>
                </c:pt>
                <c:pt idx="301">
                  <c:v>1.004926108374384E-2</c:v>
                </c:pt>
                <c:pt idx="302">
                  <c:v>1.0732220574872062E-2</c:v>
                </c:pt>
                <c:pt idx="303">
                  <c:v>1.131761442441054E-2</c:v>
                </c:pt>
                <c:pt idx="304">
                  <c:v>1.131761442441054E-2</c:v>
                </c:pt>
                <c:pt idx="305">
                  <c:v>1.131761442441054E-2</c:v>
                </c:pt>
                <c:pt idx="306">
                  <c:v>1.0732220574872062E-2</c:v>
                </c:pt>
                <c:pt idx="307">
                  <c:v>1.0732220574872062E-2</c:v>
                </c:pt>
                <c:pt idx="308">
                  <c:v>1.004926108374384E-2</c:v>
                </c:pt>
                <c:pt idx="309">
                  <c:v>9.4638672342053642E-3</c:v>
                </c:pt>
                <c:pt idx="310">
                  <c:v>8.8784733846668882E-3</c:v>
                </c:pt>
                <c:pt idx="311">
                  <c:v>8.8784733846668882E-3</c:v>
                </c:pt>
                <c:pt idx="312">
                  <c:v>7.7076856855899361E-3</c:v>
                </c:pt>
                <c:pt idx="313">
                  <c:v>7.12229183605146E-3</c:v>
                </c:pt>
                <c:pt idx="314">
                  <c:v>6.536897986512984E-3</c:v>
                </c:pt>
                <c:pt idx="315">
                  <c:v>5.9515041369745071E-3</c:v>
                </c:pt>
                <c:pt idx="316">
                  <c:v>5.3661102874360319E-3</c:v>
                </c:pt>
                <c:pt idx="317">
                  <c:v>4.1953225883590789E-3</c:v>
                </c:pt>
                <c:pt idx="318">
                  <c:v>3.0245348892821268E-3</c:v>
                </c:pt>
                <c:pt idx="319">
                  <c:v>2.3415753981539051E-3</c:v>
                </c:pt>
                <c:pt idx="320">
                  <c:v>1.7561815486154286E-3</c:v>
                </c:pt>
                <c:pt idx="321">
                  <c:v>5.8539384953847627E-4</c:v>
                </c:pt>
                <c:pt idx="322">
                  <c:v>5.8539384953847627E-4</c:v>
                </c:pt>
                <c:pt idx="323">
                  <c:v>0</c:v>
                </c:pt>
                <c:pt idx="324">
                  <c:v>-1.1707876990769523E-3</c:v>
                </c:pt>
                <c:pt idx="325">
                  <c:v>-1.7561815486154281E-3</c:v>
                </c:pt>
                <c:pt idx="326">
                  <c:v>-1.7561815486154281E-3</c:v>
                </c:pt>
                <c:pt idx="327">
                  <c:v>-2.3415753981539046E-3</c:v>
                </c:pt>
                <c:pt idx="328">
                  <c:v>-3.5123630972308572E-3</c:v>
                </c:pt>
                <c:pt idx="329">
                  <c:v>-3.5123630972308572E-3</c:v>
                </c:pt>
                <c:pt idx="330">
                  <c:v>-3.5123630972308572E-3</c:v>
                </c:pt>
                <c:pt idx="331">
                  <c:v>-4.0977569467693323E-3</c:v>
                </c:pt>
                <c:pt idx="332">
                  <c:v>-4.0977569467693323E-3</c:v>
                </c:pt>
                <c:pt idx="333">
                  <c:v>-4.6831507963078093E-3</c:v>
                </c:pt>
                <c:pt idx="334">
                  <c:v>-4.0977569467693323E-3</c:v>
                </c:pt>
                <c:pt idx="335">
                  <c:v>-4.0977569467693323E-3</c:v>
                </c:pt>
                <c:pt idx="336">
                  <c:v>-4.0977569467693323E-3</c:v>
                </c:pt>
                <c:pt idx="337">
                  <c:v>-4.0977569467693323E-3</c:v>
                </c:pt>
                <c:pt idx="338">
                  <c:v>-3.5123630972308572E-3</c:v>
                </c:pt>
                <c:pt idx="339">
                  <c:v>-2.9269692476923807E-3</c:v>
                </c:pt>
                <c:pt idx="340">
                  <c:v>-2.9269692476923807E-3</c:v>
                </c:pt>
                <c:pt idx="341">
                  <c:v>-2.9269692476923807E-3</c:v>
                </c:pt>
                <c:pt idx="342">
                  <c:v>-2.3415753981539046E-3</c:v>
                </c:pt>
                <c:pt idx="343">
                  <c:v>-2.3415753981539046E-3</c:v>
                </c:pt>
                <c:pt idx="344">
                  <c:v>-2.3415753981539046E-3</c:v>
                </c:pt>
                <c:pt idx="345">
                  <c:v>-2.3415753981539046E-3</c:v>
                </c:pt>
                <c:pt idx="346">
                  <c:v>-1.1707876990769523E-3</c:v>
                </c:pt>
                <c:pt idx="347">
                  <c:v>-1.1707876990769523E-3</c:v>
                </c:pt>
                <c:pt idx="348">
                  <c:v>-1.7561815486154281E-3</c:v>
                </c:pt>
                <c:pt idx="349">
                  <c:v>-5.8539384953847605E-4</c:v>
                </c:pt>
                <c:pt idx="350">
                  <c:v>-5.8539384953847605E-4</c:v>
                </c:pt>
                <c:pt idx="351">
                  <c:v>-5.8539384953847605E-4</c:v>
                </c:pt>
                <c:pt idx="352">
                  <c:v>-1.1707876990769523E-3</c:v>
                </c:pt>
                <c:pt idx="353">
                  <c:v>-5.8539384953847605E-4</c:v>
                </c:pt>
                <c:pt idx="354">
                  <c:v>0</c:v>
                </c:pt>
                <c:pt idx="355">
                  <c:v>-5.8539384953847605E-4</c:v>
                </c:pt>
                <c:pt idx="356">
                  <c:v>0</c:v>
                </c:pt>
                <c:pt idx="357">
                  <c:v>5.8539384953847627E-4</c:v>
                </c:pt>
                <c:pt idx="358">
                  <c:v>5.8539384953847627E-4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-5.8539384953847605E-4</c:v>
                </c:pt>
                <c:pt idx="368">
                  <c:v>-5.8539384953847605E-4</c:v>
                </c:pt>
                <c:pt idx="369">
                  <c:v>0</c:v>
                </c:pt>
                <c:pt idx="370">
                  <c:v>-5.8539384953847605E-4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-5.8539384953847605E-4</c:v>
                </c:pt>
                <c:pt idx="379">
                  <c:v>0</c:v>
                </c:pt>
                <c:pt idx="380">
                  <c:v>-5.8539384953847605E-4</c:v>
                </c:pt>
                <c:pt idx="381">
                  <c:v>0</c:v>
                </c:pt>
                <c:pt idx="382">
                  <c:v>-5.8539384953847605E-4</c:v>
                </c:pt>
                <c:pt idx="383">
                  <c:v>-5.8539384953847605E-4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-5.8539384953847605E-4</c:v>
                </c:pt>
                <c:pt idx="395">
                  <c:v>0</c:v>
                </c:pt>
                <c:pt idx="396">
                  <c:v>0</c:v>
                </c:pt>
                <c:pt idx="397">
                  <c:v>-5.8539384953847605E-4</c:v>
                </c:pt>
                <c:pt idx="398">
                  <c:v>-5.8539384953847605E-4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-5.8539384953847605E-4</c:v>
                </c:pt>
                <c:pt idx="425">
                  <c:v>-5.8539384953847605E-4</c:v>
                </c:pt>
                <c:pt idx="426">
                  <c:v>0</c:v>
                </c:pt>
                <c:pt idx="427">
                  <c:v>0</c:v>
                </c:pt>
                <c:pt idx="428">
                  <c:v>-5.8539384953847605E-4</c:v>
                </c:pt>
                <c:pt idx="429">
                  <c:v>0</c:v>
                </c:pt>
                <c:pt idx="430">
                  <c:v>5.8539384953847627E-4</c:v>
                </c:pt>
                <c:pt idx="431">
                  <c:v>0</c:v>
                </c:pt>
                <c:pt idx="432">
                  <c:v>-5.8539384953847605E-4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-5.8539384953847605E-4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5.8539384953847627E-4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-5.8539384953847605E-4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-5.8539384953847605E-4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5.8539384953847627E-4</c:v>
                </c:pt>
                <c:pt idx="485">
                  <c:v>0</c:v>
                </c:pt>
                <c:pt idx="486">
                  <c:v>0</c:v>
                </c:pt>
                <c:pt idx="487">
                  <c:v>5.8539384953847627E-4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5.8539384953847627E-4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9-42F4-ADF2-829498C7E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dx=0,041'!$T$3:$T$10</c:f>
              <c:numCache>
                <c:formatCode>General</c:formatCode>
                <c:ptCount val="8"/>
                <c:pt idx="0">
                  <c:v>0.13</c:v>
                </c:pt>
                <c:pt idx="1">
                  <c:v>0.75</c:v>
                </c:pt>
                <c:pt idx="2">
                  <c:v>1.33</c:v>
                </c:pt>
                <c:pt idx="3">
                  <c:v>1.92</c:v>
                </c:pt>
                <c:pt idx="4">
                  <c:v>2.5</c:v>
                </c:pt>
                <c:pt idx="5">
                  <c:v>3.13</c:v>
                </c:pt>
                <c:pt idx="6">
                  <c:v>3.71</c:v>
                </c:pt>
                <c:pt idx="7">
                  <c:v>4.34</c:v>
                </c:pt>
              </c:numCache>
            </c:numRef>
          </c:xVal>
          <c:yVal>
            <c:numRef>
              <c:f>'2ªParte dx=0,041'!$U$3:$U$10</c:f>
              <c:numCache>
                <c:formatCode>0.000</c:formatCode>
                <c:ptCount val="8"/>
                <c:pt idx="0">
                  <c:v>3.5245588024295747E-2</c:v>
                </c:pt>
                <c:pt idx="1">
                  <c:v>2.7221253048926294E-2</c:v>
                </c:pt>
                <c:pt idx="2">
                  <c:v>2.3427900903916964E-2</c:v>
                </c:pt>
                <c:pt idx="3">
                  <c:v>1.7620403653928925E-2</c:v>
                </c:pt>
                <c:pt idx="4">
                  <c:v>1.4277804773064231E-2</c:v>
                </c:pt>
                <c:pt idx="5">
                  <c:v>1.0412400401740875E-2</c:v>
                </c:pt>
                <c:pt idx="6">
                  <c:v>7.6113396145200624E-3</c:v>
                </c:pt>
                <c:pt idx="7">
                  <c:v>5.057997991295614E-3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8B-4B48-8A8E-7AE0F08D5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856402986123085"/>
          <c:y val="0.19365983507380727"/>
          <c:w val="0.76468583762796072"/>
          <c:h val="0.5930857578972840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605219967941964E-2"/>
                  <c:y val="-0.20080787773868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dx=0,041'!$X$4:$X$7</c:f>
              <c:numCache>
                <c:formatCode>General</c:formatCode>
                <c:ptCount val="4"/>
                <c:pt idx="0">
                  <c:v>0.13</c:v>
                </c:pt>
                <c:pt idx="1">
                  <c:v>1.33</c:v>
                </c:pt>
                <c:pt idx="2">
                  <c:v>2.5</c:v>
                </c:pt>
                <c:pt idx="3">
                  <c:v>3.71</c:v>
                </c:pt>
              </c:numCache>
            </c:numRef>
          </c:xVal>
          <c:yVal>
            <c:numRef>
              <c:f>'2ªParte dx=0,041'!$W$4:$W$7</c:f>
              <c:numCache>
                <c:formatCode>0.000</c:formatCode>
                <c:ptCount val="4"/>
                <c:pt idx="0">
                  <c:v>8.2930795351284115E-2</c:v>
                </c:pt>
                <c:pt idx="1">
                  <c:v>6.7612989621693986E-2</c:v>
                </c:pt>
                <c:pt idx="2">
                  <c:v>5.2783012100052602E-2</c:v>
                </c:pt>
                <c:pt idx="3">
                  <c:v>3.8538428427949682E-2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0-4436-A783-044E1D0E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4.1259331634640559E-2"/>
              <c:y val="0.37281472794624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803741329768303"/>
          <c:y val="0.17991901012373454"/>
          <c:w val="0.76795359271585495"/>
          <c:h val="0.6788143982002249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909568799734531E-2"/>
                  <c:y val="-5.14864025190903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dx=0,041'!$AB$4:$AB$7</c:f>
              <c:numCache>
                <c:formatCode>General</c:formatCode>
                <c:ptCount val="4"/>
                <c:pt idx="0">
                  <c:v>0.75</c:v>
                </c:pt>
                <c:pt idx="1">
                  <c:v>1.92</c:v>
                </c:pt>
                <c:pt idx="2">
                  <c:v>3.13</c:v>
                </c:pt>
                <c:pt idx="3">
                  <c:v>4.34</c:v>
                </c:pt>
              </c:numCache>
            </c:numRef>
          </c:xVal>
          <c:yVal>
            <c:numRef>
              <c:f>'2ªParte dx=0,041'!$AA$4:$AA$7</c:f>
              <c:numCache>
                <c:formatCode>0.000</c:formatCode>
                <c:ptCount val="4"/>
                <c:pt idx="0">
                  <c:v>-7.2881534267540279E-2</c:v>
                </c:pt>
                <c:pt idx="1">
                  <c:v>-5.8636950595437359E-2</c:v>
                </c:pt>
                <c:pt idx="2">
                  <c:v>-4.5075326414462664E-2</c:v>
                </c:pt>
                <c:pt idx="3">
                  <c:v>-3.1416136591898222E-2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6-40A6-861D-E24807786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layout>
            <c:manualLayout>
              <c:xMode val="edge"/>
              <c:yMode val="edge"/>
              <c:x val="0.49223802661620064"/>
              <c:y val="0.88730483689538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4.1562855381837439E-2"/>
              <c:y val="0.41973078365204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dx=0,047'!$B$2:$B$1048576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dx=0,047'!$C$2:$C$1048576</c:f>
              <c:numCache>
                <c:formatCode>General</c:formatCode>
                <c:ptCount val="1048575"/>
                <c:pt idx="0">
                  <c:v>0.20599999999999999</c:v>
                </c:pt>
                <c:pt idx="1">
                  <c:v>0.29699999999999999</c:v>
                </c:pt>
                <c:pt idx="2">
                  <c:v>0.38800000000000001</c:v>
                </c:pt>
                <c:pt idx="3">
                  <c:v>0.47299999999999998</c:v>
                </c:pt>
                <c:pt idx="4">
                  <c:v>0.54600000000000004</c:v>
                </c:pt>
                <c:pt idx="5">
                  <c:v>0.625</c:v>
                </c:pt>
                <c:pt idx="6">
                  <c:v>0.69199999999999995</c:v>
                </c:pt>
                <c:pt idx="7">
                  <c:v>0.74</c:v>
                </c:pt>
                <c:pt idx="8">
                  <c:v>0.78900000000000003</c:v>
                </c:pt>
                <c:pt idx="9">
                  <c:v>0.82499999999999996</c:v>
                </c:pt>
                <c:pt idx="10">
                  <c:v>0.85</c:v>
                </c:pt>
                <c:pt idx="11">
                  <c:v>0.86799999999999999</c:v>
                </c:pt>
                <c:pt idx="12">
                  <c:v>0.874</c:v>
                </c:pt>
                <c:pt idx="13">
                  <c:v>0.874</c:v>
                </c:pt>
                <c:pt idx="14">
                  <c:v>0.86099999999999999</c:v>
                </c:pt>
                <c:pt idx="15">
                  <c:v>0.84399999999999997</c:v>
                </c:pt>
                <c:pt idx="16">
                  <c:v>0.81299999999999994</c:v>
                </c:pt>
                <c:pt idx="17">
                  <c:v>0.77100000000000002</c:v>
                </c:pt>
                <c:pt idx="18">
                  <c:v>0.73399999999999999</c:v>
                </c:pt>
                <c:pt idx="19">
                  <c:v>0.67900000000000005</c:v>
                </c:pt>
                <c:pt idx="20">
                  <c:v>0.61899999999999999</c:v>
                </c:pt>
                <c:pt idx="21">
                  <c:v>0.55800000000000005</c:v>
                </c:pt>
                <c:pt idx="22">
                  <c:v>0.47299999999999998</c:v>
                </c:pt>
                <c:pt idx="23">
                  <c:v>0.4</c:v>
                </c:pt>
                <c:pt idx="24">
                  <c:v>0.32100000000000001</c:v>
                </c:pt>
                <c:pt idx="25">
                  <c:v>0.24199999999999999</c:v>
                </c:pt>
                <c:pt idx="26">
                  <c:v>0.157</c:v>
                </c:pt>
                <c:pt idx="27">
                  <c:v>7.1999999999999995E-2</c:v>
                </c:pt>
                <c:pt idx="28">
                  <c:v>-1.2999999999999999E-2</c:v>
                </c:pt>
                <c:pt idx="29">
                  <c:v>-9.1999999999999998E-2</c:v>
                </c:pt>
                <c:pt idx="30">
                  <c:v>-0.17100000000000001</c:v>
                </c:pt>
                <c:pt idx="31">
                  <c:v>-0.26200000000000001</c:v>
                </c:pt>
                <c:pt idx="32">
                  <c:v>-0.33500000000000002</c:v>
                </c:pt>
                <c:pt idx="33">
                  <c:v>-0.40200000000000002</c:v>
                </c:pt>
                <c:pt idx="34">
                  <c:v>-0.46899999999999997</c:v>
                </c:pt>
                <c:pt idx="35">
                  <c:v>-0.52300000000000002</c:v>
                </c:pt>
                <c:pt idx="36">
                  <c:v>-0.58399999999999996</c:v>
                </c:pt>
                <c:pt idx="37">
                  <c:v>-0.621</c:v>
                </c:pt>
                <c:pt idx="38">
                  <c:v>-0.66300000000000003</c:v>
                </c:pt>
                <c:pt idx="39">
                  <c:v>-0.69399999999999995</c:v>
                </c:pt>
                <c:pt idx="40">
                  <c:v>-0.71799999999999997</c:v>
                </c:pt>
                <c:pt idx="41">
                  <c:v>-0.72399999999999998</c:v>
                </c:pt>
                <c:pt idx="42">
                  <c:v>-0.73599999999999999</c:v>
                </c:pt>
                <c:pt idx="43">
                  <c:v>-0.73</c:v>
                </c:pt>
                <c:pt idx="44">
                  <c:v>-0.71799999999999997</c:v>
                </c:pt>
                <c:pt idx="45">
                  <c:v>-0.70499999999999996</c:v>
                </c:pt>
                <c:pt idx="46">
                  <c:v>-0.67500000000000004</c:v>
                </c:pt>
                <c:pt idx="47">
                  <c:v>-0.64500000000000002</c:v>
                </c:pt>
                <c:pt idx="48">
                  <c:v>-0.60899999999999999</c:v>
                </c:pt>
                <c:pt idx="49">
                  <c:v>-0.56000000000000005</c:v>
                </c:pt>
                <c:pt idx="50">
                  <c:v>-0.51100000000000001</c:v>
                </c:pt>
                <c:pt idx="51">
                  <c:v>-0.45100000000000001</c:v>
                </c:pt>
                <c:pt idx="52">
                  <c:v>-0.39600000000000002</c:v>
                </c:pt>
                <c:pt idx="53">
                  <c:v>-0.32300000000000001</c:v>
                </c:pt>
                <c:pt idx="54">
                  <c:v>-0.25600000000000001</c:v>
                </c:pt>
                <c:pt idx="55">
                  <c:v>-0.17699999999999999</c:v>
                </c:pt>
                <c:pt idx="56">
                  <c:v>-9.8000000000000004E-2</c:v>
                </c:pt>
                <c:pt idx="57">
                  <c:v>-2.5000000000000001E-2</c:v>
                </c:pt>
                <c:pt idx="58">
                  <c:v>5.3999999999999999E-2</c:v>
                </c:pt>
                <c:pt idx="59">
                  <c:v>0.121</c:v>
                </c:pt>
                <c:pt idx="60">
                  <c:v>0.193</c:v>
                </c:pt>
                <c:pt idx="61">
                  <c:v>0.26</c:v>
                </c:pt>
                <c:pt idx="62">
                  <c:v>0.32700000000000001</c:v>
                </c:pt>
                <c:pt idx="63">
                  <c:v>0.39400000000000002</c:v>
                </c:pt>
                <c:pt idx="64">
                  <c:v>0.45500000000000002</c:v>
                </c:pt>
                <c:pt idx="65">
                  <c:v>0.503</c:v>
                </c:pt>
                <c:pt idx="66">
                  <c:v>0.55800000000000005</c:v>
                </c:pt>
                <c:pt idx="67">
                  <c:v>0.60099999999999998</c:v>
                </c:pt>
                <c:pt idx="68">
                  <c:v>0.63700000000000001</c:v>
                </c:pt>
                <c:pt idx="69">
                  <c:v>0.66100000000000003</c:v>
                </c:pt>
                <c:pt idx="70">
                  <c:v>0.67900000000000005</c:v>
                </c:pt>
                <c:pt idx="71">
                  <c:v>0.69199999999999995</c:v>
                </c:pt>
                <c:pt idx="72">
                  <c:v>0.69799999999999995</c:v>
                </c:pt>
                <c:pt idx="73">
                  <c:v>0.69199999999999995</c:v>
                </c:pt>
                <c:pt idx="74">
                  <c:v>0.67300000000000004</c:v>
                </c:pt>
                <c:pt idx="75">
                  <c:v>0.66100000000000003</c:v>
                </c:pt>
                <c:pt idx="76">
                  <c:v>0.63700000000000001</c:v>
                </c:pt>
                <c:pt idx="77">
                  <c:v>0.60099999999999998</c:v>
                </c:pt>
                <c:pt idx="78">
                  <c:v>0.56399999999999995</c:v>
                </c:pt>
                <c:pt idx="79">
                  <c:v>0.51500000000000001</c:v>
                </c:pt>
                <c:pt idx="80">
                  <c:v>0.46100000000000002</c:v>
                </c:pt>
                <c:pt idx="81">
                  <c:v>0.40600000000000003</c:v>
                </c:pt>
                <c:pt idx="82">
                  <c:v>0.35099999999999998</c:v>
                </c:pt>
                <c:pt idx="83">
                  <c:v>0.29699999999999999</c:v>
                </c:pt>
                <c:pt idx="84">
                  <c:v>0.23599999999999999</c:v>
                </c:pt>
                <c:pt idx="85">
                  <c:v>0.16900000000000001</c:v>
                </c:pt>
                <c:pt idx="86">
                  <c:v>0.108</c:v>
                </c:pt>
                <c:pt idx="87">
                  <c:v>4.8000000000000001E-2</c:v>
                </c:pt>
                <c:pt idx="88">
                  <c:v>-2.5000000000000001E-2</c:v>
                </c:pt>
                <c:pt idx="89">
                  <c:v>-9.1999999999999998E-2</c:v>
                </c:pt>
                <c:pt idx="90">
                  <c:v>-0.14699999999999999</c:v>
                </c:pt>
                <c:pt idx="91">
                  <c:v>-0.20100000000000001</c:v>
                </c:pt>
                <c:pt idx="92">
                  <c:v>-0.27400000000000002</c:v>
                </c:pt>
                <c:pt idx="93">
                  <c:v>-0.32900000000000001</c:v>
                </c:pt>
                <c:pt idx="94">
                  <c:v>-0.378</c:v>
                </c:pt>
                <c:pt idx="95">
                  <c:v>-0.42</c:v>
                </c:pt>
                <c:pt idx="96">
                  <c:v>-0.45700000000000002</c:v>
                </c:pt>
                <c:pt idx="97">
                  <c:v>-0.49299999999999999</c:v>
                </c:pt>
                <c:pt idx="98">
                  <c:v>-0.51700000000000002</c:v>
                </c:pt>
                <c:pt idx="99">
                  <c:v>-0.53600000000000003</c:v>
                </c:pt>
                <c:pt idx="100">
                  <c:v>-0.55400000000000005</c:v>
                </c:pt>
                <c:pt idx="101">
                  <c:v>-0.56599999999999995</c:v>
                </c:pt>
                <c:pt idx="102">
                  <c:v>-0.56599999999999995</c:v>
                </c:pt>
                <c:pt idx="103">
                  <c:v>-0.56000000000000005</c:v>
                </c:pt>
                <c:pt idx="104">
                  <c:v>-0.54700000000000004</c:v>
                </c:pt>
                <c:pt idx="105">
                  <c:v>-0.53</c:v>
                </c:pt>
                <c:pt idx="106">
                  <c:v>-0.51100000000000001</c:v>
                </c:pt>
                <c:pt idx="107">
                  <c:v>-0.47499999999999998</c:v>
                </c:pt>
                <c:pt idx="108">
                  <c:v>-0.45700000000000002</c:v>
                </c:pt>
                <c:pt idx="109">
                  <c:v>-0.41399999999999998</c:v>
                </c:pt>
                <c:pt idx="110">
                  <c:v>-0.36499999999999999</c:v>
                </c:pt>
                <c:pt idx="111">
                  <c:v>-0.32900000000000001</c:v>
                </c:pt>
                <c:pt idx="112">
                  <c:v>-0.28000000000000003</c:v>
                </c:pt>
                <c:pt idx="113">
                  <c:v>-0.23200000000000001</c:v>
                </c:pt>
                <c:pt idx="114">
                  <c:v>-0.153</c:v>
                </c:pt>
                <c:pt idx="115">
                  <c:v>-0.104</c:v>
                </c:pt>
                <c:pt idx="116">
                  <c:v>-0.05</c:v>
                </c:pt>
                <c:pt idx="117">
                  <c:v>1.0999999999999999E-2</c:v>
                </c:pt>
                <c:pt idx="118">
                  <c:v>6.6000000000000003E-2</c:v>
                </c:pt>
                <c:pt idx="119">
                  <c:v>0.121</c:v>
                </c:pt>
                <c:pt idx="120">
                  <c:v>0.16900000000000001</c:v>
                </c:pt>
                <c:pt idx="121">
                  <c:v>0.224</c:v>
                </c:pt>
                <c:pt idx="122">
                  <c:v>0.27900000000000003</c:v>
                </c:pt>
                <c:pt idx="123">
                  <c:v>0.32100000000000001</c:v>
                </c:pt>
                <c:pt idx="124">
                  <c:v>0.35699999999999998</c:v>
                </c:pt>
                <c:pt idx="125">
                  <c:v>0.4</c:v>
                </c:pt>
                <c:pt idx="126">
                  <c:v>0.43</c:v>
                </c:pt>
                <c:pt idx="127">
                  <c:v>0.45500000000000002</c:v>
                </c:pt>
                <c:pt idx="128">
                  <c:v>0.47899999999999998</c:v>
                </c:pt>
                <c:pt idx="129">
                  <c:v>0.497</c:v>
                </c:pt>
                <c:pt idx="130">
                  <c:v>0.50900000000000001</c:v>
                </c:pt>
                <c:pt idx="131">
                  <c:v>0.50900000000000001</c:v>
                </c:pt>
                <c:pt idx="132">
                  <c:v>0.50900000000000001</c:v>
                </c:pt>
                <c:pt idx="133">
                  <c:v>0.50900000000000001</c:v>
                </c:pt>
                <c:pt idx="134">
                  <c:v>0.497</c:v>
                </c:pt>
                <c:pt idx="135">
                  <c:v>0.47899999999999998</c:v>
                </c:pt>
                <c:pt idx="136">
                  <c:v>0.45500000000000002</c:v>
                </c:pt>
                <c:pt idx="137">
                  <c:v>0.43</c:v>
                </c:pt>
                <c:pt idx="138">
                  <c:v>0.4</c:v>
                </c:pt>
                <c:pt idx="139">
                  <c:v>0.37</c:v>
                </c:pt>
                <c:pt idx="140">
                  <c:v>0.33300000000000002</c:v>
                </c:pt>
                <c:pt idx="141">
                  <c:v>0.29099999999999998</c:v>
                </c:pt>
                <c:pt idx="142">
                  <c:v>0.254</c:v>
                </c:pt>
                <c:pt idx="143">
                  <c:v>0.20599999999999999</c:v>
                </c:pt>
                <c:pt idx="144">
                  <c:v>0.157</c:v>
                </c:pt>
                <c:pt idx="145">
                  <c:v>0.114</c:v>
                </c:pt>
                <c:pt idx="146">
                  <c:v>6.6000000000000003E-2</c:v>
                </c:pt>
                <c:pt idx="147">
                  <c:v>1.7000000000000001E-2</c:v>
                </c:pt>
                <c:pt idx="148">
                  <c:v>-3.1E-2</c:v>
                </c:pt>
                <c:pt idx="149">
                  <c:v>-0.08</c:v>
                </c:pt>
                <c:pt idx="150">
                  <c:v>-0.122</c:v>
                </c:pt>
                <c:pt idx="151">
                  <c:v>-0.159</c:v>
                </c:pt>
                <c:pt idx="152">
                  <c:v>-0.20799999999999999</c:v>
                </c:pt>
                <c:pt idx="153">
                  <c:v>-0.25</c:v>
                </c:pt>
                <c:pt idx="154">
                  <c:v>-0.28699999999999998</c:v>
                </c:pt>
                <c:pt idx="155">
                  <c:v>-0.317</c:v>
                </c:pt>
                <c:pt idx="156">
                  <c:v>-0.34699999999999998</c:v>
                </c:pt>
                <c:pt idx="157">
                  <c:v>-0.36499999999999999</c:v>
                </c:pt>
                <c:pt idx="158">
                  <c:v>-0.38400000000000001</c:v>
                </c:pt>
                <c:pt idx="159">
                  <c:v>-0.39</c:v>
                </c:pt>
                <c:pt idx="160">
                  <c:v>-0.40200000000000002</c:v>
                </c:pt>
                <c:pt idx="161">
                  <c:v>-0.40799999999999997</c:v>
                </c:pt>
                <c:pt idx="162">
                  <c:v>-0.40200000000000002</c:v>
                </c:pt>
                <c:pt idx="163">
                  <c:v>-0.39600000000000002</c:v>
                </c:pt>
                <c:pt idx="164">
                  <c:v>-0.38400000000000001</c:v>
                </c:pt>
                <c:pt idx="165">
                  <c:v>-0.372</c:v>
                </c:pt>
                <c:pt idx="166">
                  <c:v>-0.34699999999999998</c:v>
                </c:pt>
                <c:pt idx="167">
                  <c:v>-0.32900000000000001</c:v>
                </c:pt>
                <c:pt idx="168">
                  <c:v>-0.30499999999999999</c:v>
                </c:pt>
                <c:pt idx="169">
                  <c:v>-0.27400000000000002</c:v>
                </c:pt>
                <c:pt idx="170">
                  <c:v>-0.23799999999999999</c:v>
                </c:pt>
                <c:pt idx="171">
                  <c:v>-0.19500000000000001</c:v>
                </c:pt>
                <c:pt idx="172">
                  <c:v>-0.159</c:v>
                </c:pt>
                <c:pt idx="173">
                  <c:v>-0.129</c:v>
                </c:pt>
                <c:pt idx="174">
                  <c:v>-8.5999999999999993E-2</c:v>
                </c:pt>
                <c:pt idx="175">
                  <c:v>-4.2999999999999997E-2</c:v>
                </c:pt>
                <c:pt idx="176">
                  <c:v>-7.0000000000000001E-3</c:v>
                </c:pt>
                <c:pt idx="177">
                  <c:v>3.5000000000000003E-2</c:v>
                </c:pt>
                <c:pt idx="178">
                  <c:v>7.1999999999999995E-2</c:v>
                </c:pt>
                <c:pt idx="179">
                  <c:v>0.114</c:v>
                </c:pt>
                <c:pt idx="180">
                  <c:v>0.14499999999999999</c:v>
                </c:pt>
                <c:pt idx="181">
                  <c:v>0.18099999999999999</c:v>
                </c:pt>
                <c:pt idx="182">
                  <c:v>0.218</c:v>
                </c:pt>
                <c:pt idx="183">
                  <c:v>0.248</c:v>
                </c:pt>
                <c:pt idx="184">
                  <c:v>0.27200000000000002</c:v>
                </c:pt>
                <c:pt idx="185">
                  <c:v>0.29699999999999999</c:v>
                </c:pt>
                <c:pt idx="186">
                  <c:v>0.315</c:v>
                </c:pt>
                <c:pt idx="187">
                  <c:v>0.33300000000000002</c:v>
                </c:pt>
                <c:pt idx="188">
                  <c:v>0.34499999999999997</c:v>
                </c:pt>
                <c:pt idx="189">
                  <c:v>0.35699999999999998</c:v>
                </c:pt>
                <c:pt idx="190">
                  <c:v>0.35699999999999998</c:v>
                </c:pt>
                <c:pt idx="191">
                  <c:v>0.35699999999999998</c:v>
                </c:pt>
                <c:pt idx="192">
                  <c:v>0.35099999999999998</c:v>
                </c:pt>
                <c:pt idx="193">
                  <c:v>0.34499999999999997</c:v>
                </c:pt>
                <c:pt idx="194">
                  <c:v>0.34499999999999997</c:v>
                </c:pt>
                <c:pt idx="195">
                  <c:v>0.32100000000000001</c:v>
                </c:pt>
                <c:pt idx="196">
                  <c:v>0.309</c:v>
                </c:pt>
                <c:pt idx="197">
                  <c:v>0.28499999999999998</c:v>
                </c:pt>
                <c:pt idx="198">
                  <c:v>0.26600000000000001</c:v>
                </c:pt>
                <c:pt idx="199">
                  <c:v>0.24199999999999999</c:v>
                </c:pt>
                <c:pt idx="200">
                  <c:v>0.20599999999999999</c:v>
                </c:pt>
                <c:pt idx="201">
                  <c:v>0.18099999999999999</c:v>
                </c:pt>
                <c:pt idx="202">
                  <c:v>0.157</c:v>
                </c:pt>
                <c:pt idx="203">
                  <c:v>0.13300000000000001</c:v>
                </c:pt>
                <c:pt idx="204">
                  <c:v>0.09</c:v>
                </c:pt>
                <c:pt idx="205">
                  <c:v>0.06</c:v>
                </c:pt>
                <c:pt idx="206">
                  <c:v>2.9000000000000001E-2</c:v>
                </c:pt>
                <c:pt idx="207">
                  <c:v>-1E-3</c:v>
                </c:pt>
                <c:pt idx="208">
                  <c:v>-3.6999999999999998E-2</c:v>
                </c:pt>
                <c:pt idx="209">
                  <c:v>-6.2E-2</c:v>
                </c:pt>
                <c:pt idx="210">
                  <c:v>-8.5999999999999993E-2</c:v>
                </c:pt>
                <c:pt idx="211">
                  <c:v>-0.11600000000000001</c:v>
                </c:pt>
                <c:pt idx="212">
                  <c:v>-0.14099999999999999</c:v>
                </c:pt>
                <c:pt idx="213">
                  <c:v>-0.159</c:v>
                </c:pt>
                <c:pt idx="214">
                  <c:v>-0.183</c:v>
                </c:pt>
                <c:pt idx="215">
                  <c:v>-0.20100000000000001</c:v>
                </c:pt>
                <c:pt idx="216">
                  <c:v>-0.23200000000000001</c:v>
                </c:pt>
                <c:pt idx="217">
                  <c:v>-0.23799999999999999</c:v>
                </c:pt>
                <c:pt idx="218">
                  <c:v>-0.25</c:v>
                </c:pt>
                <c:pt idx="219">
                  <c:v>-0.25</c:v>
                </c:pt>
                <c:pt idx="220">
                  <c:v>-0.25600000000000001</c:v>
                </c:pt>
                <c:pt idx="221">
                  <c:v>-0.25</c:v>
                </c:pt>
                <c:pt idx="222">
                  <c:v>-0.24399999999999999</c:v>
                </c:pt>
                <c:pt idx="223">
                  <c:v>-0.23799999999999999</c:v>
                </c:pt>
                <c:pt idx="224">
                  <c:v>-0.214</c:v>
                </c:pt>
                <c:pt idx="225">
                  <c:v>-0.20799999999999999</c:v>
                </c:pt>
                <c:pt idx="226">
                  <c:v>-0.189</c:v>
                </c:pt>
                <c:pt idx="227">
                  <c:v>-0.17699999999999999</c:v>
                </c:pt>
                <c:pt idx="228">
                  <c:v>-0.153</c:v>
                </c:pt>
                <c:pt idx="229">
                  <c:v>-0.13500000000000001</c:v>
                </c:pt>
                <c:pt idx="230">
                  <c:v>-0.11600000000000001</c:v>
                </c:pt>
                <c:pt idx="231">
                  <c:v>-9.1999999999999998E-2</c:v>
                </c:pt>
                <c:pt idx="232">
                  <c:v>-6.8000000000000005E-2</c:v>
                </c:pt>
                <c:pt idx="233">
                  <c:v>-4.2999999999999997E-2</c:v>
                </c:pt>
                <c:pt idx="234">
                  <c:v>-2.5000000000000001E-2</c:v>
                </c:pt>
                <c:pt idx="235">
                  <c:v>-1E-3</c:v>
                </c:pt>
                <c:pt idx="236">
                  <c:v>2.3E-2</c:v>
                </c:pt>
                <c:pt idx="237">
                  <c:v>4.2000000000000003E-2</c:v>
                </c:pt>
                <c:pt idx="238">
                  <c:v>6.6000000000000003E-2</c:v>
                </c:pt>
                <c:pt idx="239">
                  <c:v>0.09</c:v>
                </c:pt>
                <c:pt idx="240">
                  <c:v>0.108</c:v>
                </c:pt>
                <c:pt idx="241">
                  <c:v>0.127</c:v>
                </c:pt>
                <c:pt idx="242">
                  <c:v>0.13900000000000001</c:v>
                </c:pt>
                <c:pt idx="243">
                  <c:v>0.157</c:v>
                </c:pt>
                <c:pt idx="244">
                  <c:v>0.17499999999999999</c:v>
                </c:pt>
                <c:pt idx="245">
                  <c:v>0.18099999999999999</c:v>
                </c:pt>
                <c:pt idx="246">
                  <c:v>0.187</c:v>
                </c:pt>
                <c:pt idx="247">
                  <c:v>0.2</c:v>
                </c:pt>
                <c:pt idx="248">
                  <c:v>0.20599999999999999</c:v>
                </c:pt>
                <c:pt idx="249">
                  <c:v>0.20599999999999999</c:v>
                </c:pt>
                <c:pt idx="250">
                  <c:v>0.20599999999999999</c:v>
                </c:pt>
                <c:pt idx="251">
                  <c:v>0.20599999999999999</c:v>
                </c:pt>
                <c:pt idx="252">
                  <c:v>0.193</c:v>
                </c:pt>
                <c:pt idx="253">
                  <c:v>0.193</c:v>
                </c:pt>
                <c:pt idx="254">
                  <c:v>0.18099999999999999</c:v>
                </c:pt>
                <c:pt idx="255">
                  <c:v>0.17499999999999999</c:v>
                </c:pt>
                <c:pt idx="256">
                  <c:v>0.16300000000000001</c:v>
                </c:pt>
                <c:pt idx="257">
                  <c:v>0.157</c:v>
                </c:pt>
                <c:pt idx="258">
                  <c:v>0.13900000000000001</c:v>
                </c:pt>
                <c:pt idx="259">
                  <c:v>0.127</c:v>
                </c:pt>
                <c:pt idx="260">
                  <c:v>0.108</c:v>
                </c:pt>
                <c:pt idx="261">
                  <c:v>0.09</c:v>
                </c:pt>
                <c:pt idx="262">
                  <c:v>8.4000000000000005E-2</c:v>
                </c:pt>
                <c:pt idx="263">
                  <c:v>6.6000000000000003E-2</c:v>
                </c:pt>
                <c:pt idx="264">
                  <c:v>5.3999999999999999E-2</c:v>
                </c:pt>
                <c:pt idx="265">
                  <c:v>2.9000000000000001E-2</c:v>
                </c:pt>
                <c:pt idx="266">
                  <c:v>1.7000000000000001E-2</c:v>
                </c:pt>
                <c:pt idx="267">
                  <c:v>-1E-3</c:v>
                </c:pt>
                <c:pt idx="268">
                  <c:v>-1.2999999999999999E-2</c:v>
                </c:pt>
                <c:pt idx="269">
                  <c:v>-2.5000000000000001E-2</c:v>
                </c:pt>
                <c:pt idx="270">
                  <c:v>-3.6999999999999998E-2</c:v>
                </c:pt>
                <c:pt idx="271">
                  <c:v>-0.05</c:v>
                </c:pt>
                <c:pt idx="272">
                  <c:v>-5.6000000000000001E-2</c:v>
                </c:pt>
                <c:pt idx="273">
                  <c:v>-6.8000000000000005E-2</c:v>
                </c:pt>
                <c:pt idx="274">
                  <c:v>-7.3999999999999996E-2</c:v>
                </c:pt>
                <c:pt idx="275">
                  <c:v>-0.08</c:v>
                </c:pt>
                <c:pt idx="276">
                  <c:v>-8.5999999999999993E-2</c:v>
                </c:pt>
                <c:pt idx="277">
                  <c:v>-8.5999999999999993E-2</c:v>
                </c:pt>
                <c:pt idx="278">
                  <c:v>-8.5999999999999993E-2</c:v>
                </c:pt>
                <c:pt idx="279">
                  <c:v>-9.1999999999999998E-2</c:v>
                </c:pt>
                <c:pt idx="280">
                  <c:v>-8.5999999999999993E-2</c:v>
                </c:pt>
                <c:pt idx="281">
                  <c:v>-0.08</c:v>
                </c:pt>
                <c:pt idx="282">
                  <c:v>-0.08</c:v>
                </c:pt>
                <c:pt idx="283">
                  <c:v>-0.08</c:v>
                </c:pt>
                <c:pt idx="284">
                  <c:v>-7.3999999999999996E-2</c:v>
                </c:pt>
                <c:pt idx="285">
                  <c:v>-6.8000000000000005E-2</c:v>
                </c:pt>
                <c:pt idx="286">
                  <c:v>-6.2E-2</c:v>
                </c:pt>
                <c:pt idx="287">
                  <c:v>-5.6000000000000001E-2</c:v>
                </c:pt>
                <c:pt idx="288">
                  <c:v>-5.6000000000000001E-2</c:v>
                </c:pt>
                <c:pt idx="289">
                  <c:v>-4.2999999999999997E-2</c:v>
                </c:pt>
                <c:pt idx="290">
                  <c:v>-3.6999999999999998E-2</c:v>
                </c:pt>
                <c:pt idx="291">
                  <c:v>-2.5000000000000001E-2</c:v>
                </c:pt>
                <c:pt idx="292">
                  <c:v>-1.2999999999999999E-2</c:v>
                </c:pt>
                <c:pt idx="293">
                  <c:v>-1.2999999999999999E-2</c:v>
                </c:pt>
                <c:pt idx="294">
                  <c:v>-7.0000000000000001E-3</c:v>
                </c:pt>
                <c:pt idx="295">
                  <c:v>5.0000000000000001E-3</c:v>
                </c:pt>
                <c:pt idx="296">
                  <c:v>1.0999999999999999E-2</c:v>
                </c:pt>
                <c:pt idx="297">
                  <c:v>1.7000000000000001E-2</c:v>
                </c:pt>
                <c:pt idx="298">
                  <c:v>2.3E-2</c:v>
                </c:pt>
                <c:pt idx="299">
                  <c:v>2.9000000000000001E-2</c:v>
                </c:pt>
                <c:pt idx="300">
                  <c:v>3.5000000000000003E-2</c:v>
                </c:pt>
                <c:pt idx="301">
                  <c:v>4.2000000000000003E-2</c:v>
                </c:pt>
                <c:pt idx="302">
                  <c:v>4.8000000000000001E-2</c:v>
                </c:pt>
                <c:pt idx="303">
                  <c:v>5.3999999999999999E-2</c:v>
                </c:pt>
                <c:pt idx="304">
                  <c:v>0.06</c:v>
                </c:pt>
                <c:pt idx="305">
                  <c:v>0.06</c:v>
                </c:pt>
                <c:pt idx="306">
                  <c:v>0.06</c:v>
                </c:pt>
                <c:pt idx="307">
                  <c:v>0.06</c:v>
                </c:pt>
                <c:pt idx="308">
                  <c:v>6.6000000000000003E-2</c:v>
                </c:pt>
                <c:pt idx="309">
                  <c:v>6.6000000000000003E-2</c:v>
                </c:pt>
                <c:pt idx="310">
                  <c:v>0.06</c:v>
                </c:pt>
                <c:pt idx="311">
                  <c:v>0.06</c:v>
                </c:pt>
                <c:pt idx="312">
                  <c:v>6.6000000000000003E-2</c:v>
                </c:pt>
                <c:pt idx="313">
                  <c:v>0.06</c:v>
                </c:pt>
                <c:pt idx="314">
                  <c:v>0.06</c:v>
                </c:pt>
                <c:pt idx="315">
                  <c:v>5.3999999999999999E-2</c:v>
                </c:pt>
                <c:pt idx="316">
                  <c:v>5.3999999999999999E-2</c:v>
                </c:pt>
                <c:pt idx="317">
                  <c:v>4.8000000000000001E-2</c:v>
                </c:pt>
                <c:pt idx="318">
                  <c:v>4.8000000000000001E-2</c:v>
                </c:pt>
                <c:pt idx="319">
                  <c:v>4.8000000000000001E-2</c:v>
                </c:pt>
                <c:pt idx="320">
                  <c:v>4.2000000000000003E-2</c:v>
                </c:pt>
                <c:pt idx="321">
                  <c:v>4.2000000000000003E-2</c:v>
                </c:pt>
                <c:pt idx="322">
                  <c:v>4.2000000000000003E-2</c:v>
                </c:pt>
                <c:pt idx="323">
                  <c:v>4.2000000000000003E-2</c:v>
                </c:pt>
                <c:pt idx="324">
                  <c:v>3.5000000000000003E-2</c:v>
                </c:pt>
                <c:pt idx="325">
                  <c:v>3.5000000000000003E-2</c:v>
                </c:pt>
                <c:pt idx="326">
                  <c:v>3.5000000000000003E-2</c:v>
                </c:pt>
                <c:pt idx="327">
                  <c:v>3.5000000000000003E-2</c:v>
                </c:pt>
                <c:pt idx="328">
                  <c:v>3.5000000000000003E-2</c:v>
                </c:pt>
                <c:pt idx="329">
                  <c:v>3.5000000000000003E-2</c:v>
                </c:pt>
                <c:pt idx="330">
                  <c:v>3.5000000000000003E-2</c:v>
                </c:pt>
                <c:pt idx="331">
                  <c:v>3.5000000000000003E-2</c:v>
                </c:pt>
                <c:pt idx="332">
                  <c:v>3.5000000000000003E-2</c:v>
                </c:pt>
                <c:pt idx="333">
                  <c:v>2.3E-2</c:v>
                </c:pt>
                <c:pt idx="334">
                  <c:v>3.5000000000000003E-2</c:v>
                </c:pt>
                <c:pt idx="335">
                  <c:v>3.5000000000000003E-2</c:v>
                </c:pt>
                <c:pt idx="336">
                  <c:v>3.5000000000000003E-2</c:v>
                </c:pt>
                <c:pt idx="337">
                  <c:v>3.5000000000000003E-2</c:v>
                </c:pt>
                <c:pt idx="338">
                  <c:v>4.2000000000000003E-2</c:v>
                </c:pt>
                <c:pt idx="339">
                  <c:v>3.5000000000000003E-2</c:v>
                </c:pt>
                <c:pt idx="340">
                  <c:v>3.5000000000000003E-2</c:v>
                </c:pt>
                <c:pt idx="341">
                  <c:v>2.9000000000000001E-2</c:v>
                </c:pt>
                <c:pt idx="342">
                  <c:v>3.5000000000000003E-2</c:v>
                </c:pt>
                <c:pt idx="343">
                  <c:v>3.5000000000000003E-2</c:v>
                </c:pt>
                <c:pt idx="344">
                  <c:v>3.5000000000000003E-2</c:v>
                </c:pt>
                <c:pt idx="345">
                  <c:v>3.5000000000000003E-2</c:v>
                </c:pt>
                <c:pt idx="346">
                  <c:v>3.5000000000000003E-2</c:v>
                </c:pt>
                <c:pt idx="347">
                  <c:v>3.5000000000000003E-2</c:v>
                </c:pt>
                <c:pt idx="348">
                  <c:v>3.5000000000000003E-2</c:v>
                </c:pt>
                <c:pt idx="349">
                  <c:v>2.9000000000000001E-2</c:v>
                </c:pt>
                <c:pt idx="350">
                  <c:v>3.5000000000000003E-2</c:v>
                </c:pt>
                <c:pt idx="351">
                  <c:v>3.5000000000000003E-2</c:v>
                </c:pt>
                <c:pt idx="352">
                  <c:v>3.5000000000000003E-2</c:v>
                </c:pt>
                <c:pt idx="353">
                  <c:v>3.5000000000000003E-2</c:v>
                </c:pt>
                <c:pt idx="354">
                  <c:v>3.5000000000000003E-2</c:v>
                </c:pt>
                <c:pt idx="355">
                  <c:v>3.5000000000000003E-2</c:v>
                </c:pt>
                <c:pt idx="356">
                  <c:v>3.5000000000000003E-2</c:v>
                </c:pt>
                <c:pt idx="357">
                  <c:v>3.5000000000000003E-2</c:v>
                </c:pt>
                <c:pt idx="358">
                  <c:v>3.5000000000000003E-2</c:v>
                </c:pt>
                <c:pt idx="359">
                  <c:v>3.5000000000000003E-2</c:v>
                </c:pt>
                <c:pt idx="360">
                  <c:v>3.5000000000000003E-2</c:v>
                </c:pt>
                <c:pt idx="361">
                  <c:v>3.5000000000000003E-2</c:v>
                </c:pt>
                <c:pt idx="362">
                  <c:v>3.5000000000000003E-2</c:v>
                </c:pt>
                <c:pt idx="363">
                  <c:v>2.9000000000000001E-2</c:v>
                </c:pt>
                <c:pt idx="364">
                  <c:v>2.9000000000000001E-2</c:v>
                </c:pt>
                <c:pt idx="365">
                  <c:v>3.5000000000000003E-2</c:v>
                </c:pt>
                <c:pt idx="366">
                  <c:v>3.5000000000000003E-2</c:v>
                </c:pt>
                <c:pt idx="367">
                  <c:v>3.5000000000000003E-2</c:v>
                </c:pt>
                <c:pt idx="368">
                  <c:v>2.9000000000000001E-2</c:v>
                </c:pt>
                <c:pt idx="369">
                  <c:v>3.5000000000000003E-2</c:v>
                </c:pt>
                <c:pt idx="370">
                  <c:v>3.5000000000000003E-2</c:v>
                </c:pt>
                <c:pt idx="371">
                  <c:v>2.9000000000000001E-2</c:v>
                </c:pt>
                <c:pt idx="372">
                  <c:v>3.5000000000000003E-2</c:v>
                </c:pt>
                <c:pt idx="373">
                  <c:v>3.5000000000000003E-2</c:v>
                </c:pt>
                <c:pt idx="374">
                  <c:v>3.5000000000000003E-2</c:v>
                </c:pt>
                <c:pt idx="375">
                  <c:v>2.9000000000000001E-2</c:v>
                </c:pt>
                <c:pt idx="376">
                  <c:v>3.5000000000000003E-2</c:v>
                </c:pt>
                <c:pt idx="377">
                  <c:v>3.5000000000000003E-2</c:v>
                </c:pt>
                <c:pt idx="378">
                  <c:v>3.5000000000000003E-2</c:v>
                </c:pt>
                <c:pt idx="379">
                  <c:v>3.5000000000000003E-2</c:v>
                </c:pt>
                <c:pt idx="380">
                  <c:v>2.9000000000000001E-2</c:v>
                </c:pt>
                <c:pt idx="381">
                  <c:v>3.5000000000000003E-2</c:v>
                </c:pt>
                <c:pt idx="382">
                  <c:v>2.9000000000000001E-2</c:v>
                </c:pt>
                <c:pt idx="383">
                  <c:v>2.9000000000000001E-2</c:v>
                </c:pt>
                <c:pt idx="384">
                  <c:v>3.5000000000000003E-2</c:v>
                </c:pt>
                <c:pt idx="385">
                  <c:v>3.5000000000000003E-2</c:v>
                </c:pt>
                <c:pt idx="386">
                  <c:v>2.9000000000000001E-2</c:v>
                </c:pt>
                <c:pt idx="387">
                  <c:v>2.3E-2</c:v>
                </c:pt>
                <c:pt idx="388">
                  <c:v>3.5000000000000003E-2</c:v>
                </c:pt>
                <c:pt idx="389">
                  <c:v>3.5000000000000003E-2</c:v>
                </c:pt>
                <c:pt idx="390">
                  <c:v>2.9000000000000001E-2</c:v>
                </c:pt>
                <c:pt idx="391">
                  <c:v>2.9000000000000001E-2</c:v>
                </c:pt>
                <c:pt idx="392">
                  <c:v>3.5000000000000003E-2</c:v>
                </c:pt>
                <c:pt idx="393">
                  <c:v>3.5000000000000003E-2</c:v>
                </c:pt>
                <c:pt idx="394">
                  <c:v>2.9000000000000001E-2</c:v>
                </c:pt>
                <c:pt idx="395">
                  <c:v>2.9000000000000001E-2</c:v>
                </c:pt>
                <c:pt idx="396">
                  <c:v>3.5000000000000003E-2</c:v>
                </c:pt>
                <c:pt idx="397">
                  <c:v>2.9000000000000001E-2</c:v>
                </c:pt>
                <c:pt idx="398">
                  <c:v>2.3E-2</c:v>
                </c:pt>
                <c:pt idx="399">
                  <c:v>3.5000000000000003E-2</c:v>
                </c:pt>
                <c:pt idx="400">
                  <c:v>3.5000000000000003E-2</c:v>
                </c:pt>
                <c:pt idx="401">
                  <c:v>3.5000000000000003E-2</c:v>
                </c:pt>
                <c:pt idx="402">
                  <c:v>2.9000000000000001E-2</c:v>
                </c:pt>
                <c:pt idx="403">
                  <c:v>3.5000000000000003E-2</c:v>
                </c:pt>
                <c:pt idx="404">
                  <c:v>3.5000000000000003E-2</c:v>
                </c:pt>
                <c:pt idx="405">
                  <c:v>3.5000000000000003E-2</c:v>
                </c:pt>
                <c:pt idx="406">
                  <c:v>2.9000000000000001E-2</c:v>
                </c:pt>
                <c:pt idx="407">
                  <c:v>2.9000000000000001E-2</c:v>
                </c:pt>
                <c:pt idx="408">
                  <c:v>2.9000000000000001E-2</c:v>
                </c:pt>
                <c:pt idx="409">
                  <c:v>2.9000000000000001E-2</c:v>
                </c:pt>
                <c:pt idx="410">
                  <c:v>3.5000000000000003E-2</c:v>
                </c:pt>
                <c:pt idx="411">
                  <c:v>3.5000000000000003E-2</c:v>
                </c:pt>
                <c:pt idx="412">
                  <c:v>3.5000000000000003E-2</c:v>
                </c:pt>
                <c:pt idx="413">
                  <c:v>2.9000000000000001E-2</c:v>
                </c:pt>
                <c:pt idx="414">
                  <c:v>2.9000000000000001E-2</c:v>
                </c:pt>
                <c:pt idx="415">
                  <c:v>3.5000000000000003E-2</c:v>
                </c:pt>
                <c:pt idx="416">
                  <c:v>3.5000000000000003E-2</c:v>
                </c:pt>
                <c:pt idx="417">
                  <c:v>2.9000000000000001E-2</c:v>
                </c:pt>
                <c:pt idx="418">
                  <c:v>2.9000000000000001E-2</c:v>
                </c:pt>
                <c:pt idx="419">
                  <c:v>2.9000000000000001E-2</c:v>
                </c:pt>
                <c:pt idx="420">
                  <c:v>2.9000000000000001E-2</c:v>
                </c:pt>
                <c:pt idx="421">
                  <c:v>2.9000000000000001E-2</c:v>
                </c:pt>
                <c:pt idx="422">
                  <c:v>3.5000000000000003E-2</c:v>
                </c:pt>
                <c:pt idx="423">
                  <c:v>3.5000000000000003E-2</c:v>
                </c:pt>
                <c:pt idx="424">
                  <c:v>2.9000000000000001E-2</c:v>
                </c:pt>
                <c:pt idx="425">
                  <c:v>3.5000000000000003E-2</c:v>
                </c:pt>
                <c:pt idx="426">
                  <c:v>3.5000000000000003E-2</c:v>
                </c:pt>
                <c:pt idx="427">
                  <c:v>3.5000000000000003E-2</c:v>
                </c:pt>
                <c:pt idx="428">
                  <c:v>2.9000000000000001E-2</c:v>
                </c:pt>
                <c:pt idx="429">
                  <c:v>2.9000000000000001E-2</c:v>
                </c:pt>
                <c:pt idx="430">
                  <c:v>2.9000000000000001E-2</c:v>
                </c:pt>
                <c:pt idx="431">
                  <c:v>3.5000000000000003E-2</c:v>
                </c:pt>
                <c:pt idx="432">
                  <c:v>3.5000000000000003E-2</c:v>
                </c:pt>
                <c:pt idx="433">
                  <c:v>3.5000000000000003E-2</c:v>
                </c:pt>
                <c:pt idx="434">
                  <c:v>4.2000000000000003E-2</c:v>
                </c:pt>
                <c:pt idx="435">
                  <c:v>3.5000000000000003E-2</c:v>
                </c:pt>
                <c:pt idx="436">
                  <c:v>2.9000000000000001E-2</c:v>
                </c:pt>
                <c:pt idx="437">
                  <c:v>3.5000000000000003E-2</c:v>
                </c:pt>
                <c:pt idx="438">
                  <c:v>3.5000000000000003E-2</c:v>
                </c:pt>
                <c:pt idx="439">
                  <c:v>3.5000000000000003E-2</c:v>
                </c:pt>
                <c:pt idx="440">
                  <c:v>2.9000000000000001E-2</c:v>
                </c:pt>
                <c:pt idx="441">
                  <c:v>3.5000000000000003E-2</c:v>
                </c:pt>
                <c:pt idx="442">
                  <c:v>4.2000000000000003E-2</c:v>
                </c:pt>
                <c:pt idx="443">
                  <c:v>4.2000000000000003E-2</c:v>
                </c:pt>
                <c:pt idx="444">
                  <c:v>3.5000000000000003E-2</c:v>
                </c:pt>
                <c:pt idx="445">
                  <c:v>3.5000000000000003E-2</c:v>
                </c:pt>
                <c:pt idx="446">
                  <c:v>3.5000000000000003E-2</c:v>
                </c:pt>
                <c:pt idx="447">
                  <c:v>3.5000000000000003E-2</c:v>
                </c:pt>
                <c:pt idx="448">
                  <c:v>2.9000000000000001E-2</c:v>
                </c:pt>
                <c:pt idx="449">
                  <c:v>3.5000000000000003E-2</c:v>
                </c:pt>
                <c:pt idx="450">
                  <c:v>4.2000000000000003E-2</c:v>
                </c:pt>
                <c:pt idx="451">
                  <c:v>3.5000000000000003E-2</c:v>
                </c:pt>
                <c:pt idx="452">
                  <c:v>2.9000000000000001E-2</c:v>
                </c:pt>
                <c:pt idx="453">
                  <c:v>3.5000000000000003E-2</c:v>
                </c:pt>
                <c:pt idx="454">
                  <c:v>2.9000000000000001E-2</c:v>
                </c:pt>
                <c:pt idx="455">
                  <c:v>2.9000000000000001E-2</c:v>
                </c:pt>
                <c:pt idx="456">
                  <c:v>3.5000000000000003E-2</c:v>
                </c:pt>
                <c:pt idx="457">
                  <c:v>3.5000000000000003E-2</c:v>
                </c:pt>
                <c:pt idx="458">
                  <c:v>3.5000000000000003E-2</c:v>
                </c:pt>
                <c:pt idx="459">
                  <c:v>3.5000000000000003E-2</c:v>
                </c:pt>
                <c:pt idx="460">
                  <c:v>2.9000000000000001E-2</c:v>
                </c:pt>
                <c:pt idx="461">
                  <c:v>3.5000000000000003E-2</c:v>
                </c:pt>
                <c:pt idx="462">
                  <c:v>3.5000000000000003E-2</c:v>
                </c:pt>
                <c:pt idx="463">
                  <c:v>2.9000000000000001E-2</c:v>
                </c:pt>
                <c:pt idx="464">
                  <c:v>2.9000000000000001E-2</c:v>
                </c:pt>
                <c:pt idx="465">
                  <c:v>3.5000000000000003E-2</c:v>
                </c:pt>
                <c:pt idx="466">
                  <c:v>3.5000000000000003E-2</c:v>
                </c:pt>
                <c:pt idx="467">
                  <c:v>3.5000000000000003E-2</c:v>
                </c:pt>
                <c:pt idx="468">
                  <c:v>3.5000000000000003E-2</c:v>
                </c:pt>
                <c:pt idx="469">
                  <c:v>3.5000000000000003E-2</c:v>
                </c:pt>
                <c:pt idx="470">
                  <c:v>3.5000000000000003E-2</c:v>
                </c:pt>
                <c:pt idx="471">
                  <c:v>3.5000000000000003E-2</c:v>
                </c:pt>
                <c:pt idx="472">
                  <c:v>3.5000000000000003E-2</c:v>
                </c:pt>
                <c:pt idx="473">
                  <c:v>3.5000000000000003E-2</c:v>
                </c:pt>
                <c:pt idx="474">
                  <c:v>3.5000000000000003E-2</c:v>
                </c:pt>
                <c:pt idx="475">
                  <c:v>3.5000000000000003E-2</c:v>
                </c:pt>
                <c:pt idx="476">
                  <c:v>2.9000000000000001E-2</c:v>
                </c:pt>
                <c:pt idx="477">
                  <c:v>3.5000000000000003E-2</c:v>
                </c:pt>
                <c:pt idx="478">
                  <c:v>3.5000000000000003E-2</c:v>
                </c:pt>
                <c:pt idx="479">
                  <c:v>3.5000000000000003E-2</c:v>
                </c:pt>
                <c:pt idx="480">
                  <c:v>3.5000000000000003E-2</c:v>
                </c:pt>
                <c:pt idx="481">
                  <c:v>3.5000000000000003E-2</c:v>
                </c:pt>
                <c:pt idx="482">
                  <c:v>3.5000000000000003E-2</c:v>
                </c:pt>
                <c:pt idx="483">
                  <c:v>3.5000000000000003E-2</c:v>
                </c:pt>
                <c:pt idx="484">
                  <c:v>3.5000000000000003E-2</c:v>
                </c:pt>
                <c:pt idx="485">
                  <c:v>3.5000000000000003E-2</c:v>
                </c:pt>
                <c:pt idx="486">
                  <c:v>3.5000000000000003E-2</c:v>
                </c:pt>
                <c:pt idx="487">
                  <c:v>2.9000000000000001E-2</c:v>
                </c:pt>
                <c:pt idx="488">
                  <c:v>3.5000000000000003E-2</c:v>
                </c:pt>
                <c:pt idx="489">
                  <c:v>3.5000000000000003E-2</c:v>
                </c:pt>
                <c:pt idx="490">
                  <c:v>3.5000000000000003E-2</c:v>
                </c:pt>
                <c:pt idx="491">
                  <c:v>3.5000000000000003E-2</c:v>
                </c:pt>
                <c:pt idx="492">
                  <c:v>3.5000000000000003E-2</c:v>
                </c:pt>
                <c:pt idx="493">
                  <c:v>3.5000000000000003E-2</c:v>
                </c:pt>
                <c:pt idx="494">
                  <c:v>2.9000000000000001E-2</c:v>
                </c:pt>
                <c:pt idx="495">
                  <c:v>3.5000000000000003E-2</c:v>
                </c:pt>
                <c:pt idx="496">
                  <c:v>3.5000000000000003E-2</c:v>
                </c:pt>
                <c:pt idx="497">
                  <c:v>3.5000000000000003E-2</c:v>
                </c:pt>
                <c:pt idx="498">
                  <c:v>3.5000000000000003E-2</c:v>
                </c:pt>
                <c:pt idx="499">
                  <c:v>2.9000000000000001E-2</c:v>
                </c:pt>
                <c:pt idx="500">
                  <c:v>3.5000000000000003E-2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8-4FE6-A7AD-15D397817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18218749788059"/>
          <c:y val="0.17634259259259263"/>
          <c:w val="0.75459575305024862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dx=0,047'!$B$2:$B$1048576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dx=0,047'!$D$2:$D$1048576</c:f>
              <c:numCache>
                <c:formatCode>0.0000</c:formatCode>
                <c:ptCount val="1048575"/>
                <c:pt idx="0">
                  <c:v>0.17099999999999999</c:v>
                </c:pt>
                <c:pt idx="1">
                  <c:v>0.26200000000000001</c:v>
                </c:pt>
                <c:pt idx="2">
                  <c:v>0.35299999999999998</c:v>
                </c:pt>
                <c:pt idx="3">
                  <c:v>0.43799999999999994</c:v>
                </c:pt>
                <c:pt idx="4">
                  <c:v>0.51100000000000001</c:v>
                </c:pt>
                <c:pt idx="5">
                  <c:v>0.59</c:v>
                </c:pt>
                <c:pt idx="6">
                  <c:v>0.65699999999999992</c:v>
                </c:pt>
                <c:pt idx="7">
                  <c:v>0.70499999999999996</c:v>
                </c:pt>
                <c:pt idx="8">
                  <c:v>0.754</c:v>
                </c:pt>
                <c:pt idx="9">
                  <c:v>0.78999999999999992</c:v>
                </c:pt>
                <c:pt idx="10">
                  <c:v>0.81499999999999995</c:v>
                </c:pt>
                <c:pt idx="11">
                  <c:v>0.83299999999999996</c:v>
                </c:pt>
                <c:pt idx="12">
                  <c:v>0.83899999999999997</c:v>
                </c:pt>
                <c:pt idx="13">
                  <c:v>0.83899999999999997</c:v>
                </c:pt>
                <c:pt idx="14">
                  <c:v>0.82599999999999996</c:v>
                </c:pt>
                <c:pt idx="15">
                  <c:v>0.80899999999999994</c:v>
                </c:pt>
                <c:pt idx="16">
                  <c:v>0.77799999999999991</c:v>
                </c:pt>
                <c:pt idx="17">
                  <c:v>0.73599999999999999</c:v>
                </c:pt>
                <c:pt idx="18">
                  <c:v>0.69899999999999995</c:v>
                </c:pt>
                <c:pt idx="19">
                  <c:v>0.64400000000000002</c:v>
                </c:pt>
                <c:pt idx="20">
                  <c:v>0.58399999999999996</c:v>
                </c:pt>
                <c:pt idx="21">
                  <c:v>0.52300000000000002</c:v>
                </c:pt>
                <c:pt idx="22">
                  <c:v>0.43799999999999994</c:v>
                </c:pt>
                <c:pt idx="23">
                  <c:v>0.36499999999999999</c:v>
                </c:pt>
                <c:pt idx="24">
                  <c:v>0.28600000000000003</c:v>
                </c:pt>
                <c:pt idx="25">
                  <c:v>0.20699999999999999</c:v>
                </c:pt>
                <c:pt idx="26">
                  <c:v>0.122</c:v>
                </c:pt>
                <c:pt idx="27">
                  <c:v>3.6999999999999991E-2</c:v>
                </c:pt>
                <c:pt idx="28">
                  <c:v>-4.8000000000000001E-2</c:v>
                </c:pt>
                <c:pt idx="29">
                  <c:v>-0.127</c:v>
                </c:pt>
                <c:pt idx="30">
                  <c:v>-0.20600000000000002</c:v>
                </c:pt>
                <c:pt idx="31">
                  <c:v>-0.29700000000000004</c:v>
                </c:pt>
                <c:pt idx="32">
                  <c:v>-0.37</c:v>
                </c:pt>
                <c:pt idx="33">
                  <c:v>-0.43700000000000006</c:v>
                </c:pt>
                <c:pt idx="34">
                  <c:v>-0.504</c:v>
                </c:pt>
                <c:pt idx="35">
                  <c:v>-0.55800000000000005</c:v>
                </c:pt>
                <c:pt idx="36">
                  <c:v>-0.61899999999999999</c:v>
                </c:pt>
                <c:pt idx="37">
                  <c:v>-0.65600000000000003</c:v>
                </c:pt>
                <c:pt idx="38">
                  <c:v>-0.69800000000000006</c:v>
                </c:pt>
                <c:pt idx="39">
                  <c:v>-0.72899999999999998</c:v>
                </c:pt>
                <c:pt idx="40">
                  <c:v>-0.753</c:v>
                </c:pt>
                <c:pt idx="41">
                  <c:v>-0.75900000000000001</c:v>
                </c:pt>
                <c:pt idx="42">
                  <c:v>-0.77100000000000002</c:v>
                </c:pt>
                <c:pt idx="43">
                  <c:v>-0.76500000000000001</c:v>
                </c:pt>
                <c:pt idx="44">
                  <c:v>-0.753</c:v>
                </c:pt>
                <c:pt idx="45">
                  <c:v>-0.74</c:v>
                </c:pt>
                <c:pt idx="46">
                  <c:v>-0.71000000000000008</c:v>
                </c:pt>
                <c:pt idx="47">
                  <c:v>-0.68</c:v>
                </c:pt>
                <c:pt idx="48">
                  <c:v>-0.64400000000000002</c:v>
                </c:pt>
                <c:pt idx="49">
                  <c:v>-0.59500000000000008</c:v>
                </c:pt>
                <c:pt idx="50">
                  <c:v>-0.54600000000000004</c:v>
                </c:pt>
                <c:pt idx="51">
                  <c:v>-0.48599999999999999</c:v>
                </c:pt>
                <c:pt idx="52">
                  <c:v>-0.43100000000000005</c:v>
                </c:pt>
                <c:pt idx="53">
                  <c:v>-0.35799999999999998</c:v>
                </c:pt>
                <c:pt idx="54">
                  <c:v>-0.29100000000000004</c:v>
                </c:pt>
                <c:pt idx="55">
                  <c:v>-0.21199999999999999</c:v>
                </c:pt>
                <c:pt idx="56">
                  <c:v>-0.13300000000000001</c:v>
                </c:pt>
                <c:pt idx="57">
                  <c:v>-6.0000000000000005E-2</c:v>
                </c:pt>
                <c:pt idx="58">
                  <c:v>1.8999999999999996E-2</c:v>
                </c:pt>
                <c:pt idx="59">
                  <c:v>8.5999999999999993E-2</c:v>
                </c:pt>
                <c:pt idx="60">
                  <c:v>0.158</c:v>
                </c:pt>
                <c:pt idx="61">
                  <c:v>0.22500000000000001</c:v>
                </c:pt>
                <c:pt idx="62">
                  <c:v>0.29200000000000004</c:v>
                </c:pt>
                <c:pt idx="63">
                  <c:v>0.35899999999999999</c:v>
                </c:pt>
                <c:pt idx="64">
                  <c:v>0.42000000000000004</c:v>
                </c:pt>
                <c:pt idx="65">
                  <c:v>0.46799999999999997</c:v>
                </c:pt>
                <c:pt idx="66">
                  <c:v>0.52300000000000002</c:v>
                </c:pt>
                <c:pt idx="67">
                  <c:v>0.56599999999999995</c:v>
                </c:pt>
                <c:pt idx="68">
                  <c:v>0.60199999999999998</c:v>
                </c:pt>
                <c:pt idx="69">
                  <c:v>0.626</c:v>
                </c:pt>
                <c:pt idx="70">
                  <c:v>0.64400000000000002</c:v>
                </c:pt>
                <c:pt idx="71">
                  <c:v>0.65699999999999992</c:v>
                </c:pt>
                <c:pt idx="72">
                  <c:v>0.66299999999999992</c:v>
                </c:pt>
                <c:pt idx="73">
                  <c:v>0.65699999999999992</c:v>
                </c:pt>
                <c:pt idx="74">
                  <c:v>0.63800000000000001</c:v>
                </c:pt>
                <c:pt idx="75">
                  <c:v>0.626</c:v>
                </c:pt>
                <c:pt idx="76">
                  <c:v>0.60199999999999998</c:v>
                </c:pt>
                <c:pt idx="77">
                  <c:v>0.56599999999999995</c:v>
                </c:pt>
                <c:pt idx="78">
                  <c:v>0.52899999999999991</c:v>
                </c:pt>
                <c:pt idx="79">
                  <c:v>0.48</c:v>
                </c:pt>
                <c:pt idx="80">
                  <c:v>0.42600000000000005</c:v>
                </c:pt>
                <c:pt idx="81">
                  <c:v>0.371</c:v>
                </c:pt>
                <c:pt idx="82">
                  <c:v>0.31599999999999995</c:v>
                </c:pt>
                <c:pt idx="83">
                  <c:v>0.26200000000000001</c:v>
                </c:pt>
                <c:pt idx="84">
                  <c:v>0.20099999999999998</c:v>
                </c:pt>
                <c:pt idx="85">
                  <c:v>0.13400000000000001</c:v>
                </c:pt>
                <c:pt idx="86">
                  <c:v>7.2999999999999995E-2</c:v>
                </c:pt>
                <c:pt idx="87">
                  <c:v>1.2999999999999998E-2</c:v>
                </c:pt>
                <c:pt idx="88">
                  <c:v>-6.0000000000000005E-2</c:v>
                </c:pt>
                <c:pt idx="89">
                  <c:v>-0.127</c:v>
                </c:pt>
                <c:pt idx="90">
                  <c:v>-0.182</c:v>
                </c:pt>
                <c:pt idx="91">
                  <c:v>-0.23600000000000002</c:v>
                </c:pt>
                <c:pt idx="92">
                  <c:v>-0.30900000000000005</c:v>
                </c:pt>
                <c:pt idx="93">
                  <c:v>-0.36399999999999999</c:v>
                </c:pt>
                <c:pt idx="94">
                  <c:v>-0.41300000000000003</c:v>
                </c:pt>
                <c:pt idx="95">
                  <c:v>-0.45499999999999996</c:v>
                </c:pt>
                <c:pt idx="96">
                  <c:v>-0.49199999999999999</c:v>
                </c:pt>
                <c:pt idx="97">
                  <c:v>-0.52800000000000002</c:v>
                </c:pt>
                <c:pt idx="98">
                  <c:v>-0.55200000000000005</c:v>
                </c:pt>
                <c:pt idx="99">
                  <c:v>-0.57100000000000006</c:v>
                </c:pt>
                <c:pt idx="100">
                  <c:v>-0.58900000000000008</c:v>
                </c:pt>
                <c:pt idx="101">
                  <c:v>-0.60099999999999998</c:v>
                </c:pt>
                <c:pt idx="102">
                  <c:v>-0.60099999999999998</c:v>
                </c:pt>
                <c:pt idx="103">
                  <c:v>-0.59500000000000008</c:v>
                </c:pt>
                <c:pt idx="104">
                  <c:v>-0.58200000000000007</c:v>
                </c:pt>
                <c:pt idx="105">
                  <c:v>-0.56500000000000006</c:v>
                </c:pt>
                <c:pt idx="106">
                  <c:v>-0.54600000000000004</c:v>
                </c:pt>
                <c:pt idx="107">
                  <c:v>-0.51</c:v>
                </c:pt>
                <c:pt idx="108">
                  <c:v>-0.49199999999999999</c:v>
                </c:pt>
                <c:pt idx="109">
                  <c:v>-0.44899999999999995</c:v>
                </c:pt>
                <c:pt idx="110">
                  <c:v>-0.4</c:v>
                </c:pt>
                <c:pt idx="111">
                  <c:v>-0.36399999999999999</c:v>
                </c:pt>
                <c:pt idx="112">
                  <c:v>-0.31500000000000006</c:v>
                </c:pt>
                <c:pt idx="113">
                  <c:v>-0.26700000000000002</c:v>
                </c:pt>
                <c:pt idx="114">
                  <c:v>-0.188</c:v>
                </c:pt>
                <c:pt idx="115">
                  <c:v>-0.13900000000000001</c:v>
                </c:pt>
                <c:pt idx="116">
                  <c:v>-8.5000000000000006E-2</c:v>
                </c:pt>
                <c:pt idx="117">
                  <c:v>-2.4000000000000004E-2</c:v>
                </c:pt>
                <c:pt idx="118">
                  <c:v>3.1E-2</c:v>
                </c:pt>
                <c:pt idx="119">
                  <c:v>8.5999999999999993E-2</c:v>
                </c:pt>
                <c:pt idx="120">
                  <c:v>0.13400000000000001</c:v>
                </c:pt>
                <c:pt idx="121">
                  <c:v>0.189</c:v>
                </c:pt>
                <c:pt idx="122">
                  <c:v>0.24400000000000002</c:v>
                </c:pt>
                <c:pt idx="123">
                  <c:v>0.28600000000000003</c:v>
                </c:pt>
                <c:pt idx="124">
                  <c:v>0.32199999999999995</c:v>
                </c:pt>
                <c:pt idx="125">
                  <c:v>0.36499999999999999</c:v>
                </c:pt>
                <c:pt idx="126">
                  <c:v>0.39500000000000002</c:v>
                </c:pt>
                <c:pt idx="127">
                  <c:v>0.42000000000000004</c:v>
                </c:pt>
                <c:pt idx="128">
                  <c:v>0.44399999999999995</c:v>
                </c:pt>
                <c:pt idx="129">
                  <c:v>0.46199999999999997</c:v>
                </c:pt>
                <c:pt idx="130">
                  <c:v>0.47399999999999998</c:v>
                </c:pt>
                <c:pt idx="131">
                  <c:v>0.47399999999999998</c:v>
                </c:pt>
                <c:pt idx="132">
                  <c:v>0.47399999999999998</c:v>
                </c:pt>
                <c:pt idx="133">
                  <c:v>0.47399999999999998</c:v>
                </c:pt>
                <c:pt idx="134">
                  <c:v>0.46199999999999997</c:v>
                </c:pt>
                <c:pt idx="135">
                  <c:v>0.44399999999999995</c:v>
                </c:pt>
                <c:pt idx="136">
                  <c:v>0.42000000000000004</c:v>
                </c:pt>
                <c:pt idx="137">
                  <c:v>0.39500000000000002</c:v>
                </c:pt>
                <c:pt idx="138">
                  <c:v>0.36499999999999999</c:v>
                </c:pt>
                <c:pt idx="139">
                  <c:v>0.33499999999999996</c:v>
                </c:pt>
                <c:pt idx="140">
                  <c:v>0.29800000000000004</c:v>
                </c:pt>
                <c:pt idx="141">
                  <c:v>0.25600000000000001</c:v>
                </c:pt>
                <c:pt idx="142">
                  <c:v>0.219</c:v>
                </c:pt>
                <c:pt idx="143">
                  <c:v>0.17099999999999999</c:v>
                </c:pt>
                <c:pt idx="144">
                  <c:v>0.122</c:v>
                </c:pt>
                <c:pt idx="145">
                  <c:v>7.9000000000000001E-2</c:v>
                </c:pt>
                <c:pt idx="146">
                  <c:v>3.1E-2</c:v>
                </c:pt>
                <c:pt idx="147">
                  <c:v>-1.8000000000000002E-2</c:v>
                </c:pt>
                <c:pt idx="148">
                  <c:v>-6.6000000000000003E-2</c:v>
                </c:pt>
                <c:pt idx="149">
                  <c:v>-0.115</c:v>
                </c:pt>
                <c:pt idx="150">
                  <c:v>-0.157</c:v>
                </c:pt>
                <c:pt idx="151">
                  <c:v>-0.19400000000000001</c:v>
                </c:pt>
                <c:pt idx="152">
                  <c:v>-0.24299999999999999</c:v>
                </c:pt>
                <c:pt idx="153">
                  <c:v>-0.28500000000000003</c:v>
                </c:pt>
                <c:pt idx="154">
                  <c:v>-0.32199999999999995</c:v>
                </c:pt>
                <c:pt idx="155">
                  <c:v>-0.35199999999999998</c:v>
                </c:pt>
                <c:pt idx="156">
                  <c:v>-0.38200000000000001</c:v>
                </c:pt>
                <c:pt idx="157">
                  <c:v>-0.4</c:v>
                </c:pt>
                <c:pt idx="158">
                  <c:v>-0.41900000000000004</c:v>
                </c:pt>
                <c:pt idx="159">
                  <c:v>-0.42500000000000004</c:v>
                </c:pt>
                <c:pt idx="160">
                  <c:v>-0.43700000000000006</c:v>
                </c:pt>
                <c:pt idx="161">
                  <c:v>-0.44299999999999995</c:v>
                </c:pt>
                <c:pt idx="162">
                  <c:v>-0.43700000000000006</c:v>
                </c:pt>
                <c:pt idx="163">
                  <c:v>-0.43100000000000005</c:v>
                </c:pt>
                <c:pt idx="164">
                  <c:v>-0.41900000000000004</c:v>
                </c:pt>
                <c:pt idx="165">
                  <c:v>-0.40700000000000003</c:v>
                </c:pt>
                <c:pt idx="166">
                  <c:v>-0.38200000000000001</c:v>
                </c:pt>
                <c:pt idx="167">
                  <c:v>-0.36399999999999999</c:v>
                </c:pt>
                <c:pt idx="168">
                  <c:v>-0.33999999999999997</c:v>
                </c:pt>
                <c:pt idx="169">
                  <c:v>-0.30900000000000005</c:v>
                </c:pt>
                <c:pt idx="170">
                  <c:v>-0.27300000000000002</c:v>
                </c:pt>
                <c:pt idx="171">
                  <c:v>-0.23</c:v>
                </c:pt>
                <c:pt idx="172">
                  <c:v>-0.19400000000000001</c:v>
                </c:pt>
                <c:pt idx="173">
                  <c:v>-0.16400000000000001</c:v>
                </c:pt>
                <c:pt idx="174">
                  <c:v>-0.121</c:v>
                </c:pt>
                <c:pt idx="175">
                  <c:v>-7.8E-2</c:v>
                </c:pt>
                <c:pt idx="176">
                  <c:v>-4.2000000000000003E-2</c:v>
                </c:pt>
                <c:pt idx="177">
                  <c:v>0</c:v>
                </c:pt>
                <c:pt idx="178">
                  <c:v>3.6999999999999991E-2</c:v>
                </c:pt>
                <c:pt idx="179">
                  <c:v>7.9000000000000001E-2</c:v>
                </c:pt>
                <c:pt idx="180">
                  <c:v>0.10999999999999999</c:v>
                </c:pt>
                <c:pt idx="181">
                  <c:v>0.14599999999999999</c:v>
                </c:pt>
                <c:pt idx="182">
                  <c:v>0.183</c:v>
                </c:pt>
                <c:pt idx="183">
                  <c:v>0.21299999999999999</c:v>
                </c:pt>
                <c:pt idx="184">
                  <c:v>0.23700000000000002</c:v>
                </c:pt>
                <c:pt idx="185">
                  <c:v>0.26200000000000001</c:v>
                </c:pt>
                <c:pt idx="186">
                  <c:v>0.28000000000000003</c:v>
                </c:pt>
                <c:pt idx="187">
                  <c:v>0.29800000000000004</c:v>
                </c:pt>
                <c:pt idx="188">
                  <c:v>0.30999999999999994</c:v>
                </c:pt>
                <c:pt idx="189">
                  <c:v>0.32199999999999995</c:v>
                </c:pt>
                <c:pt idx="190">
                  <c:v>0.32199999999999995</c:v>
                </c:pt>
                <c:pt idx="191">
                  <c:v>0.32199999999999995</c:v>
                </c:pt>
                <c:pt idx="192">
                  <c:v>0.31599999999999995</c:v>
                </c:pt>
                <c:pt idx="193">
                  <c:v>0.30999999999999994</c:v>
                </c:pt>
                <c:pt idx="194">
                  <c:v>0.30999999999999994</c:v>
                </c:pt>
                <c:pt idx="195">
                  <c:v>0.28600000000000003</c:v>
                </c:pt>
                <c:pt idx="196">
                  <c:v>0.27400000000000002</c:v>
                </c:pt>
                <c:pt idx="197">
                  <c:v>0.24999999999999997</c:v>
                </c:pt>
                <c:pt idx="198">
                  <c:v>0.23100000000000001</c:v>
                </c:pt>
                <c:pt idx="199">
                  <c:v>0.20699999999999999</c:v>
                </c:pt>
                <c:pt idx="200">
                  <c:v>0.17099999999999999</c:v>
                </c:pt>
                <c:pt idx="201">
                  <c:v>0.14599999999999999</c:v>
                </c:pt>
                <c:pt idx="202">
                  <c:v>0.122</c:v>
                </c:pt>
                <c:pt idx="203">
                  <c:v>9.8000000000000004E-2</c:v>
                </c:pt>
                <c:pt idx="204">
                  <c:v>5.4999999999999993E-2</c:v>
                </c:pt>
                <c:pt idx="205">
                  <c:v>2.4999999999999994E-2</c:v>
                </c:pt>
                <c:pt idx="206">
                  <c:v>-6.0000000000000019E-3</c:v>
                </c:pt>
                <c:pt idx="207">
                  <c:v>-3.6000000000000004E-2</c:v>
                </c:pt>
                <c:pt idx="208">
                  <c:v>-7.2000000000000008E-2</c:v>
                </c:pt>
                <c:pt idx="209">
                  <c:v>-9.7000000000000003E-2</c:v>
                </c:pt>
                <c:pt idx="210">
                  <c:v>-0.121</c:v>
                </c:pt>
                <c:pt idx="211">
                  <c:v>-0.15100000000000002</c:v>
                </c:pt>
                <c:pt idx="212">
                  <c:v>-0.17599999999999999</c:v>
                </c:pt>
                <c:pt idx="213">
                  <c:v>-0.19400000000000001</c:v>
                </c:pt>
                <c:pt idx="214">
                  <c:v>-0.218</c:v>
                </c:pt>
                <c:pt idx="215">
                  <c:v>-0.23600000000000002</c:v>
                </c:pt>
                <c:pt idx="216">
                  <c:v>-0.26700000000000002</c:v>
                </c:pt>
                <c:pt idx="217">
                  <c:v>-0.27300000000000002</c:v>
                </c:pt>
                <c:pt idx="218">
                  <c:v>-0.28500000000000003</c:v>
                </c:pt>
                <c:pt idx="219">
                  <c:v>-0.28500000000000003</c:v>
                </c:pt>
                <c:pt idx="220">
                  <c:v>-0.29100000000000004</c:v>
                </c:pt>
                <c:pt idx="221">
                  <c:v>-0.28500000000000003</c:v>
                </c:pt>
                <c:pt idx="222">
                  <c:v>-0.27900000000000003</c:v>
                </c:pt>
                <c:pt idx="223">
                  <c:v>-0.27300000000000002</c:v>
                </c:pt>
                <c:pt idx="224">
                  <c:v>-0.249</c:v>
                </c:pt>
                <c:pt idx="225">
                  <c:v>-0.24299999999999999</c:v>
                </c:pt>
                <c:pt idx="226">
                  <c:v>-0.224</c:v>
                </c:pt>
                <c:pt idx="227">
                  <c:v>-0.21199999999999999</c:v>
                </c:pt>
                <c:pt idx="228">
                  <c:v>-0.188</c:v>
                </c:pt>
                <c:pt idx="229">
                  <c:v>-0.17</c:v>
                </c:pt>
                <c:pt idx="230">
                  <c:v>-0.15100000000000002</c:v>
                </c:pt>
                <c:pt idx="231">
                  <c:v>-0.127</c:v>
                </c:pt>
                <c:pt idx="232">
                  <c:v>-0.10300000000000001</c:v>
                </c:pt>
                <c:pt idx="233">
                  <c:v>-7.8E-2</c:v>
                </c:pt>
                <c:pt idx="234">
                  <c:v>-6.0000000000000005E-2</c:v>
                </c:pt>
                <c:pt idx="235">
                  <c:v>-3.6000000000000004E-2</c:v>
                </c:pt>
                <c:pt idx="236">
                  <c:v>-1.2000000000000004E-2</c:v>
                </c:pt>
                <c:pt idx="237">
                  <c:v>6.9999999999999993E-3</c:v>
                </c:pt>
                <c:pt idx="238">
                  <c:v>3.1E-2</c:v>
                </c:pt>
                <c:pt idx="239">
                  <c:v>5.4999999999999993E-2</c:v>
                </c:pt>
                <c:pt idx="240">
                  <c:v>7.2999999999999995E-2</c:v>
                </c:pt>
                <c:pt idx="241">
                  <c:v>9.1999999999999998E-2</c:v>
                </c:pt>
                <c:pt idx="242">
                  <c:v>0.10400000000000001</c:v>
                </c:pt>
                <c:pt idx="243">
                  <c:v>0.122</c:v>
                </c:pt>
                <c:pt idx="244">
                  <c:v>0.13999999999999999</c:v>
                </c:pt>
                <c:pt idx="245">
                  <c:v>0.14599999999999999</c:v>
                </c:pt>
                <c:pt idx="246">
                  <c:v>0.152</c:v>
                </c:pt>
                <c:pt idx="247">
                  <c:v>0.16500000000000001</c:v>
                </c:pt>
                <c:pt idx="248">
                  <c:v>0.17099999999999999</c:v>
                </c:pt>
                <c:pt idx="249">
                  <c:v>0.17099999999999999</c:v>
                </c:pt>
                <c:pt idx="250">
                  <c:v>0.17099999999999999</c:v>
                </c:pt>
                <c:pt idx="251">
                  <c:v>0.17099999999999999</c:v>
                </c:pt>
                <c:pt idx="252">
                  <c:v>0.158</c:v>
                </c:pt>
                <c:pt idx="253">
                  <c:v>0.158</c:v>
                </c:pt>
                <c:pt idx="254">
                  <c:v>0.14599999999999999</c:v>
                </c:pt>
                <c:pt idx="255">
                  <c:v>0.13999999999999999</c:v>
                </c:pt>
                <c:pt idx="256">
                  <c:v>0.128</c:v>
                </c:pt>
                <c:pt idx="257">
                  <c:v>0.122</c:v>
                </c:pt>
                <c:pt idx="258">
                  <c:v>0.10400000000000001</c:v>
                </c:pt>
                <c:pt idx="259">
                  <c:v>9.1999999999999998E-2</c:v>
                </c:pt>
                <c:pt idx="260">
                  <c:v>7.2999999999999995E-2</c:v>
                </c:pt>
                <c:pt idx="261">
                  <c:v>5.4999999999999993E-2</c:v>
                </c:pt>
                <c:pt idx="262">
                  <c:v>4.9000000000000002E-2</c:v>
                </c:pt>
                <c:pt idx="263">
                  <c:v>3.1E-2</c:v>
                </c:pt>
                <c:pt idx="264">
                  <c:v>1.8999999999999996E-2</c:v>
                </c:pt>
                <c:pt idx="265">
                  <c:v>-6.0000000000000019E-3</c:v>
                </c:pt>
                <c:pt idx="266">
                  <c:v>-1.8000000000000002E-2</c:v>
                </c:pt>
                <c:pt idx="267">
                  <c:v>-3.6000000000000004E-2</c:v>
                </c:pt>
                <c:pt idx="268">
                  <c:v>-4.8000000000000001E-2</c:v>
                </c:pt>
                <c:pt idx="269">
                  <c:v>-6.0000000000000005E-2</c:v>
                </c:pt>
                <c:pt idx="270">
                  <c:v>-7.2000000000000008E-2</c:v>
                </c:pt>
                <c:pt idx="271">
                  <c:v>-8.5000000000000006E-2</c:v>
                </c:pt>
                <c:pt idx="272">
                  <c:v>-9.0999999999999998E-2</c:v>
                </c:pt>
                <c:pt idx="273">
                  <c:v>-0.10300000000000001</c:v>
                </c:pt>
                <c:pt idx="274">
                  <c:v>-0.109</c:v>
                </c:pt>
                <c:pt idx="275">
                  <c:v>-0.115</c:v>
                </c:pt>
                <c:pt idx="276">
                  <c:v>-0.121</c:v>
                </c:pt>
                <c:pt idx="277">
                  <c:v>-0.121</c:v>
                </c:pt>
                <c:pt idx="278">
                  <c:v>-0.121</c:v>
                </c:pt>
                <c:pt idx="279">
                  <c:v>-0.127</c:v>
                </c:pt>
                <c:pt idx="280">
                  <c:v>-0.121</c:v>
                </c:pt>
                <c:pt idx="281">
                  <c:v>-0.115</c:v>
                </c:pt>
                <c:pt idx="282">
                  <c:v>-0.115</c:v>
                </c:pt>
                <c:pt idx="283">
                  <c:v>-0.115</c:v>
                </c:pt>
                <c:pt idx="284">
                  <c:v>-0.109</c:v>
                </c:pt>
                <c:pt idx="285">
                  <c:v>-0.10300000000000001</c:v>
                </c:pt>
                <c:pt idx="286">
                  <c:v>-9.7000000000000003E-2</c:v>
                </c:pt>
                <c:pt idx="287">
                  <c:v>-9.0999999999999998E-2</c:v>
                </c:pt>
                <c:pt idx="288">
                  <c:v>-9.0999999999999998E-2</c:v>
                </c:pt>
                <c:pt idx="289">
                  <c:v>-7.8E-2</c:v>
                </c:pt>
                <c:pt idx="290">
                  <c:v>-7.2000000000000008E-2</c:v>
                </c:pt>
                <c:pt idx="291">
                  <c:v>-6.0000000000000005E-2</c:v>
                </c:pt>
                <c:pt idx="292">
                  <c:v>-4.8000000000000001E-2</c:v>
                </c:pt>
                <c:pt idx="293">
                  <c:v>-4.8000000000000001E-2</c:v>
                </c:pt>
                <c:pt idx="294">
                  <c:v>-4.2000000000000003E-2</c:v>
                </c:pt>
                <c:pt idx="295">
                  <c:v>-3.0000000000000002E-2</c:v>
                </c:pt>
                <c:pt idx="296">
                  <c:v>-2.4000000000000004E-2</c:v>
                </c:pt>
                <c:pt idx="297">
                  <c:v>-1.8000000000000002E-2</c:v>
                </c:pt>
                <c:pt idx="298">
                  <c:v>-1.2000000000000004E-2</c:v>
                </c:pt>
                <c:pt idx="299">
                  <c:v>-6.0000000000000019E-3</c:v>
                </c:pt>
                <c:pt idx="300">
                  <c:v>0</c:v>
                </c:pt>
                <c:pt idx="301">
                  <c:v>6.9999999999999993E-3</c:v>
                </c:pt>
                <c:pt idx="302">
                  <c:v>1.2999999999999998E-2</c:v>
                </c:pt>
                <c:pt idx="303">
                  <c:v>1.8999999999999996E-2</c:v>
                </c:pt>
                <c:pt idx="304">
                  <c:v>2.4999999999999994E-2</c:v>
                </c:pt>
                <c:pt idx="305">
                  <c:v>2.4999999999999994E-2</c:v>
                </c:pt>
                <c:pt idx="306">
                  <c:v>2.4999999999999994E-2</c:v>
                </c:pt>
                <c:pt idx="307">
                  <c:v>2.4999999999999994E-2</c:v>
                </c:pt>
                <c:pt idx="308">
                  <c:v>3.1E-2</c:v>
                </c:pt>
                <c:pt idx="309">
                  <c:v>3.1E-2</c:v>
                </c:pt>
                <c:pt idx="310">
                  <c:v>2.4999999999999994E-2</c:v>
                </c:pt>
                <c:pt idx="311">
                  <c:v>2.4999999999999994E-2</c:v>
                </c:pt>
                <c:pt idx="312">
                  <c:v>3.1E-2</c:v>
                </c:pt>
                <c:pt idx="313">
                  <c:v>2.4999999999999994E-2</c:v>
                </c:pt>
                <c:pt idx="314">
                  <c:v>2.4999999999999994E-2</c:v>
                </c:pt>
                <c:pt idx="315">
                  <c:v>1.8999999999999996E-2</c:v>
                </c:pt>
                <c:pt idx="316">
                  <c:v>1.8999999999999996E-2</c:v>
                </c:pt>
                <c:pt idx="317">
                  <c:v>1.2999999999999998E-2</c:v>
                </c:pt>
                <c:pt idx="318">
                  <c:v>1.2999999999999998E-2</c:v>
                </c:pt>
                <c:pt idx="319">
                  <c:v>1.2999999999999998E-2</c:v>
                </c:pt>
                <c:pt idx="320">
                  <c:v>6.9999999999999993E-3</c:v>
                </c:pt>
                <c:pt idx="321">
                  <c:v>6.9999999999999993E-3</c:v>
                </c:pt>
                <c:pt idx="322">
                  <c:v>6.9999999999999993E-3</c:v>
                </c:pt>
                <c:pt idx="323">
                  <c:v>6.9999999999999993E-3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-1.2000000000000004E-2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6.9999999999999993E-3</c:v>
                </c:pt>
                <c:pt idx="339">
                  <c:v>0</c:v>
                </c:pt>
                <c:pt idx="340">
                  <c:v>0</c:v>
                </c:pt>
                <c:pt idx="341">
                  <c:v>-6.0000000000000019E-3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-6.0000000000000019E-3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-6.0000000000000019E-3</c:v>
                </c:pt>
                <c:pt idx="364">
                  <c:v>-6.0000000000000019E-3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-6.0000000000000019E-3</c:v>
                </c:pt>
                <c:pt idx="369">
                  <c:v>0</c:v>
                </c:pt>
                <c:pt idx="370">
                  <c:v>0</c:v>
                </c:pt>
                <c:pt idx="371">
                  <c:v>-6.0000000000000019E-3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-6.0000000000000019E-3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-6.0000000000000019E-3</c:v>
                </c:pt>
                <c:pt idx="381">
                  <c:v>0</c:v>
                </c:pt>
                <c:pt idx="382">
                  <c:v>-6.0000000000000019E-3</c:v>
                </c:pt>
                <c:pt idx="383">
                  <c:v>-6.0000000000000019E-3</c:v>
                </c:pt>
                <c:pt idx="384">
                  <c:v>0</c:v>
                </c:pt>
                <c:pt idx="385">
                  <c:v>0</c:v>
                </c:pt>
                <c:pt idx="386">
                  <c:v>-6.0000000000000019E-3</c:v>
                </c:pt>
                <c:pt idx="387">
                  <c:v>-1.2000000000000004E-2</c:v>
                </c:pt>
                <c:pt idx="388">
                  <c:v>0</c:v>
                </c:pt>
                <c:pt idx="389">
                  <c:v>0</c:v>
                </c:pt>
                <c:pt idx="390">
                  <c:v>-6.0000000000000019E-3</c:v>
                </c:pt>
                <c:pt idx="391">
                  <c:v>-6.0000000000000019E-3</c:v>
                </c:pt>
                <c:pt idx="392">
                  <c:v>0</c:v>
                </c:pt>
                <c:pt idx="393">
                  <c:v>0</c:v>
                </c:pt>
                <c:pt idx="394">
                  <c:v>-6.0000000000000019E-3</c:v>
                </c:pt>
                <c:pt idx="395">
                  <c:v>-6.0000000000000019E-3</c:v>
                </c:pt>
                <c:pt idx="396">
                  <c:v>0</c:v>
                </c:pt>
                <c:pt idx="397">
                  <c:v>-6.0000000000000019E-3</c:v>
                </c:pt>
                <c:pt idx="398">
                  <c:v>-1.2000000000000004E-2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-6.0000000000000019E-3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-6.0000000000000019E-3</c:v>
                </c:pt>
                <c:pt idx="407">
                  <c:v>-6.0000000000000019E-3</c:v>
                </c:pt>
                <c:pt idx="408">
                  <c:v>-6.0000000000000019E-3</c:v>
                </c:pt>
                <c:pt idx="409">
                  <c:v>-6.0000000000000019E-3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-6.0000000000000019E-3</c:v>
                </c:pt>
                <c:pt idx="414">
                  <c:v>-6.0000000000000019E-3</c:v>
                </c:pt>
                <c:pt idx="415">
                  <c:v>0</c:v>
                </c:pt>
                <c:pt idx="416">
                  <c:v>0</c:v>
                </c:pt>
                <c:pt idx="417">
                  <c:v>-6.0000000000000019E-3</c:v>
                </c:pt>
                <c:pt idx="418">
                  <c:v>-6.0000000000000019E-3</c:v>
                </c:pt>
                <c:pt idx="419">
                  <c:v>-6.0000000000000019E-3</c:v>
                </c:pt>
                <c:pt idx="420">
                  <c:v>-6.0000000000000019E-3</c:v>
                </c:pt>
                <c:pt idx="421">
                  <c:v>-6.0000000000000019E-3</c:v>
                </c:pt>
                <c:pt idx="422">
                  <c:v>0</c:v>
                </c:pt>
                <c:pt idx="423">
                  <c:v>0</c:v>
                </c:pt>
                <c:pt idx="424">
                  <c:v>-6.0000000000000019E-3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-6.0000000000000019E-3</c:v>
                </c:pt>
                <c:pt idx="429">
                  <c:v>-6.0000000000000019E-3</c:v>
                </c:pt>
                <c:pt idx="430">
                  <c:v>-6.0000000000000019E-3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6.9999999999999993E-3</c:v>
                </c:pt>
                <c:pt idx="435">
                  <c:v>0</c:v>
                </c:pt>
                <c:pt idx="436">
                  <c:v>-6.0000000000000019E-3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-6.0000000000000019E-3</c:v>
                </c:pt>
                <c:pt idx="441">
                  <c:v>0</c:v>
                </c:pt>
                <c:pt idx="442">
                  <c:v>6.9999999999999993E-3</c:v>
                </c:pt>
                <c:pt idx="443">
                  <c:v>6.9999999999999993E-3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-6.0000000000000019E-3</c:v>
                </c:pt>
                <c:pt idx="449">
                  <c:v>0</c:v>
                </c:pt>
                <c:pt idx="450">
                  <c:v>6.9999999999999993E-3</c:v>
                </c:pt>
                <c:pt idx="451">
                  <c:v>0</c:v>
                </c:pt>
                <c:pt idx="452">
                  <c:v>-6.0000000000000019E-3</c:v>
                </c:pt>
                <c:pt idx="453">
                  <c:v>0</c:v>
                </c:pt>
                <c:pt idx="454">
                  <c:v>-6.0000000000000019E-3</c:v>
                </c:pt>
                <c:pt idx="455">
                  <c:v>-6.0000000000000019E-3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-6.0000000000000019E-3</c:v>
                </c:pt>
                <c:pt idx="461">
                  <c:v>0</c:v>
                </c:pt>
                <c:pt idx="462">
                  <c:v>0</c:v>
                </c:pt>
                <c:pt idx="463">
                  <c:v>-6.0000000000000019E-3</c:v>
                </c:pt>
                <c:pt idx="464">
                  <c:v>-6.0000000000000019E-3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-6.0000000000000019E-3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-6.0000000000000019E-3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-6.0000000000000019E-3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-6.0000000000000019E-3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4E-49D7-9C4F-82C78B9A7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dx=0,047'!$B$2:$B$1048576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dx=0,047'!$E$2:$E$1048576</c:f>
              <c:numCache>
                <c:formatCode>0.000</c:formatCode>
                <c:ptCount val="1048575"/>
                <c:pt idx="0">
                  <c:v>1.6683724711846568E-2</c:v>
                </c:pt>
                <c:pt idx="1">
                  <c:v>2.5562198096513458E-2</c:v>
                </c:pt>
                <c:pt idx="2">
                  <c:v>3.4440671481180345E-2</c:v>
                </c:pt>
                <c:pt idx="3">
                  <c:v>4.2733751016308753E-2</c:v>
                </c:pt>
                <c:pt idx="4">
                  <c:v>4.985604285236022E-2</c:v>
                </c:pt>
                <c:pt idx="5">
                  <c:v>5.7563728537950151E-2</c:v>
                </c:pt>
                <c:pt idx="6">
                  <c:v>6.4100626524463133E-2</c:v>
                </c:pt>
                <c:pt idx="7">
                  <c:v>6.8783777320770942E-2</c:v>
                </c:pt>
                <c:pt idx="8">
                  <c:v>7.3564493758668498E-2</c:v>
                </c:pt>
                <c:pt idx="9">
                  <c:v>7.7076856855899351E-2</c:v>
                </c:pt>
                <c:pt idx="10">
                  <c:v>7.9515997895642995E-2</c:v>
                </c:pt>
                <c:pt idx="11">
                  <c:v>8.1272179444258436E-2</c:v>
                </c:pt>
                <c:pt idx="12">
                  <c:v>8.1857573293796906E-2</c:v>
                </c:pt>
                <c:pt idx="13">
                  <c:v>8.1857573293796906E-2</c:v>
                </c:pt>
                <c:pt idx="14">
                  <c:v>8.0589219953130203E-2</c:v>
                </c:pt>
                <c:pt idx="15">
                  <c:v>7.8930604046104524E-2</c:v>
                </c:pt>
                <c:pt idx="16">
                  <c:v>7.5906069156822395E-2</c:v>
                </c:pt>
                <c:pt idx="17">
                  <c:v>7.1808312210053071E-2</c:v>
                </c:pt>
                <c:pt idx="18">
                  <c:v>6.8198383471232471E-2</c:v>
                </c:pt>
                <c:pt idx="19">
                  <c:v>6.2832273183796444E-2</c:v>
                </c:pt>
                <c:pt idx="20">
                  <c:v>5.6978334688411673E-2</c:v>
                </c:pt>
                <c:pt idx="21">
                  <c:v>5.1026830551437169E-2</c:v>
                </c:pt>
                <c:pt idx="22">
                  <c:v>4.2733751016308753E-2</c:v>
                </c:pt>
                <c:pt idx="23">
                  <c:v>3.56114591802573E-2</c:v>
                </c:pt>
                <c:pt idx="24">
                  <c:v>2.7903773494667366E-2</c:v>
                </c:pt>
                <c:pt idx="25">
                  <c:v>2.0196087809077425E-2</c:v>
                </c:pt>
                <c:pt idx="26">
                  <c:v>1.1903008273949014E-2</c:v>
                </c:pt>
                <c:pt idx="27">
                  <c:v>3.609928738820602E-3</c:v>
                </c:pt>
                <c:pt idx="28">
                  <c:v>-4.6831507963078093E-3</c:v>
                </c:pt>
                <c:pt idx="29">
                  <c:v>-1.2390836481897744E-2</c:v>
                </c:pt>
                <c:pt idx="30">
                  <c:v>-2.0098522167487681E-2</c:v>
                </c:pt>
                <c:pt idx="31">
                  <c:v>-2.8976995552154574E-2</c:v>
                </c:pt>
                <c:pt idx="32">
                  <c:v>-3.6099287388206031E-2</c:v>
                </c:pt>
                <c:pt idx="33">
                  <c:v>-4.263618537471902E-2</c:v>
                </c:pt>
                <c:pt idx="34">
                  <c:v>-4.9173083361231995E-2</c:v>
                </c:pt>
                <c:pt idx="35">
                  <c:v>-5.4441628007078288E-2</c:v>
                </c:pt>
                <c:pt idx="36">
                  <c:v>-6.0393132144052786E-2</c:v>
                </c:pt>
                <c:pt idx="37">
                  <c:v>-6.4003060882873386E-2</c:v>
                </c:pt>
                <c:pt idx="38">
                  <c:v>-6.8100817829642724E-2</c:v>
                </c:pt>
                <c:pt idx="39">
                  <c:v>-7.1125352718924853E-2</c:v>
                </c:pt>
                <c:pt idx="40">
                  <c:v>-7.346692811707875E-2</c:v>
                </c:pt>
                <c:pt idx="41">
                  <c:v>-7.4052321966617235E-2</c:v>
                </c:pt>
                <c:pt idx="42">
                  <c:v>-7.5223109665694191E-2</c:v>
                </c:pt>
                <c:pt idx="43">
                  <c:v>-7.4637715816155706E-2</c:v>
                </c:pt>
                <c:pt idx="44">
                  <c:v>-7.346692811707875E-2</c:v>
                </c:pt>
                <c:pt idx="45">
                  <c:v>-7.2198574776412061E-2</c:v>
                </c:pt>
                <c:pt idx="46">
                  <c:v>-6.9271605528719679E-2</c:v>
                </c:pt>
                <c:pt idx="47">
                  <c:v>-6.6344636281027297E-2</c:v>
                </c:pt>
                <c:pt idx="48">
                  <c:v>-6.2832273183796444E-2</c:v>
                </c:pt>
                <c:pt idx="49">
                  <c:v>-5.8051556745898888E-2</c:v>
                </c:pt>
                <c:pt idx="50">
                  <c:v>-5.3270840308001333E-2</c:v>
                </c:pt>
                <c:pt idx="51">
                  <c:v>-4.7416901812616562E-2</c:v>
                </c:pt>
                <c:pt idx="52">
                  <c:v>-4.2050791525180542E-2</c:v>
                </c:pt>
                <c:pt idx="53">
                  <c:v>-3.4928499689129075E-2</c:v>
                </c:pt>
                <c:pt idx="54">
                  <c:v>-2.8391601702616096E-2</c:v>
                </c:pt>
                <c:pt idx="55">
                  <c:v>-2.0683916017026155E-2</c:v>
                </c:pt>
                <c:pt idx="56">
                  <c:v>-1.2976230331436222E-2</c:v>
                </c:pt>
                <c:pt idx="57">
                  <c:v>-5.8539384953847614E-3</c:v>
                </c:pt>
                <c:pt idx="58">
                  <c:v>1.8537471902051741E-3</c:v>
                </c:pt>
                <c:pt idx="59">
                  <c:v>8.3906451767181579E-3</c:v>
                </c:pt>
                <c:pt idx="60">
                  <c:v>1.5415371371179872E-2</c:v>
                </c:pt>
                <c:pt idx="61">
                  <c:v>2.1952269357692854E-2</c:v>
                </c:pt>
                <c:pt idx="62">
                  <c:v>2.848916734420584E-2</c:v>
                </c:pt>
                <c:pt idx="63">
                  <c:v>3.5026065330718822E-2</c:v>
                </c:pt>
                <c:pt idx="64">
                  <c:v>4.0977569467693334E-2</c:v>
                </c:pt>
                <c:pt idx="65">
                  <c:v>4.5660720264001135E-2</c:v>
                </c:pt>
                <c:pt idx="66">
                  <c:v>5.1026830551437169E-2</c:v>
                </c:pt>
                <c:pt idx="67">
                  <c:v>5.522215313979624E-2</c:v>
                </c:pt>
                <c:pt idx="68">
                  <c:v>5.87345162370271E-2</c:v>
                </c:pt>
                <c:pt idx="69">
                  <c:v>6.1076091635181011E-2</c:v>
                </c:pt>
                <c:pt idx="70">
                  <c:v>6.2832273183796444E-2</c:v>
                </c:pt>
                <c:pt idx="71">
                  <c:v>6.4100626524463133E-2</c:v>
                </c:pt>
                <c:pt idx="72">
                  <c:v>6.4686020374001604E-2</c:v>
                </c:pt>
                <c:pt idx="73">
                  <c:v>6.4100626524463133E-2</c:v>
                </c:pt>
                <c:pt idx="74">
                  <c:v>6.224687933425796E-2</c:v>
                </c:pt>
                <c:pt idx="75">
                  <c:v>6.1076091635181011E-2</c:v>
                </c:pt>
                <c:pt idx="76">
                  <c:v>5.87345162370271E-2</c:v>
                </c:pt>
                <c:pt idx="77">
                  <c:v>5.522215313979624E-2</c:v>
                </c:pt>
                <c:pt idx="78">
                  <c:v>5.161222440097564E-2</c:v>
                </c:pt>
                <c:pt idx="79">
                  <c:v>4.6831507963078091E-2</c:v>
                </c:pt>
                <c:pt idx="80">
                  <c:v>4.1562963317231812E-2</c:v>
                </c:pt>
                <c:pt idx="81">
                  <c:v>3.6196853029795771E-2</c:v>
                </c:pt>
                <c:pt idx="82">
                  <c:v>3.0830742742359737E-2</c:v>
                </c:pt>
                <c:pt idx="83">
                  <c:v>2.5562198096513458E-2</c:v>
                </c:pt>
                <c:pt idx="84">
                  <c:v>1.961069395953895E-2</c:v>
                </c:pt>
                <c:pt idx="85">
                  <c:v>1.3073795973025968E-2</c:v>
                </c:pt>
                <c:pt idx="86">
                  <c:v>7.1222918360514592E-3</c:v>
                </c:pt>
                <c:pt idx="87">
                  <c:v>1.268353340666698E-3</c:v>
                </c:pt>
                <c:pt idx="88">
                  <c:v>-5.8539384953847614E-3</c:v>
                </c:pt>
                <c:pt idx="89">
                  <c:v>-1.2390836481897744E-2</c:v>
                </c:pt>
                <c:pt idx="90">
                  <c:v>-1.7756946769333776E-2</c:v>
                </c:pt>
                <c:pt idx="91">
                  <c:v>-2.3025491415180063E-2</c:v>
                </c:pt>
                <c:pt idx="92">
                  <c:v>-3.0147783251231526E-2</c:v>
                </c:pt>
                <c:pt idx="93">
                  <c:v>-3.5513893538667553E-2</c:v>
                </c:pt>
                <c:pt idx="94">
                  <c:v>-4.0294609976565109E-2</c:v>
                </c:pt>
                <c:pt idx="95">
                  <c:v>-4.4392366923334432E-2</c:v>
                </c:pt>
                <c:pt idx="96">
                  <c:v>-4.800229566215504E-2</c:v>
                </c:pt>
                <c:pt idx="97">
                  <c:v>-5.1514658759385899E-2</c:v>
                </c:pt>
                <c:pt idx="98">
                  <c:v>-5.385623415753981E-2</c:v>
                </c:pt>
                <c:pt idx="99">
                  <c:v>-5.5709981347744984E-2</c:v>
                </c:pt>
                <c:pt idx="100">
                  <c:v>-5.7466162896360418E-2</c:v>
                </c:pt>
                <c:pt idx="101">
                  <c:v>-5.8636950595437359E-2</c:v>
                </c:pt>
                <c:pt idx="102">
                  <c:v>-5.8636950595437359E-2</c:v>
                </c:pt>
                <c:pt idx="103">
                  <c:v>-5.8051556745898888E-2</c:v>
                </c:pt>
                <c:pt idx="104">
                  <c:v>-5.6783203405232192E-2</c:v>
                </c:pt>
                <c:pt idx="105">
                  <c:v>-5.5124587498206506E-2</c:v>
                </c:pt>
                <c:pt idx="106">
                  <c:v>-5.3270840308001333E-2</c:v>
                </c:pt>
                <c:pt idx="107">
                  <c:v>-4.9758477210770473E-2</c:v>
                </c:pt>
                <c:pt idx="108">
                  <c:v>-4.800229566215504E-2</c:v>
                </c:pt>
                <c:pt idx="109">
                  <c:v>-4.3806973073795961E-2</c:v>
                </c:pt>
                <c:pt idx="110">
                  <c:v>-3.9026256635898413E-2</c:v>
                </c:pt>
                <c:pt idx="111">
                  <c:v>-3.5513893538667553E-2</c:v>
                </c:pt>
                <c:pt idx="112">
                  <c:v>-3.0733177100770004E-2</c:v>
                </c:pt>
                <c:pt idx="113">
                  <c:v>-2.6050026304462189E-2</c:v>
                </c:pt>
                <c:pt idx="114">
                  <c:v>-1.8342340618872251E-2</c:v>
                </c:pt>
                <c:pt idx="115">
                  <c:v>-1.3561624180974698E-2</c:v>
                </c:pt>
                <c:pt idx="116">
                  <c:v>-8.2930795351284121E-3</c:v>
                </c:pt>
                <c:pt idx="117">
                  <c:v>-2.3415753981539051E-3</c:v>
                </c:pt>
                <c:pt idx="118">
                  <c:v>3.0245348892821268E-3</c:v>
                </c:pt>
                <c:pt idx="119">
                  <c:v>8.3906451767181579E-3</c:v>
                </c:pt>
                <c:pt idx="120">
                  <c:v>1.3073795973025968E-2</c:v>
                </c:pt>
                <c:pt idx="121">
                  <c:v>1.8439906260461998E-2</c:v>
                </c:pt>
                <c:pt idx="122">
                  <c:v>2.3806016547898032E-2</c:v>
                </c:pt>
                <c:pt idx="123">
                  <c:v>2.7903773494667366E-2</c:v>
                </c:pt>
                <c:pt idx="124">
                  <c:v>3.1416136591898215E-2</c:v>
                </c:pt>
                <c:pt idx="125">
                  <c:v>3.56114591802573E-2</c:v>
                </c:pt>
                <c:pt idx="126">
                  <c:v>3.8538428427949682E-2</c:v>
                </c:pt>
                <c:pt idx="127">
                  <c:v>4.0977569467693334E-2</c:v>
                </c:pt>
                <c:pt idx="128">
                  <c:v>4.3319144865847231E-2</c:v>
                </c:pt>
                <c:pt idx="129">
                  <c:v>4.5075326414462658E-2</c:v>
                </c:pt>
                <c:pt idx="130">
                  <c:v>4.6246114113539613E-2</c:v>
                </c:pt>
                <c:pt idx="131">
                  <c:v>4.6246114113539613E-2</c:v>
                </c:pt>
                <c:pt idx="132">
                  <c:v>4.6246114113539613E-2</c:v>
                </c:pt>
                <c:pt idx="133">
                  <c:v>4.6246114113539613E-2</c:v>
                </c:pt>
                <c:pt idx="134">
                  <c:v>4.5075326414462658E-2</c:v>
                </c:pt>
                <c:pt idx="135">
                  <c:v>4.3319144865847231E-2</c:v>
                </c:pt>
                <c:pt idx="136">
                  <c:v>4.0977569467693334E-2</c:v>
                </c:pt>
                <c:pt idx="137">
                  <c:v>3.8538428427949682E-2</c:v>
                </c:pt>
                <c:pt idx="138">
                  <c:v>3.56114591802573E-2</c:v>
                </c:pt>
                <c:pt idx="139">
                  <c:v>3.2684489932564911E-2</c:v>
                </c:pt>
                <c:pt idx="140">
                  <c:v>2.9074561193744318E-2</c:v>
                </c:pt>
                <c:pt idx="141">
                  <c:v>2.497680424697498E-2</c:v>
                </c:pt>
                <c:pt idx="142">
                  <c:v>2.136687550815438E-2</c:v>
                </c:pt>
                <c:pt idx="143">
                  <c:v>1.6683724711846568E-2</c:v>
                </c:pt>
                <c:pt idx="144">
                  <c:v>1.1903008273949014E-2</c:v>
                </c:pt>
                <c:pt idx="145">
                  <c:v>7.7076856855899361E-3</c:v>
                </c:pt>
                <c:pt idx="146">
                  <c:v>3.0245348892821268E-3</c:v>
                </c:pt>
                <c:pt idx="147">
                  <c:v>-1.7561815486154286E-3</c:v>
                </c:pt>
                <c:pt idx="148">
                  <c:v>-6.4393323449232374E-3</c:v>
                </c:pt>
                <c:pt idx="149">
                  <c:v>-1.1220048782820792E-2</c:v>
                </c:pt>
                <c:pt idx="150">
                  <c:v>-1.5317805729590125E-2</c:v>
                </c:pt>
                <c:pt idx="151">
                  <c:v>-1.8927734468410728E-2</c:v>
                </c:pt>
                <c:pt idx="152">
                  <c:v>-2.3708450906308281E-2</c:v>
                </c:pt>
                <c:pt idx="153">
                  <c:v>-2.7806207853077618E-2</c:v>
                </c:pt>
                <c:pt idx="154">
                  <c:v>-3.1416136591898215E-2</c:v>
                </c:pt>
                <c:pt idx="155">
                  <c:v>-3.4343105839590597E-2</c:v>
                </c:pt>
                <c:pt idx="156">
                  <c:v>-3.7270075087282979E-2</c:v>
                </c:pt>
                <c:pt idx="157">
                  <c:v>-3.9026256635898413E-2</c:v>
                </c:pt>
                <c:pt idx="158">
                  <c:v>-4.0880003826103586E-2</c:v>
                </c:pt>
                <c:pt idx="159">
                  <c:v>-4.1465397675642064E-2</c:v>
                </c:pt>
                <c:pt idx="160">
                  <c:v>-4.263618537471902E-2</c:v>
                </c:pt>
                <c:pt idx="161">
                  <c:v>-4.3221579224257484E-2</c:v>
                </c:pt>
                <c:pt idx="162">
                  <c:v>-4.263618537471902E-2</c:v>
                </c:pt>
                <c:pt idx="163">
                  <c:v>-4.2050791525180542E-2</c:v>
                </c:pt>
                <c:pt idx="164">
                  <c:v>-4.0880003826103586E-2</c:v>
                </c:pt>
                <c:pt idx="165">
                  <c:v>-3.9709216127026631E-2</c:v>
                </c:pt>
                <c:pt idx="166">
                  <c:v>-3.7270075087282979E-2</c:v>
                </c:pt>
                <c:pt idx="167">
                  <c:v>-3.5513893538667553E-2</c:v>
                </c:pt>
                <c:pt idx="168">
                  <c:v>-3.3172318140513642E-2</c:v>
                </c:pt>
                <c:pt idx="169">
                  <c:v>-3.0147783251231526E-2</c:v>
                </c:pt>
                <c:pt idx="170">
                  <c:v>-2.6635420154000666E-2</c:v>
                </c:pt>
                <c:pt idx="171">
                  <c:v>-2.2440097565641585E-2</c:v>
                </c:pt>
                <c:pt idx="172">
                  <c:v>-1.8927734468410728E-2</c:v>
                </c:pt>
                <c:pt idx="173">
                  <c:v>-1.6000765220718347E-2</c:v>
                </c:pt>
                <c:pt idx="174">
                  <c:v>-1.1805442632359268E-2</c:v>
                </c:pt>
                <c:pt idx="175">
                  <c:v>-7.6101200440001895E-3</c:v>
                </c:pt>
                <c:pt idx="176">
                  <c:v>-4.0977569467693332E-3</c:v>
                </c:pt>
                <c:pt idx="177">
                  <c:v>0</c:v>
                </c:pt>
                <c:pt idx="178">
                  <c:v>3.609928738820602E-3</c:v>
                </c:pt>
                <c:pt idx="179">
                  <c:v>7.7076856855899361E-3</c:v>
                </c:pt>
                <c:pt idx="180">
                  <c:v>1.073222057487206E-2</c:v>
                </c:pt>
                <c:pt idx="181">
                  <c:v>1.4244583672102918E-2</c:v>
                </c:pt>
                <c:pt idx="182">
                  <c:v>1.785451241092352E-2</c:v>
                </c:pt>
                <c:pt idx="183">
                  <c:v>2.0781481658615902E-2</c:v>
                </c:pt>
                <c:pt idx="184">
                  <c:v>2.312305705676981E-2</c:v>
                </c:pt>
                <c:pt idx="185">
                  <c:v>2.5562198096513458E-2</c:v>
                </c:pt>
                <c:pt idx="186">
                  <c:v>2.7318379645128888E-2</c:v>
                </c:pt>
                <c:pt idx="187">
                  <c:v>2.9074561193744318E-2</c:v>
                </c:pt>
                <c:pt idx="188">
                  <c:v>3.024534889282126E-2</c:v>
                </c:pt>
                <c:pt idx="189">
                  <c:v>3.1416136591898215E-2</c:v>
                </c:pt>
                <c:pt idx="190">
                  <c:v>3.1416136591898215E-2</c:v>
                </c:pt>
                <c:pt idx="191">
                  <c:v>3.1416136591898215E-2</c:v>
                </c:pt>
                <c:pt idx="192">
                  <c:v>3.0830742742359737E-2</c:v>
                </c:pt>
                <c:pt idx="193">
                  <c:v>3.024534889282126E-2</c:v>
                </c:pt>
                <c:pt idx="194">
                  <c:v>3.024534889282126E-2</c:v>
                </c:pt>
                <c:pt idx="195">
                  <c:v>2.7903773494667366E-2</c:v>
                </c:pt>
                <c:pt idx="196">
                  <c:v>2.673298579559041E-2</c:v>
                </c:pt>
                <c:pt idx="197">
                  <c:v>2.4391410397436503E-2</c:v>
                </c:pt>
                <c:pt idx="198">
                  <c:v>2.2537663207231332E-2</c:v>
                </c:pt>
                <c:pt idx="199">
                  <c:v>2.0196087809077425E-2</c:v>
                </c:pt>
                <c:pt idx="200">
                  <c:v>1.6683724711846568E-2</c:v>
                </c:pt>
                <c:pt idx="201">
                  <c:v>1.4244583672102918E-2</c:v>
                </c:pt>
                <c:pt idx="202">
                  <c:v>1.1903008273949014E-2</c:v>
                </c:pt>
                <c:pt idx="203">
                  <c:v>9.56143287579511E-3</c:v>
                </c:pt>
                <c:pt idx="204">
                  <c:v>5.3661102874360302E-3</c:v>
                </c:pt>
                <c:pt idx="205">
                  <c:v>2.4391410397436499E-3</c:v>
                </c:pt>
                <c:pt idx="206">
                  <c:v>-5.8539384953847627E-4</c:v>
                </c:pt>
                <c:pt idx="207">
                  <c:v>-3.5123630972308572E-3</c:v>
                </c:pt>
                <c:pt idx="208">
                  <c:v>-7.0247261944617143E-3</c:v>
                </c:pt>
                <c:pt idx="209">
                  <c:v>-9.4638672342053642E-3</c:v>
                </c:pt>
                <c:pt idx="210">
                  <c:v>-1.1805442632359268E-2</c:v>
                </c:pt>
                <c:pt idx="211">
                  <c:v>-1.4732411880051652E-2</c:v>
                </c:pt>
                <c:pt idx="212">
                  <c:v>-1.7171552919795299E-2</c:v>
                </c:pt>
                <c:pt idx="213">
                  <c:v>-1.8927734468410728E-2</c:v>
                </c:pt>
                <c:pt idx="214">
                  <c:v>-2.1269309866564633E-2</c:v>
                </c:pt>
                <c:pt idx="215">
                  <c:v>-2.3025491415180063E-2</c:v>
                </c:pt>
                <c:pt idx="216">
                  <c:v>-2.6050026304462189E-2</c:v>
                </c:pt>
                <c:pt idx="217">
                  <c:v>-2.6635420154000666E-2</c:v>
                </c:pt>
                <c:pt idx="218">
                  <c:v>-2.7806207853077618E-2</c:v>
                </c:pt>
                <c:pt idx="219">
                  <c:v>-2.7806207853077618E-2</c:v>
                </c:pt>
                <c:pt idx="220">
                  <c:v>-2.8391601702616096E-2</c:v>
                </c:pt>
                <c:pt idx="221">
                  <c:v>-2.7806207853077618E-2</c:v>
                </c:pt>
                <c:pt idx="222">
                  <c:v>-2.7220814003539144E-2</c:v>
                </c:pt>
                <c:pt idx="223">
                  <c:v>-2.6635420154000666E-2</c:v>
                </c:pt>
                <c:pt idx="224">
                  <c:v>-2.4293844755846759E-2</c:v>
                </c:pt>
                <c:pt idx="225">
                  <c:v>-2.3708450906308281E-2</c:v>
                </c:pt>
                <c:pt idx="226">
                  <c:v>-2.185470371610311E-2</c:v>
                </c:pt>
                <c:pt idx="227">
                  <c:v>-2.0683916017026155E-2</c:v>
                </c:pt>
                <c:pt idx="228">
                  <c:v>-1.8342340618872251E-2</c:v>
                </c:pt>
                <c:pt idx="229">
                  <c:v>-1.6586159070256824E-2</c:v>
                </c:pt>
                <c:pt idx="230">
                  <c:v>-1.4732411880051652E-2</c:v>
                </c:pt>
                <c:pt idx="231">
                  <c:v>-1.2390836481897744E-2</c:v>
                </c:pt>
                <c:pt idx="232">
                  <c:v>-1.004926108374384E-2</c:v>
                </c:pt>
                <c:pt idx="233">
                  <c:v>-7.6101200440001895E-3</c:v>
                </c:pt>
                <c:pt idx="234">
                  <c:v>-5.8539384953847614E-3</c:v>
                </c:pt>
                <c:pt idx="235">
                  <c:v>-3.5123630972308572E-3</c:v>
                </c:pt>
                <c:pt idx="236">
                  <c:v>-1.1707876990769525E-3</c:v>
                </c:pt>
                <c:pt idx="237">
                  <c:v>6.8295949112822209E-4</c:v>
                </c:pt>
                <c:pt idx="238">
                  <c:v>3.0245348892821268E-3</c:v>
                </c:pt>
                <c:pt idx="239">
                  <c:v>5.3661102874360302E-3</c:v>
                </c:pt>
                <c:pt idx="240">
                  <c:v>7.1222918360514592E-3</c:v>
                </c:pt>
                <c:pt idx="241">
                  <c:v>8.9760390262566339E-3</c:v>
                </c:pt>
                <c:pt idx="242">
                  <c:v>1.0146826725333588E-2</c:v>
                </c:pt>
                <c:pt idx="243">
                  <c:v>1.1903008273949014E-2</c:v>
                </c:pt>
                <c:pt idx="244">
                  <c:v>1.3659189822564442E-2</c:v>
                </c:pt>
                <c:pt idx="245">
                  <c:v>1.4244583672102918E-2</c:v>
                </c:pt>
                <c:pt idx="246">
                  <c:v>1.4829977521641394E-2</c:v>
                </c:pt>
                <c:pt idx="247">
                  <c:v>1.6098330862308094E-2</c:v>
                </c:pt>
                <c:pt idx="248">
                  <c:v>1.6683724711846568E-2</c:v>
                </c:pt>
                <c:pt idx="249">
                  <c:v>1.6683724711846568E-2</c:v>
                </c:pt>
                <c:pt idx="250">
                  <c:v>1.6683724711846568E-2</c:v>
                </c:pt>
                <c:pt idx="251">
                  <c:v>1.6683724711846568E-2</c:v>
                </c:pt>
                <c:pt idx="252">
                  <c:v>1.5415371371179872E-2</c:v>
                </c:pt>
                <c:pt idx="253">
                  <c:v>1.5415371371179872E-2</c:v>
                </c:pt>
                <c:pt idx="254">
                  <c:v>1.4244583672102918E-2</c:v>
                </c:pt>
                <c:pt idx="255">
                  <c:v>1.3659189822564442E-2</c:v>
                </c:pt>
                <c:pt idx="256">
                  <c:v>1.248840212348749E-2</c:v>
                </c:pt>
                <c:pt idx="257">
                  <c:v>1.1903008273949014E-2</c:v>
                </c:pt>
                <c:pt idx="258">
                  <c:v>1.0146826725333588E-2</c:v>
                </c:pt>
                <c:pt idx="259">
                  <c:v>8.9760390262566339E-3</c:v>
                </c:pt>
                <c:pt idx="260">
                  <c:v>7.1222918360514592E-3</c:v>
                </c:pt>
                <c:pt idx="261">
                  <c:v>5.3661102874360302E-3</c:v>
                </c:pt>
                <c:pt idx="262">
                  <c:v>4.780716437897555E-3</c:v>
                </c:pt>
                <c:pt idx="263">
                  <c:v>3.0245348892821268E-3</c:v>
                </c:pt>
                <c:pt idx="264">
                  <c:v>1.8537471902051741E-3</c:v>
                </c:pt>
                <c:pt idx="265">
                  <c:v>-5.8539384953847627E-4</c:v>
                </c:pt>
                <c:pt idx="266">
                  <c:v>-1.7561815486154286E-3</c:v>
                </c:pt>
                <c:pt idx="267">
                  <c:v>-3.5123630972308572E-3</c:v>
                </c:pt>
                <c:pt idx="268">
                  <c:v>-4.6831507963078093E-3</c:v>
                </c:pt>
                <c:pt idx="269">
                  <c:v>-5.8539384953847614E-3</c:v>
                </c:pt>
                <c:pt idx="270">
                  <c:v>-7.0247261944617143E-3</c:v>
                </c:pt>
                <c:pt idx="271">
                  <c:v>-8.2930795351284121E-3</c:v>
                </c:pt>
                <c:pt idx="272">
                  <c:v>-8.8784733846668882E-3</c:v>
                </c:pt>
                <c:pt idx="273">
                  <c:v>-1.004926108374384E-2</c:v>
                </c:pt>
                <c:pt idx="274">
                  <c:v>-1.0634654933282316E-2</c:v>
                </c:pt>
                <c:pt idx="275">
                  <c:v>-1.1220048782820792E-2</c:v>
                </c:pt>
                <c:pt idx="276">
                  <c:v>-1.1805442632359268E-2</c:v>
                </c:pt>
                <c:pt idx="277">
                  <c:v>-1.1805442632359268E-2</c:v>
                </c:pt>
                <c:pt idx="278">
                  <c:v>-1.1805442632359268E-2</c:v>
                </c:pt>
                <c:pt idx="279">
                  <c:v>-1.2390836481897744E-2</c:v>
                </c:pt>
                <c:pt idx="280">
                  <c:v>-1.1805442632359268E-2</c:v>
                </c:pt>
                <c:pt idx="281">
                  <c:v>-1.1220048782820792E-2</c:v>
                </c:pt>
                <c:pt idx="282">
                  <c:v>-1.1220048782820792E-2</c:v>
                </c:pt>
                <c:pt idx="283">
                  <c:v>-1.1220048782820792E-2</c:v>
                </c:pt>
                <c:pt idx="284">
                  <c:v>-1.0634654933282316E-2</c:v>
                </c:pt>
                <c:pt idx="285">
                  <c:v>-1.004926108374384E-2</c:v>
                </c:pt>
                <c:pt idx="286">
                  <c:v>-9.4638672342053642E-3</c:v>
                </c:pt>
                <c:pt idx="287">
                  <c:v>-8.8784733846668882E-3</c:v>
                </c:pt>
                <c:pt idx="288">
                  <c:v>-8.8784733846668882E-3</c:v>
                </c:pt>
                <c:pt idx="289">
                  <c:v>-7.6101200440001895E-3</c:v>
                </c:pt>
                <c:pt idx="290">
                  <c:v>-7.0247261944617143E-3</c:v>
                </c:pt>
                <c:pt idx="291">
                  <c:v>-5.8539384953847614E-3</c:v>
                </c:pt>
                <c:pt idx="292">
                  <c:v>-4.6831507963078093E-3</c:v>
                </c:pt>
                <c:pt idx="293">
                  <c:v>-4.6831507963078093E-3</c:v>
                </c:pt>
                <c:pt idx="294">
                  <c:v>-4.0977569467693332E-3</c:v>
                </c:pt>
                <c:pt idx="295">
                  <c:v>-2.9269692476923807E-3</c:v>
                </c:pt>
                <c:pt idx="296">
                  <c:v>-2.3415753981539051E-3</c:v>
                </c:pt>
                <c:pt idx="297">
                  <c:v>-1.7561815486154286E-3</c:v>
                </c:pt>
                <c:pt idx="298">
                  <c:v>-1.1707876990769525E-3</c:v>
                </c:pt>
                <c:pt idx="299">
                  <c:v>-5.8539384953847627E-4</c:v>
                </c:pt>
                <c:pt idx="300">
                  <c:v>0</c:v>
                </c:pt>
                <c:pt idx="301">
                  <c:v>6.8295949112822209E-4</c:v>
                </c:pt>
                <c:pt idx="302">
                  <c:v>1.268353340666698E-3</c:v>
                </c:pt>
                <c:pt idx="303">
                  <c:v>1.8537471902051741E-3</c:v>
                </c:pt>
                <c:pt idx="304">
                  <c:v>2.4391410397436499E-3</c:v>
                </c:pt>
                <c:pt idx="305">
                  <c:v>2.4391410397436499E-3</c:v>
                </c:pt>
                <c:pt idx="306">
                  <c:v>2.4391410397436499E-3</c:v>
                </c:pt>
                <c:pt idx="307">
                  <c:v>2.4391410397436499E-3</c:v>
                </c:pt>
                <c:pt idx="308">
                  <c:v>3.0245348892821268E-3</c:v>
                </c:pt>
                <c:pt idx="309">
                  <c:v>3.0245348892821268E-3</c:v>
                </c:pt>
                <c:pt idx="310">
                  <c:v>2.4391410397436499E-3</c:v>
                </c:pt>
                <c:pt idx="311">
                  <c:v>2.4391410397436499E-3</c:v>
                </c:pt>
                <c:pt idx="312">
                  <c:v>3.0245348892821268E-3</c:v>
                </c:pt>
                <c:pt idx="313">
                  <c:v>2.4391410397436499E-3</c:v>
                </c:pt>
                <c:pt idx="314">
                  <c:v>2.4391410397436499E-3</c:v>
                </c:pt>
                <c:pt idx="315">
                  <c:v>1.8537471902051741E-3</c:v>
                </c:pt>
                <c:pt idx="316">
                  <c:v>1.8537471902051741E-3</c:v>
                </c:pt>
                <c:pt idx="317">
                  <c:v>1.268353340666698E-3</c:v>
                </c:pt>
                <c:pt idx="318">
                  <c:v>1.268353340666698E-3</c:v>
                </c:pt>
                <c:pt idx="319">
                  <c:v>1.268353340666698E-3</c:v>
                </c:pt>
                <c:pt idx="320">
                  <c:v>6.8295949112822209E-4</c:v>
                </c:pt>
                <c:pt idx="321">
                  <c:v>6.8295949112822209E-4</c:v>
                </c:pt>
                <c:pt idx="322">
                  <c:v>6.8295949112822209E-4</c:v>
                </c:pt>
                <c:pt idx="323">
                  <c:v>6.8295949112822209E-4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-1.1707876990769525E-3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6.8295949112822209E-4</c:v>
                </c:pt>
                <c:pt idx="339">
                  <c:v>0</c:v>
                </c:pt>
                <c:pt idx="340">
                  <c:v>0</c:v>
                </c:pt>
                <c:pt idx="341">
                  <c:v>-5.8539384953847627E-4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-5.8539384953847627E-4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-5.8539384953847627E-4</c:v>
                </c:pt>
                <c:pt idx="364">
                  <c:v>-5.8539384953847627E-4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-5.8539384953847627E-4</c:v>
                </c:pt>
                <c:pt idx="369">
                  <c:v>0</c:v>
                </c:pt>
                <c:pt idx="370">
                  <c:v>0</c:v>
                </c:pt>
                <c:pt idx="371">
                  <c:v>-5.8539384953847627E-4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-5.8539384953847627E-4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-5.8539384953847627E-4</c:v>
                </c:pt>
                <c:pt idx="381">
                  <c:v>0</c:v>
                </c:pt>
                <c:pt idx="382">
                  <c:v>-5.8539384953847627E-4</c:v>
                </c:pt>
                <c:pt idx="383">
                  <c:v>-5.8539384953847627E-4</c:v>
                </c:pt>
                <c:pt idx="384">
                  <c:v>0</c:v>
                </c:pt>
                <c:pt idx="385">
                  <c:v>0</c:v>
                </c:pt>
                <c:pt idx="386">
                  <c:v>-5.8539384953847627E-4</c:v>
                </c:pt>
                <c:pt idx="387">
                  <c:v>-1.1707876990769525E-3</c:v>
                </c:pt>
                <c:pt idx="388">
                  <c:v>0</c:v>
                </c:pt>
                <c:pt idx="389">
                  <c:v>0</c:v>
                </c:pt>
                <c:pt idx="390">
                  <c:v>-5.8539384953847627E-4</c:v>
                </c:pt>
                <c:pt idx="391">
                  <c:v>-5.8539384953847627E-4</c:v>
                </c:pt>
                <c:pt idx="392">
                  <c:v>0</c:v>
                </c:pt>
                <c:pt idx="393">
                  <c:v>0</c:v>
                </c:pt>
                <c:pt idx="394">
                  <c:v>-5.8539384953847627E-4</c:v>
                </c:pt>
                <c:pt idx="395">
                  <c:v>-5.8539384953847627E-4</c:v>
                </c:pt>
                <c:pt idx="396">
                  <c:v>0</c:v>
                </c:pt>
                <c:pt idx="397">
                  <c:v>-5.8539384953847627E-4</c:v>
                </c:pt>
                <c:pt idx="398">
                  <c:v>-1.1707876990769525E-3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-5.8539384953847627E-4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-5.8539384953847627E-4</c:v>
                </c:pt>
                <c:pt idx="407">
                  <c:v>-5.8539384953847627E-4</c:v>
                </c:pt>
                <c:pt idx="408">
                  <c:v>-5.8539384953847627E-4</c:v>
                </c:pt>
                <c:pt idx="409">
                  <c:v>-5.8539384953847627E-4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-5.8539384953847627E-4</c:v>
                </c:pt>
                <c:pt idx="414">
                  <c:v>-5.8539384953847627E-4</c:v>
                </c:pt>
                <c:pt idx="415">
                  <c:v>0</c:v>
                </c:pt>
                <c:pt idx="416">
                  <c:v>0</c:v>
                </c:pt>
                <c:pt idx="417">
                  <c:v>-5.8539384953847627E-4</c:v>
                </c:pt>
                <c:pt idx="418">
                  <c:v>-5.8539384953847627E-4</c:v>
                </c:pt>
                <c:pt idx="419">
                  <c:v>-5.8539384953847627E-4</c:v>
                </c:pt>
                <c:pt idx="420">
                  <c:v>-5.8539384953847627E-4</c:v>
                </c:pt>
                <c:pt idx="421">
                  <c:v>-5.8539384953847627E-4</c:v>
                </c:pt>
                <c:pt idx="422">
                  <c:v>0</c:v>
                </c:pt>
                <c:pt idx="423">
                  <c:v>0</c:v>
                </c:pt>
                <c:pt idx="424">
                  <c:v>-5.8539384953847627E-4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-5.8539384953847627E-4</c:v>
                </c:pt>
                <c:pt idx="429">
                  <c:v>-5.8539384953847627E-4</c:v>
                </c:pt>
                <c:pt idx="430">
                  <c:v>-5.8539384953847627E-4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6.8295949112822209E-4</c:v>
                </c:pt>
                <c:pt idx="435">
                  <c:v>0</c:v>
                </c:pt>
                <c:pt idx="436">
                  <c:v>-5.8539384953847627E-4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-5.8539384953847627E-4</c:v>
                </c:pt>
                <c:pt idx="441">
                  <c:v>0</c:v>
                </c:pt>
                <c:pt idx="442">
                  <c:v>6.8295949112822209E-4</c:v>
                </c:pt>
                <c:pt idx="443">
                  <c:v>6.8295949112822209E-4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-5.8539384953847627E-4</c:v>
                </c:pt>
                <c:pt idx="449">
                  <c:v>0</c:v>
                </c:pt>
                <c:pt idx="450">
                  <c:v>6.8295949112822209E-4</c:v>
                </c:pt>
                <c:pt idx="451">
                  <c:v>0</c:v>
                </c:pt>
                <c:pt idx="452">
                  <c:v>-5.8539384953847627E-4</c:v>
                </c:pt>
                <c:pt idx="453">
                  <c:v>0</c:v>
                </c:pt>
                <c:pt idx="454">
                  <c:v>-5.8539384953847627E-4</c:v>
                </c:pt>
                <c:pt idx="455">
                  <c:v>-5.8539384953847627E-4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-5.8539384953847627E-4</c:v>
                </c:pt>
                <c:pt idx="461">
                  <c:v>0</c:v>
                </c:pt>
                <c:pt idx="462">
                  <c:v>0</c:v>
                </c:pt>
                <c:pt idx="463">
                  <c:v>-5.8539384953847627E-4</c:v>
                </c:pt>
                <c:pt idx="464">
                  <c:v>-5.8539384953847627E-4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-5.8539384953847627E-4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-5.8539384953847627E-4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-5.8539384953847627E-4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-5.8539384953847627E-4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B-4671-A48F-36279C42C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dx=0,047'!$T$3:$T$10</c:f>
              <c:numCache>
                <c:formatCode>General</c:formatCode>
                <c:ptCount val="8"/>
                <c:pt idx="0">
                  <c:v>0.25</c:v>
                </c:pt>
                <c:pt idx="1">
                  <c:v>0.84</c:v>
                </c:pt>
                <c:pt idx="2">
                  <c:v>1.44</c:v>
                </c:pt>
                <c:pt idx="3">
                  <c:v>2.0300000000000002</c:v>
                </c:pt>
                <c:pt idx="4">
                  <c:v>2.6300000000000003</c:v>
                </c:pt>
                <c:pt idx="5">
                  <c:v>3.22</c:v>
                </c:pt>
                <c:pt idx="6">
                  <c:v>3.8000000000000003</c:v>
                </c:pt>
                <c:pt idx="7">
                  <c:v>4.4000000000000004</c:v>
                </c:pt>
              </c:numCache>
            </c:numRef>
          </c:xVal>
          <c:yVal>
            <c:numRef>
              <c:f>'2ªParte dx=0,047'!$U$3:$U$10</c:f>
              <c:numCache>
                <c:formatCode>0.000</c:formatCode>
                <c:ptCount val="8"/>
                <c:pt idx="0">
                  <c:v>3.4339251996747804E-2</c:v>
                </c:pt>
                <c:pt idx="1">
                  <c:v>2.8998508776125115E-2</c:v>
                </c:pt>
                <c:pt idx="2">
                  <c:v>2.144341575398153E-2</c:v>
                </c:pt>
                <c:pt idx="3">
                  <c:v>1.7620403653928925E-2</c:v>
                </c:pt>
                <c:pt idx="4">
                  <c:v>1.0960329044908887E-2</c:v>
                </c:pt>
                <c:pt idx="5">
                  <c:v>9.5735797981730316E-3</c:v>
                </c:pt>
                <c:pt idx="6">
                  <c:v>5.0579979912956123E-3</c:v>
                </c:pt>
                <c:pt idx="7">
                  <c:v>4.1309780477306428E-3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C-4B0E-9B98-698D975CD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7097646482133"/>
          <c:y val="5.6587184552460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20334993461506357"/>
          <c:w val="0.74522112312562605"/>
          <c:h val="0.5833957504428554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929450308073192E-2"/>
                  <c:y val="-0.246435732635894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dx=0,047'!$X$4:$X$7</c:f>
              <c:numCache>
                <c:formatCode>General</c:formatCode>
                <c:ptCount val="4"/>
                <c:pt idx="0">
                  <c:v>0.25</c:v>
                </c:pt>
                <c:pt idx="1">
                  <c:v>1.44</c:v>
                </c:pt>
                <c:pt idx="2">
                  <c:v>2.6300000000000003</c:v>
                </c:pt>
                <c:pt idx="3">
                  <c:v>3.8000000000000003</c:v>
                </c:pt>
              </c:numCache>
            </c:numRef>
          </c:xVal>
          <c:yVal>
            <c:numRef>
              <c:f>'2ªParte dx=0,047'!$W$4:$W$7</c:f>
              <c:numCache>
                <c:formatCode>0.000</c:formatCode>
                <c:ptCount val="4"/>
                <c:pt idx="0">
                  <c:v>8.1857573293796906E-2</c:v>
                </c:pt>
                <c:pt idx="1">
                  <c:v>6.4686020374001604E-2</c:v>
                </c:pt>
                <c:pt idx="2">
                  <c:v>4.6246114113539613E-2</c:v>
                </c:pt>
                <c:pt idx="3">
                  <c:v>3.1416136591898215E-2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9-42A6-9694-403D5C2A4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0.50253817563584691"/>
              <c:y val="0.88661973790378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95221051913965"/>
          <c:y val="0.17665335311346952"/>
          <c:w val="0.72985840406312852"/>
          <c:h val="0.6750876792574840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909568799734531E-2"/>
                  <c:y val="-5.14864025190903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dx=0,047'!$AB$4:$AB$7</c:f>
              <c:numCache>
                <c:formatCode>General</c:formatCode>
                <c:ptCount val="4"/>
                <c:pt idx="0">
                  <c:v>0.84</c:v>
                </c:pt>
                <c:pt idx="1">
                  <c:v>2.0300000000000002</c:v>
                </c:pt>
                <c:pt idx="2">
                  <c:v>3.22</c:v>
                </c:pt>
                <c:pt idx="3">
                  <c:v>4.4000000000000004</c:v>
                </c:pt>
              </c:numCache>
            </c:numRef>
          </c:xVal>
          <c:yVal>
            <c:numRef>
              <c:f>'2ªParte dx=0,047'!$AA$4:$AA$7</c:f>
              <c:numCache>
                <c:formatCode>0.000</c:formatCode>
                <c:ptCount val="4"/>
                <c:pt idx="0">
                  <c:v>-7.5223109665694191E-2</c:v>
                </c:pt>
                <c:pt idx="1">
                  <c:v>-5.8636950595437359E-2</c:v>
                </c:pt>
                <c:pt idx="2">
                  <c:v>-4.3221579224257484E-2</c:v>
                </c:pt>
                <c:pt idx="3">
                  <c:v>-2.8391601702616096E-2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3F-4D11-94E7-E830E5918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layout>
            <c:manualLayout>
              <c:xMode val="edge"/>
              <c:yMode val="edge"/>
              <c:x val="0.4639214343731331"/>
              <c:y val="0.87589562174293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dx=0,052'!$B$2:$B$1048576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dx=0,052'!$C$2:$C$1048576</c:f>
              <c:numCache>
                <c:formatCode>General</c:formatCode>
                <c:ptCount val="1048575"/>
                <c:pt idx="0">
                  <c:v>-0.68799999999999994</c:v>
                </c:pt>
                <c:pt idx="1">
                  <c:v>-0.59599999999999997</c:v>
                </c:pt>
                <c:pt idx="2">
                  <c:v>-0.499</c:v>
                </c:pt>
                <c:pt idx="3">
                  <c:v>-0.41399999999999998</c:v>
                </c:pt>
                <c:pt idx="4">
                  <c:v>-0.317</c:v>
                </c:pt>
                <c:pt idx="5">
                  <c:v>-0.19500000000000001</c:v>
                </c:pt>
                <c:pt idx="6">
                  <c:v>-8.5999999999999993E-2</c:v>
                </c:pt>
                <c:pt idx="7">
                  <c:v>1.0999999999999999E-2</c:v>
                </c:pt>
                <c:pt idx="8">
                  <c:v>0.13300000000000001</c:v>
                </c:pt>
                <c:pt idx="9">
                  <c:v>0.23599999999999999</c:v>
                </c:pt>
                <c:pt idx="10">
                  <c:v>0.33300000000000002</c:v>
                </c:pt>
                <c:pt idx="11">
                  <c:v>0.42399999999999999</c:v>
                </c:pt>
                <c:pt idx="12">
                  <c:v>0.52800000000000002</c:v>
                </c:pt>
                <c:pt idx="13">
                  <c:v>0.63100000000000001</c:v>
                </c:pt>
                <c:pt idx="14">
                  <c:v>0.70399999999999996</c:v>
                </c:pt>
                <c:pt idx="15">
                  <c:v>0.77100000000000002</c:v>
                </c:pt>
                <c:pt idx="16">
                  <c:v>0.83699999999999997</c:v>
                </c:pt>
                <c:pt idx="17">
                  <c:v>0.89200000000000002</c:v>
                </c:pt>
                <c:pt idx="18">
                  <c:v>0.92900000000000005</c:v>
                </c:pt>
                <c:pt idx="19">
                  <c:v>0.96499999999999997</c:v>
                </c:pt>
                <c:pt idx="20">
                  <c:v>0.995</c:v>
                </c:pt>
                <c:pt idx="21">
                  <c:v>1.0009999999999999</c:v>
                </c:pt>
                <c:pt idx="22">
                  <c:v>0.98899999999999999</c:v>
                </c:pt>
                <c:pt idx="23">
                  <c:v>0.98299999999999998</c:v>
                </c:pt>
                <c:pt idx="24">
                  <c:v>0.96499999999999997</c:v>
                </c:pt>
                <c:pt idx="25">
                  <c:v>0.93400000000000005</c:v>
                </c:pt>
                <c:pt idx="26">
                  <c:v>0.89200000000000002</c:v>
                </c:pt>
                <c:pt idx="27">
                  <c:v>0.83699999999999997</c:v>
                </c:pt>
                <c:pt idx="28">
                  <c:v>0.78900000000000003</c:v>
                </c:pt>
                <c:pt idx="29">
                  <c:v>0.71599999999999997</c:v>
                </c:pt>
                <c:pt idx="30">
                  <c:v>0.63700000000000001</c:v>
                </c:pt>
                <c:pt idx="31">
                  <c:v>0.55800000000000005</c:v>
                </c:pt>
                <c:pt idx="32">
                  <c:v>0.46700000000000003</c:v>
                </c:pt>
                <c:pt idx="33">
                  <c:v>0.376</c:v>
                </c:pt>
                <c:pt idx="34">
                  <c:v>0.27900000000000003</c:v>
                </c:pt>
                <c:pt idx="35">
                  <c:v>0.193</c:v>
                </c:pt>
                <c:pt idx="36">
                  <c:v>9.6000000000000002E-2</c:v>
                </c:pt>
                <c:pt idx="37">
                  <c:v>-7.0000000000000001E-3</c:v>
                </c:pt>
                <c:pt idx="38">
                  <c:v>-9.8000000000000004E-2</c:v>
                </c:pt>
                <c:pt idx="39">
                  <c:v>-0.183</c:v>
                </c:pt>
                <c:pt idx="40">
                  <c:v>-0.28699999999999998</c:v>
                </c:pt>
                <c:pt idx="41">
                  <c:v>-0.38400000000000001</c:v>
                </c:pt>
                <c:pt idx="42">
                  <c:v>-0.46300000000000002</c:v>
                </c:pt>
                <c:pt idx="43">
                  <c:v>-0.52300000000000002</c:v>
                </c:pt>
                <c:pt idx="44">
                  <c:v>-0.59599999999999997</c:v>
                </c:pt>
                <c:pt idx="45">
                  <c:v>-0.66300000000000003</c:v>
                </c:pt>
                <c:pt idx="46">
                  <c:v>-0.71199999999999997</c:v>
                </c:pt>
                <c:pt idx="47">
                  <c:v>-0.754</c:v>
                </c:pt>
                <c:pt idx="48">
                  <c:v>-0.79100000000000004</c:v>
                </c:pt>
                <c:pt idx="49">
                  <c:v>-0.82099999999999995</c:v>
                </c:pt>
                <c:pt idx="50">
                  <c:v>-0.83899999999999997</c:v>
                </c:pt>
                <c:pt idx="51">
                  <c:v>-0.83899999999999997</c:v>
                </c:pt>
                <c:pt idx="52">
                  <c:v>-0.83899999999999997</c:v>
                </c:pt>
                <c:pt idx="53">
                  <c:v>-0.83299999999999996</c:v>
                </c:pt>
                <c:pt idx="54">
                  <c:v>-0.81499999999999995</c:v>
                </c:pt>
                <c:pt idx="55">
                  <c:v>-0.78400000000000003</c:v>
                </c:pt>
                <c:pt idx="56">
                  <c:v>-0.754</c:v>
                </c:pt>
                <c:pt idx="57">
                  <c:v>-0.71199999999999997</c:v>
                </c:pt>
                <c:pt idx="58">
                  <c:v>-0.65700000000000003</c:v>
                </c:pt>
                <c:pt idx="59">
                  <c:v>-0.59599999999999997</c:v>
                </c:pt>
                <c:pt idx="60">
                  <c:v>-0.54200000000000004</c:v>
                </c:pt>
                <c:pt idx="61">
                  <c:v>-0.46300000000000002</c:v>
                </c:pt>
                <c:pt idx="62">
                  <c:v>-0.38400000000000001</c:v>
                </c:pt>
                <c:pt idx="63">
                  <c:v>-0.311</c:v>
                </c:pt>
                <c:pt idx="64">
                  <c:v>-0.23200000000000001</c:v>
                </c:pt>
                <c:pt idx="65">
                  <c:v>-0.13500000000000001</c:v>
                </c:pt>
                <c:pt idx="66">
                  <c:v>-3.6999999999999998E-2</c:v>
                </c:pt>
                <c:pt idx="67">
                  <c:v>4.2000000000000003E-2</c:v>
                </c:pt>
                <c:pt idx="68">
                  <c:v>0.121</c:v>
                </c:pt>
                <c:pt idx="69">
                  <c:v>0.21199999999999999</c:v>
                </c:pt>
                <c:pt idx="70">
                  <c:v>0.29699999999999999</c:v>
                </c:pt>
                <c:pt idx="71">
                  <c:v>0.37</c:v>
                </c:pt>
                <c:pt idx="72">
                  <c:v>0.436</c:v>
                </c:pt>
                <c:pt idx="73">
                  <c:v>0.50900000000000001</c:v>
                </c:pt>
                <c:pt idx="74">
                  <c:v>0.59399999999999997</c:v>
                </c:pt>
                <c:pt idx="75">
                  <c:v>0.64300000000000002</c:v>
                </c:pt>
                <c:pt idx="76">
                  <c:v>0.69199999999999995</c:v>
                </c:pt>
                <c:pt idx="77">
                  <c:v>0.73399999999999999</c:v>
                </c:pt>
                <c:pt idx="78">
                  <c:v>0.76500000000000001</c:v>
                </c:pt>
                <c:pt idx="79">
                  <c:v>0.78300000000000003</c:v>
                </c:pt>
                <c:pt idx="80">
                  <c:v>0.79500000000000004</c:v>
                </c:pt>
                <c:pt idx="81">
                  <c:v>0.81299999999999994</c:v>
                </c:pt>
                <c:pt idx="82">
                  <c:v>0.80700000000000005</c:v>
                </c:pt>
                <c:pt idx="83">
                  <c:v>0.78900000000000003</c:v>
                </c:pt>
                <c:pt idx="84">
                  <c:v>0.76500000000000001</c:v>
                </c:pt>
                <c:pt idx="85">
                  <c:v>0.74</c:v>
                </c:pt>
                <c:pt idx="86">
                  <c:v>0.70399999999999996</c:v>
                </c:pt>
                <c:pt idx="87">
                  <c:v>0.65500000000000003</c:v>
                </c:pt>
                <c:pt idx="88">
                  <c:v>0.60699999999999998</c:v>
                </c:pt>
                <c:pt idx="89">
                  <c:v>0.55800000000000005</c:v>
                </c:pt>
                <c:pt idx="90">
                  <c:v>0.497</c:v>
                </c:pt>
                <c:pt idx="91">
                  <c:v>0.41799999999999998</c:v>
                </c:pt>
                <c:pt idx="92">
                  <c:v>0.35699999999999998</c:v>
                </c:pt>
                <c:pt idx="93">
                  <c:v>0.29099999999999998</c:v>
                </c:pt>
                <c:pt idx="94">
                  <c:v>0.21199999999999999</c:v>
                </c:pt>
                <c:pt idx="95">
                  <c:v>0.13300000000000001</c:v>
                </c:pt>
                <c:pt idx="96">
                  <c:v>0.06</c:v>
                </c:pt>
                <c:pt idx="97">
                  <c:v>-1.2999999999999999E-2</c:v>
                </c:pt>
                <c:pt idx="98">
                  <c:v>-8.5999999999999993E-2</c:v>
                </c:pt>
                <c:pt idx="99">
                  <c:v>-0.159</c:v>
                </c:pt>
                <c:pt idx="100">
                  <c:v>-0.23799999999999999</c:v>
                </c:pt>
                <c:pt idx="101">
                  <c:v>-0.30499999999999999</c:v>
                </c:pt>
                <c:pt idx="102">
                  <c:v>-0.372</c:v>
                </c:pt>
                <c:pt idx="103">
                  <c:v>-0.42599999999999999</c:v>
                </c:pt>
                <c:pt idx="104">
                  <c:v>-0.47499999999999998</c:v>
                </c:pt>
                <c:pt idx="105">
                  <c:v>-0.51700000000000002</c:v>
                </c:pt>
                <c:pt idx="106">
                  <c:v>-0.56599999999999995</c:v>
                </c:pt>
                <c:pt idx="107">
                  <c:v>-0.59599999999999997</c:v>
                </c:pt>
                <c:pt idx="108">
                  <c:v>-0.61499999999999999</c:v>
                </c:pt>
                <c:pt idx="109">
                  <c:v>-0.63300000000000001</c:v>
                </c:pt>
                <c:pt idx="110">
                  <c:v>-0.65100000000000002</c:v>
                </c:pt>
                <c:pt idx="111">
                  <c:v>-0.65100000000000002</c:v>
                </c:pt>
                <c:pt idx="112">
                  <c:v>-0.64500000000000002</c:v>
                </c:pt>
                <c:pt idx="113">
                  <c:v>-0.63900000000000001</c:v>
                </c:pt>
                <c:pt idx="114">
                  <c:v>-0.626</c:v>
                </c:pt>
                <c:pt idx="115">
                  <c:v>-0.59599999999999997</c:v>
                </c:pt>
                <c:pt idx="116">
                  <c:v>-0.56599999999999995</c:v>
                </c:pt>
                <c:pt idx="117">
                  <c:v>-0.53</c:v>
                </c:pt>
                <c:pt idx="118">
                  <c:v>-0.49299999999999999</c:v>
                </c:pt>
                <c:pt idx="119">
                  <c:v>-0.438</c:v>
                </c:pt>
                <c:pt idx="120">
                  <c:v>-0.38400000000000001</c:v>
                </c:pt>
                <c:pt idx="121">
                  <c:v>-0.33500000000000002</c:v>
                </c:pt>
                <c:pt idx="122">
                  <c:v>-0.28000000000000003</c:v>
                </c:pt>
                <c:pt idx="123">
                  <c:v>-0.20799999999999999</c:v>
                </c:pt>
                <c:pt idx="124">
                  <c:v>-0.13500000000000001</c:v>
                </c:pt>
                <c:pt idx="125">
                  <c:v>-0.08</c:v>
                </c:pt>
                <c:pt idx="126">
                  <c:v>-1.2999999999999999E-2</c:v>
                </c:pt>
                <c:pt idx="127">
                  <c:v>0.06</c:v>
                </c:pt>
                <c:pt idx="128">
                  <c:v>0.121</c:v>
                </c:pt>
                <c:pt idx="129">
                  <c:v>0.18099999999999999</c:v>
                </c:pt>
                <c:pt idx="130">
                  <c:v>0.24199999999999999</c:v>
                </c:pt>
                <c:pt idx="131">
                  <c:v>0.30299999999999999</c:v>
                </c:pt>
                <c:pt idx="132">
                  <c:v>0.35699999999999998</c:v>
                </c:pt>
                <c:pt idx="133">
                  <c:v>0.4</c:v>
                </c:pt>
                <c:pt idx="134">
                  <c:v>0.44900000000000001</c:v>
                </c:pt>
                <c:pt idx="135">
                  <c:v>0.49099999999999999</c:v>
                </c:pt>
                <c:pt idx="136">
                  <c:v>0.52200000000000002</c:v>
                </c:pt>
                <c:pt idx="137">
                  <c:v>0.55800000000000005</c:v>
                </c:pt>
                <c:pt idx="138">
                  <c:v>0.57599999999999996</c:v>
                </c:pt>
                <c:pt idx="139">
                  <c:v>0.59399999999999997</c:v>
                </c:pt>
                <c:pt idx="140">
                  <c:v>0.59399999999999997</c:v>
                </c:pt>
                <c:pt idx="141">
                  <c:v>0.59399999999999997</c:v>
                </c:pt>
                <c:pt idx="142">
                  <c:v>0.59399999999999997</c:v>
                </c:pt>
                <c:pt idx="143">
                  <c:v>0.58799999999999997</c:v>
                </c:pt>
                <c:pt idx="144">
                  <c:v>0.55800000000000005</c:v>
                </c:pt>
                <c:pt idx="145">
                  <c:v>0.52800000000000002</c:v>
                </c:pt>
                <c:pt idx="146">
                  <c:v>0.503</c:v>
                </c:pt>
                <c:pt idx="147">
                  <c:v>0.47299999999999998</c:v>
                </c:pt>
                <c:pt idx="148">
                  <c:v>0.43</c:v>
                </c:pt>
                <c:pt idx="149">
                  <c:v>0.39400000000000002</c:v>
                </c:pt>
                <c:pt idx="150">
                  <c:v>0.35099999999999998</c:v>
                </c:pt>
                <c:pt idx="151">
                  <c:v>0.309</c:v>
                </c:pt>
                <c:pt idx="152">
                  <c:v>0.248</c:v>
                </c:pt>
                <c:pt idx="153">
                  <c:v>0.2</c:v>
                </c:pt>
                <c:pt idx="154">
                  <c:v>0.151</c:v>
                </c:pt>
                <c:pt idx="155">
                  <c:v>9.6000000000000002E-2</c:v>
                </c:pt>
                <c:pt idx="156">
                  <c:v>3.5000000000000003E-2</c:v>
                </c:pt>
                <c:pt idx="157">
                  <c:v>-1.2999999999999999E-2</c:v>
                </c:pt>
                <c:pt idx="158">
                  <c:v>-6.2E-2</c:v>
                </c:pt>
                <c:pt idx="159">
                  <c:v>-0.122</c:v>
                </c:pt>
                <c:pt idx="160">
                  <c:v>-0.17100000000000001</c:v>
                </c:pt>
                <c:pt idx="161">
                  <c:v>-0.214</c:v>
                </c:pt>
                <c:pt idx="162">
                  <c:v>-0.26800000000000002</c:v>
                </c:pt>
                <c:pt idx="163">
                  <c:v>-0.311</c:v>
                </c:pt>
                <c:pt idx="164">
                  <c:v>-0.34699999999999998</c:v>
                </c:pt>
                <c:pt idx="165">
                  <c:v>-0.372</c:v>
                </c:pt>
                <c:pt idx="166">
                  <c:v>-0.40200000000000002</c:v>
                </c:pt>
                <c:pt idx="167">
                  <c:v>-0.42599999999999999</c:v>
                </c:pt>
                <c:pt idx="168">
                  <c:v>-0.438</c:v>
                </c:pt>
                <c:pt idx="169">
                  <c:v>-0.44400000000000001</c:v>
                </c:pt>
                <c:pt idx="170">
                  <c:v>-0.45100000000000001</c:v>
                </c:pt>
                <c:pt idx="171">
                  <c:v>-0.46300000000000002</c:v>
                </c:pt>
                <c:pt idx="172">
                  <c:v>-0.45100000000000001</c:v>
                </c:pt>
                <c:pt idx="173">
                  <c:v>-0.438</c:v>
                </c:pt>
                <c:pt idx="174">
                  <c:v>-0.42599999999999999</c:v>
                </c:pt>
                <c:pt idx="175">
                  <c:v>-0.41399999999999998</c:v>
                </c:pt>
                <c:pt idx="176">
                  <c:v>-0.38400000000000001</c:v>
                </c:pt>
                <c:pt idx="177">
                  <c:v>-0.35299999999999998</c:v>
                </c:pt>
                <c:pt idx="178">
                  <c:v>-0.32900000000000001</c:v>
                </c:pt>
                <c:pt idx="179">
                  <c:v>-0.30499999999999999</c:v>
                </c:pt>
                <c:pt idx="180">
                  <c:v>-0.25600000000000001</c:v>
                </c:pt>
                <c:pt idx="181">
                  <c:v>-0.20799999999999999</c:v>
                </c:pt>
                <c:pt idx="182">
                  <c:v>-0.17100000000000001</c:v>
                </c:pt>
                <c:pt idx="183">
                  <c:v>-0.129</c:v>
                </c:pt>
                <c:pt idx="184">
                  <c:v>-0.08</c:v>
                </c:pt>
                <c:pt idx="185">
                  <c:v>-3.6999999999999998E-2</c:v>
                </c:pt>
                <c:pt idx="186">
                  <c:v>5.0000000000000001E-3</c:v>
                </c:pt>
                <c:pt idx="187">
                  <c:v>5.3999999999999999E-2</c:v>
                </c:pt>
                <c:pt idx="188">
                  <c:v>0.10199999999999999</c:v>
                </c:pt>
                <c:pt idx="189">
                  <c:v>0.13900000000000001</c:v>
                </c:pt>
                <c:pt idx="190">
                  <c:v>0.16900000000000001</c:v>
                </c:pt>
                <c:pt idx="191">
                  <c:v>0.20599999999999999</c:v>
                </c:pt>
                <c:pt idx="192">
                  <c:v>0.248</c:v>
                </c:pt>
                <c:pt idx="193">
                  <c:v>0.28499999999999998</c:v>
                </c:pt>
                <c:pt idx="194">
                  <c:v>0.309</c:v>
                </c:pt>
                <c:pt idx="195">
                  <c:v>0.33300000000000002</c:v>
                </c:pt>
                <c:pt idx="196">
                  <c:v>0.35699999999999998</c:v>
                </c:pt>
                <c:pt idx="197">
                  <c:v>0.376</c:v>
                </c:pt>
                <c:pt idx="198">
                  <c:v>0.376</c:v>
                </c:pt>
                <c:pt idx="199">
                  <c:v>0.39400000000000002</c:v>
                </c:pt>
                <c:pt idx="200">
                  <c:v>0.4</c:v>
                </c:pt>
                <c:pt idx="201">
                  <c:v>0.39400000000000002</c:v>
                </c:pt>
                <c:pt idx="202">
                  <c:v>0.38200000000000001</c:v>
                </c:pt>
                <c:pt idx="203">
                  <c:v>0.376</c:v>
                </c:pt>
                <c:pt idx="204">
                  <c:v>0.36399999999999999</c:v>
                </c:pt>
                <c:pt idx="205">
                  <c:v>0.34499999999999997</c:v>
                </c:pt>
                <c:pt idx="206">
                  <c:v>0.32700000000000001</c:v>
                </c:pt>
                <c:pt idx="207">
                  <c:v>0.309</c:v>
                </c:pt>
                <c:pt idx="208">
                  <c:v>0.27900000000000003</c:v>
                </c:pt>
                <c:pt idx="209">
                  <c:v>0.254</c:v>
                </c:pt>
                <c:pt idx="210">
                  <c:v>0.23</c:v>
                </c:pt>
                <c:pt idx="211">
                  <c:v>0.193</c:v>
                </c:pt>
                <c:pt idx="212">
                  <c:v>0.157</c:v>
                </c:pt>
                <c:pt idx="213">
                  <c:v>0.127</c:v>
                </c:pt>
                <c:pt idx="214">
                  <c:v>0.09</c:v>
                </c:pt>
                <c:pt idx="215">
                  <c:v>0.06</c:v>
                </c:pt>
                <c:pt idx="216">
                  <c:v>2.3E-2</c:v>
                </c:pt>
                <c:pt idx="217">
                  <c:v>-1.2999999999999999E-2</c:v>
                </c:pt>
                <c:pt idx="218">
                  <c:v>-3.6999999999999998E-2</c:v>
                </c:pt>
                <c:pt idx="219">
                  <c:v>-6.8000000000000005E-2</c:v>
                </c:pt>
                <c:pt idx="220">
                  <c:v>-9.8000000000000004E-2</c:v>
                </c:pt>
                <c:pt idx="221">
                  <c:v>-0.129</c:v>
                </c:pt>
                <c:pt idx="222">
                  <c:v>-0.153</c:v>
                </c:pt>
                <c:pt idx="223">
                  <c:v>-0.17699999999999999</c:v>
                </c:pt>
                <c:pt idx="224">
                  <c:v>-0.19500000000000001</c:v>
                </c:pt>
                <c:pt idx="225">
                  <c:v>-0.23200000000000001</c:v>
                </c:pt>
                <c:pt idx="226">
                  <c:v>-0.23200000000000001</c:v>
                </c:pt>
                <c:pt idx="227">
                  <c:v>-0.25</c:v>
                </c:pt>
                <c:pt idx="228">
                  <c:v>-0.25600000000000001</c:v>
                </c:pt>
                <c:pt idx="229">
                  <c:v>-0.26200000000000001</c:v>
                </c:pt>
                <c:pt idx="230">
                  <c:v>-0.25600000000000001</c:v>
                </c:pt>
                <c:pt idx="231">
                  <c:v>-0.25600000000000001</c:v>
                </c:pt>
                <c:pt idx="232">
                  <c:v>-0.25</c:v>
                </c:pt>
                <c:pt idx="233">
                  <c:v>-0.24399999999999999</c:v>
                </c:pt>
                <c:pt idx="234">
                  <c:v>-0.23200000000000001</c:v>
                </c:pt>
                <c:pt idx="235">
                  <c:v>-0.20799999999999999</c:v>
                </c:pt>
                <c:pt idx="236">
                  <c:v>-0.19500000000000001</c:v>
                </c:pt>
                <c:pt idx="237">
                  <c:v>-0.17699999999999999</c:v>
                </c:pt>
                <c:pt idx="238">
                  <c:v>-0.153</c:v>
                </c:pt>
                <c:pt idx="239">
                  <c:v>-0.14099999999999999</c:v>
                </c:pt>
                <c:pt idx="240">
                  <c:v>-0.122</c:v>
                </c:pt>
                <c:pt idx="241">
                  <c:v>-0.104</c:v>
                </c:pt>
                <c:pt idx="242">
                  <c:v>-7.3999999999999996E-2</c:v>
                </c:pt>
                <c:pt idx="243">
                  <c:v>-0.05</c:v>
                </c:pt>
                <c:pt idx="244">
                  <c:v>-3.1E-2</c:v>
                </c:pt>
                <c:pt idx="245">
                  <c:v>-7.0000000000000001E-3</c:v>
                </c:pt>
                <c:pt idx="246">
                  <c:v>2.3E-2</c:v>
                </c:pt>
                <c:pt idx="247">
                  <c:v>4.2000000000000003E-2</c:v>
                </c:pt>
                <c:pt idx="248">
                  <c:v>6.6000000000000003E-2</c:v>
                </c:pt>
                <c:pt idx="249">
                  <c:v>8.4000000000000005E-2</c:v>
                </c:pt>
                <c:pt idx="250">
                  <c:v>0.108</c:v>
                </c:pt>
                <c:pt idx="251">
                  <c:v>0.121</c:v>
                </c:pt>
                <c:pt idx="252">
                  <c:v>0.13900000000000001</c:v>
                </c:pt>
                <c:pt idx="253">
                  <c:v>0.157</c:v>
                </c:pt>
                <c:pt idx="254">
                  <c:v>0.17499999999999999</c:v>
                </c:pt>
                <c:pt idx="255">
                  <c:v>0.18099999999999999</c:v>
                </c:pt>
                <c:pt idx="256">
                  <c:v>0.193</c:v>
                </c:pt>
                <c:pt idx="257">
                  <c:v>0.20599999999999999</c:v>
                </c:pt>
                <c:pt idx="258">
                  <c:v>0.20599999999999999</c:v>
                </c:pt>
                <c:pt idx="259">
                  <c:v>0.20599999999999999</c:v>
                </c:pt>
                <c:pt idx="260">
                  <c:v>0.20599999999999999</c:v>
                </c:pt>
                <c:pt idx="261">
                  <c:v>0.20599999999999999</c:v>
                </c:pt>
                <c:pt idx="262">
                  <c:v>0.2</c:v>
                </c:pt>
                <c:pt idx="263">
                  <c:v>0.187</c:v>
                </c:pt>
                <c:pt idx="264">
                  <c:v>0.18099999999999999</c:v>
                </c:pt>
                <c:pt idx="265">
                  <c:v>0.17499999999999999</c:v>
                </c:pt>
                <c:pt idx="266">
                  <c:v>0.157</c:v>
                </c:pt>
                <c:pt idx="267">
                  <c:v>0.157</c:v>
                </c:pt>
                <c:pt idx="268">
                  <c:v>0.13900000000000001</c:v>
                </c:pt>
                <c:pt idx="269">
                  <c:v>0.127</c:v>
                </c:pt>
                <c:pt idx="270">
                  <c:v>0.114</c:v>
                </c:pt>
                <c:pt idx="271">
                  <c:v>0.10199999999999999</c:v>
                </c:pt>
                <c:pt idx="272">
                  <c:v>8.4000000000000005E-2</c:v>
                </c:pt>
                <c:pt idx="273">
                  <c:v>6.6000000000000003E-2</c:v>
                </c:pt>
                <c:pt idx="274">
                  <c:v>5.3999999999999999E-2</c:v>
                </c:pt>
                <c:pt idx="275">
                  <c:v>3.5000000000000003E-2</c:v>
                </c:pt>
                <c:pt idx="276">
                  <c:v>2.9000000000000001E-2</c:v>
                </c:pt>
                <c:pt idx="277">
                  <c:v>1.0999999999999999E-2</c:v>
                </c:pt>
                <c:pt idx="278">
                  <c:v>-7.0000000000000001E-3</c:v>
                </c:pt>
                <c:pt idx="279">
                  <c:v>-1.2999999999999999E-2</c:v>
                </c:pt>
                <c:pt idx="280">
                  <c:v>-3.1E-2</c:v>
                </c:pt>
                <c:pt idx="281">
                  <c:v>-3.6999999999999998E-2</c:v>
                </c:pt>
                <c:pt idx="282">
                  <c:v>-0.05</c:v>
                </c:pt>
                <c:pt idx="283">
                  <c:v>-5.6000000000000001E-2</c:v>
                </c:pt>
                <c:pt idx="284">
                  <c:v>-6.2E-2</c:v>
                </c:pt>
                <c:pt idx="285">
                  <c:v>-7.3999999999999996E-2</c:v>
                </c:pt>
                <c:pt idx="286">
                  <c:v>-0.08</c:v>
                </c:pt>
                <c:pt idx="287">
                  <c:v>-7.3999999999999996E-2</c:v>
                </c:pt>
                <c:pt idx="288">
                  <c:v>-7.3999999999999996E-2</c:v>
                </c:pt>
                <c:pt idx="289">
                  <c:v>-0.08</c:v>
                </c:pt>
                <c:pt idx="290">
                  <c:v>-0.08</c:v>
                </c:pt>
                <c:pt idx="291">
                  <c:v>-7.3999999999999996E-2</c:v>
                </c:pt>
                <c:pt idx="292">
                  <c:v>-6.8000000000000005E-2</c:v>
                </c:pt>
                <c:pt idx="293">
                  <c:v>-6.8000000000000005E-2</c:v>
                </c:pt>
                <c:pt idx="294">
                  <c:v>-6.2E-2</c:v>
                </c:pt>
                <c:pt idx="295">
                  <c:v>-0.05</c:v>
                </c:pt>
                <c:pt idx="296">
                  <c:v>-4.2999999999999997E-2</c:v>
                </c:pt>
                <c:pt idx="297">
                  <c:v>-4.2999999999999997E-2</c:v>
                </c:pt>
                <c:pt idx="298">
                  <c:v>-3.6999999999999998E-2</c:v>
                </c:pt>
                <c:pt idx="299">
                  <c:v>-3.6999999999999998E-2</c:v>
                </c:pt>
                <c:pt idx="300">
                  <c:v>-3.1E-2</c:v>
                </c:pt>
                <c:pt idx="301">
                  <c:v>-2.5000000000000001E-2</c:v>
                </c:pt>
                <c:pt idx="302">
                  <c:v>-1.2999999999999999E-2</c:v>
                </c:pt>
                <c:pt idx="303">
                  <c:v>-1.2999999999999999E-2</c:v>
                </c:pt>
                <c:pt idx="304">
                  <c:v>-7.0000000000000001E-3</c:v>
                </c:pt>
                <c:pt idx="305">
                  <c:v>-7.0000000000000001E-3</c:v>
                </c:pt>
                <c:pt idx="306">
                  <c:v>-1E-3</c:v>
                </c:pt>
                <c:pt idx="307">
                  <c:v>-1E-3</c:v>
                </c:pt>
                <c:pt idx="308">
                  <c:v>5.0000000000000001E-3</c:v>
                </c:pt>
                <c:pt idx="309">
                  <c:v>5.0000000000000001E-3</c:v>
                </c:pt>
                <c:pt idx="310">
                  <c:v>1.0999999999999999E-2</c:v>
                </c:pt>
                <c:pt idx="311">
                  <c:v>1.0999999999999999E-2</c:v>
                </c:pt>
                <c:pt idx="312">
                  <c:v>1.0999999999999999E-2</c:v>
                </c:pt>
                <c:pt idx="313">
                  <c:v>1.0999999999999999E-2</c:v>
                </c:pt>
                <c:pt idx="314">
                  <c:v>1.0999999999999999E-2</c:v>
                </c:pt>
                <c:pt idx="315">
                  <c:v>1.0999999999999999E-2</c:v>
                </c:pt>
                <c:pt idx="316">
                  <c:v>1.0999999999999999E-2</c:v>
                </c:pt>
                <c:pt idx="317">
                  <c:v>1.0999999999999999E-2</c:v>
                </c:pt>
                <c:pt idx="318">
                  <c:v>1.0999999999999999E-2</c:v>
                </c:pt>
                <c:pt idx="319">
                  <c:v>1.0999999999999999E-2</c:v>
                </c:pt>
                <c:pt idx="320">
                  <c:v>1.0999999999999999E-2</c:v>
                </c:pt>
                <c:pt idx="321">
                  <c:v>1.7000000000000001E-2</c:v>
                </c:pt>
                <c:pt idx="322">
                  <c:v>1.7000000000000001E-2</c:v>
                </c:pt>
                <c:pt idx="323">
                  <c:v>1.0999999999999999E-2</c:v>
                </c:pt>
                <c:pt idx="324">
                  <c:v>1.7000000000000001E-2</c:v>
                </c:pt>
                <c:pt idx="325">
                  <c:v>1.7000000000000001E-2</c:v>
                </c:pt>
                <c:pt idx="326">
                  <c:v>1.7000000000000001E-2</c:v>
                </c:pt>
                <c:pt idx="327">
                  <c:v>1.7000000000000001E-2</c:v>
                </c:pt>
                <c:pt idx="328">
                  <c:v>1.0999999999999999E-2</c:v>
                </c:pt>
                <c:pt idx="329">
                  <c:v>1.0999999999999999E-2</c:v>
                </c:pt>
                <c:pt idx="330">
                  <c:v>1.7000000000000001E-2</c:v>
                </c:pt>
                <c:pt idx="331">
                  <c:v>1.0999999999999999E-2</c:v>
                </c:pt>
                <c:pt idx="332">
                  <c:v>1.0999999999999999E-2</c:v>
                </c:pt>
                <c:pt idx="333">
                  <c:v>1.0999999999999999E-2</c:v>
                </c:pt>
                <c:pt idx="334">
                  <c:v>1.0999999999999999E-2</c:v>
                </c:pt>
                <c:pt idx="335">
                  <c:v>1.0999999999999999E-2</c:v>
                </c:pt>
                <c:pt idx="336">
                  <c:v>1.0999999999999999E-2</c:v>
                </c:pt>
                <c:pt idx="337">
                  <c:v>1.0999999999999999E-2</c:v>
                </c:pt>
                <c:pt idx="338">
                  <c:v>1.7000000000000001E-2</c:v>
                </c:pt>
                <c:pt idx="339">
                  <c:v>1.0999999999999999E-2</c:v>
                </c:pt>
                <c:pt idx="340">
                  <c:v>1.7000000000000001E-2</c:v>
                </c:pt>
                <c:pt idx="341">
                  <c:v>1.7000000000000001E-2</c:v>
                </c:pt>
                <c:pt idx="342">
                  <c:v>1.0999999999999999E-2</c:v>
                </c:pt>
                <c:pt idx="343">
                  <c:v>1.0999999999999999E-2</c:v>
                </c:pt>
                <c:pt idx="344">
                  <c:v>1.0999999999999999E-2</c:v>
                </c:pt>
                <c:pt idx="345">
                  <c:v>1.0999999999999999E-2</c:v>
                </c:pt>
                <c:pt idx="346">
                  <c:v>1.0999999999999999E-2</c:v>
                </c:pt>
                <c:pt idx="347">
                  <c:v>1.0999999999999999E-2</c:v>
                </c:pt>
                <c:pt idx="348">
                  <c:v>1.0999999999999999E-2</c:v>
                </c:pt>
                <c:pt idx="349">
                  <c:v>1.7000000000000001E-2</c:v>
                </c:pt>
                <c:pt idx="350">
                  <c:v>1.0999999999999999E-2</c:v>
                </c:pt>
                <c:pt idx="351">
                  <c:v>1.0999999999999999E-2</c:v>
                </c:pt>
                <c:pt idx="352">
                  <c:v>1.0999999999999999E-2</c:v>
                </c:pt>
                <c:pt idx="353">
                  <c:v>1.7000000000000001E-2</c:v>
                </c:pt>
                <c:pt idx="354">
                  <c:v>1.0999999999999999E-2</c:v>
                </c:pt>
                <c:pt idx="355">
                  <c:v>1.0999999999999999E-2</c:v>
                </c:pt>
                <c:pt idx="356">
                  <c:v>1.7000000000000001E-2</c:v>
                </c:pt>
                <c:pt idx="357">
                  <c:v>1.7000000000000001E-2</c:v>
                </c:pt>
                <c:pt idx="358">
                  <c:v>1.0999999999999999E-2</c:v>
                </c:pt>
                <c:pt idx="359">
                  <c:v>1.0999999999999999E-2</c:v>
                </c:pt>
                <c:pt idx="360">
                  <c:v>1.0999999999999999E-2</c:v>
                </c:pt>
                <c:pt idx="361">
                  <c:v>1.0999999999999999E-2</c:v>
                </c:pt>
                <c:pt idx="362">
                  <c:v>5.0000000000000001E-3</c:v>
                </c:pt>
                <c:pt idx="363">
                  <c:v>1.0999999999999999E-2</c:v>
                </c:pt>
                <c:pt idx="364">
                  <c:v>1.0999999999999999E-2</c:v>
                </c:pt>
                <c:pt idx="365">
                  <c:v>1.0999999999999999E-2</c:v>
                </c:pt>
                <c:pt idx="366">
                  <c:v>1.0999999999999999E-2</c:v>
                </c:pt>
                <c:pt idx="367">
                  <c:v>1.0999999999999999E-2</c:v>
                </c:pt>
                <c:pt idx="368">
                  <c:v>1.0999999999999999E-2</c:v>
                </c:pt>
                <c:pt idx="369">
                  <c:v>1.0999999999999999E-2</c:v>
                </c:pt>
                <c:pt idx="370">
                  <c:v>1.0999999999999999E-2</c:v>
                </c:pt>
                <c:pt idx="371">
                  <c:v>1.0999999999999999E-2</c:v>
                </c:pt>
                <c:pt idx="372">
                  <c:v>1.0999999999999999E-2</c:v>
                </c:pt>
                <c:pt idx="373">
                  <c:v>1.0999999999999999E-2</c:v>
                </c:pt>
                <c:pt idx="374">
                  <c:v>1.0999999999999999E-2</c:v>
                </c:pt>
                <c:pt idx="375">
                  <c:v>1.0999999999999999E-2</c:v>
                </c:pt>
                <c:pt idx="376">
                  <c:v>1.0999999999999999E-2</c:v>
                </c:pt>
                <c:pt idx="377">
                  <c:v>1.0999999999999999E-2</c:v>
                </c:pt>
                <c:pt idx="378">
                  <c:v>1.0999999999999999E-2</c:v>
                </c:pt>
                <c:pt idx="379">
                  <c:v>1.0999999999999999E-2</c:v>
                </c:pt>
                <c:pt idx="380">
                  <c:v>1.0999999999999999E-2</c:v>
                </c:pt>
                <c:pt idx="381">
                  <c:v>1.0999999999999999E-2</c:v>
                </c:pt>
                <c:pt idx="382">
                  <c:v>1.0999999999999999E-2</c:v>
                </c:pt>
                <c:pt idx="383">
                  <c:v>1.0999999999999999E-2</c:v>
                </c:pt>
                <c:pt idx="384">
                  <c:v>1.0999999999999999E-2</c:v>
                </c:pt>
                <c:pt idx="385">
                  <c:v>1.0999999999999999E-2</c:v>
                </c:pt>
                <c:pt idx="386">
                  <c:v>1.0999999999999999E-2</c:v>
                </c:pt>
                <c:pt idx="387">
                  <c:v>1.0999999999999999E-2</c:v>
                </c:pt>
                <c:pt idx="388">
                  <c:v>1.0999999999999999E-2</c:v>
                </c:pt>
                <c:pt idx="389">
                  <c:v>1.0999999999999999E-2</c:v>
                </c:pt>
                <c:pt idx="390">
                  <c:v>1.7000000000000001E-2</c:v>
                </c:pt>
                <c:pt idx="391">
                  <c:v>1.0999999999999999E-2</c:v>
                </c:pt>
                <c:pt idx="392">
                  <c:v>1.0999999999999999E-2</c:v>
                </c:pt>
                <c:pt idx="393">
                  <c:v>1.0999999999999999E-2</c:v>
                </c:pt>
                <c:pt idx="394">
                  <c:v>1.0999999999999999E-2</c:v>
                </c:pt>
                <c:pt idx="395">
                  <c:v>1.0999999999999999E-2</c:v>
                </c:pt>
                <c:pt idx="396">
                  <c:v>1.0999999999999999E-2</c:v>
                </c:pt>
                <c:pt idx="397">
                  <c:v>1.7000000000000001E-2</c:v>
                </c:pt>
                <c:pt idx="398">
                  <c:v>1.0999999999999999E-2</c:v>
                </c:pt>
                <c:pt idx="399">
                  <c:v>1.0999999999999999E-2</c:v>
                </c:pt>
                <c:pt idx="400">
                  <c:v>1.0999999999999999E-2</c:v>
                </c:pt>
                <c:pt idx="401">
                  <c:v>1.0999999999999999E-2</c:v>
                </c:pt>
                <c:pt idx="402">
                  <c:v>1.0999999999999999E-2</c:v>
                </c:pt>
                <c:pt idx="403">
                  <c:v>1.0999999999999999E-2</c:v>
                </c:pt>
                <c:pt idx="404">
                  <c:v>1.0999999999999999E-2</c:v>
                </c:pt>
                <c:pt idx="405">
                  <c:v>1.0999999999999999E-2</c:v>
                </c:pt>
                <c:pt idx="406">
                  <c:v>1.0999999999999999E-2</c:v>
                </c:pt>
                <c:pt idx="407">
                  <c:v>1.7000000000000001E-2</c:v>
                </c:pt>
                <c:pt idx="408">
                  <c:v>1.0999999999999999E-2</c:v>
                </c:pt>
                <c:pt idx="409">
                  <c:v>1.7000000000000001E-2</c:v>
                </c:pt>
                <c:pt idx="410">
                  <c:v>1.7000000000000001E-2</c:v>
                </c:pt>
                <c:pt idx="411">
                  <c:v>1.0999999999999999E-2</c:v>
                </c:pt>
                <c:pt idx="412">
                  <c:v>1.0999999999999999E-2</c:v>
                </c:pt>
                <c:pt idx="413">
                  <c:v>1.0999999999999999E-2</c:v>
                </c:pt>
                <c:pt idx="414">
                  <c:v>1.0999999999999999E-2</c:v>
                </c:pt>
                <c:pt idx="415">
                  <c:v>1.7000000000000001E-2</c:v>
                </c:pt>
                <c:pt idx="416">
                  <c:v>1.0999999999999999E-2</c:v>
                </c:pt>
                <c:pt idx="417">
                  <c:v>1.0999999999999999E-2</c:v>
                </c:pt>
                <c:pt idx="418">
                  <c:v>1.0999999999999999E-2</c:v>
                </c:pt>
                <c:pt idx="419">
                  <c:v>1.0999999999999999E-2</c:v>
                </c:pt>
                <c:pt idx="420">
                  <c:v>1.0999999999999999E-2</c:v>
                </c:pt>
                <c:pt idx="421">
                  <c:v>1.0999999999999999E-2</c:v>
                </c:pt>
                <c:pt idx="422">
                  <c:v>1.0999999999999999E-2</c:v>
                </c:pt>
                <c:pt idx="423">
                  <c:v>1.0999999999999999E-2</c:v>
                </c:pt>
                <c:pt idx="424">
                  <c:v>1.0999999999999999E-2</c:v>
                </c:pt>
                <c:pt idx="425">
                  <c:v>1.7000000000000001E-2</c:v>
                </c:pt>
                <c:pt idx="426">
                  <c:v>1.7000000000000001E-2</c:v>
                </c:pt>
                <c:pt idx="427">
                  <c:v>1.0999999999999999E-2</c:v>
                </c:pt>
                <c:pt idx="428">
                  <c:v>1.0999999999999999E-2</c:v>
                </c:pt>
                <c:pt idx="429">
                  <c:v>1.0999999999999999E-2</c:v>
                </c:pt>
                <c:pt idx="430">
                  <c:v>1.0999999999999999E-2</c:v>
                </c:pt>
                <c:pt idx="431">
                  <c:v>1.0999999999999999E-2</c:v>
                </c:pt>
                <c:pt idx="432">
                  <c:v>1.0999999999999999E-2</c:v>
                </c:pt>
                <c:pt idx="433">
                  <c:v>1.0999999999999999E-2</c:v>
                </c:pt>
                <c:pt idx="434">
                  <c:v>1.0999999999999999E-2</c:v>
                </c:pt>
                <c:pt idx="435">
                  <c:v>5.0000000000000001E-3</c:v>
                </c:pt>
                <c:pt idx="436">
                  <c:v>1.0999999999999999E-2</c:v>
                </c:pt>
                <c:pt idx="437">
                  <c:v>1.0999999999999999E-2</c:v>
                </c:pt>
                <c:pt idx="438">
                  <c:v>1.0999999999999999E-2</c:v>
                </c:pt>
                <c:pt idx="439">
                  <c:v>1.0999999999999999E-2</c:v>
                </c:pt>
                <c:pt idx="440">
                  <c:v>1.0999999999999999E-2</c:v>
                </c:pt>
                <c:pt idx="441">
                  <c:v>1.0999999999999999E-2</c:v>
                </c:pt>
                <c:pt idx="442">
                  <c:v>1.0999999999999999E-2</c:v>
                </c:pt>
                <c:pt idx="443">
                  <c:v>1.0999999999999999E-2</c:v>
                </c:pt>
                <c:pt idx="444">
                  <c:v>1.0999999999999999E-2</c:v>
                </c:pt>
                <c:pt idx="445">
                  <c:v>1.0999999999999999E-2</c:v>
                </c:pt>
                <c:pt idx="446">
                  <c:v>1.0999999999999999E-2</c:v>
                </c:pt>
                <c:pt idx="447">
                  <c:v>1.0999999999999999E-2</c:v>
                </c:pt>
                <c:pt idx="448">
                  <c:v>1.0999999999999999E-2</c:v>
                </c:pt>
                <c:pt idx="449">
                  <c:v>1.0999999999999999E-2</c:v>
                </c:pt>
                <c:pt idx="450">
                  <c:v>1.0999999999999999E-2</c:v>
                </c:pt>
                <c:pt idx="451">
                  <c:v>1.0999999999999999E-2</c:v>
                </c:pt>
                <c:pt idx="452">
                  <c:v>1.0999999999999999E-2</c:v>
                </c:pt>
                <c:pt idx="453">
                  <c:v>1.7000000000000001E-2</c:v>
                </c:pt>
                <c:pt idx="454">
                  <c:v>1.0999999999999999E-2</c:v>
                </c:pt>
                <c:pt idx="455">
                  <c:v>1.0999999999999999E-2</c:v>
                </c:pt>
                <c:pt idx="456">
                  <c:v>1.0999999999999999E-2</c:v>
                </c:pt>
                <c:pt idx="457">
                  <c:v>1.0999999999999999E-2</c:v>
                </c:pt>
                <c:pt idx="458">
                  <c:v>1.0999999999999999E-2</c:v>
                </c:pt>
                <c:pt idx="459">
                  <c:v>1.0999999999999999E-2</c:v>
                </c:pt>
                <c:pt idx="460">
                  <c:v>1.0999999999999999E-2</c:v>
                </c:pt>
                <c:pt idx="461">
                  <c:v>1.7000000000000001E-2</c:v>
                </c:pt>
                <c:pt idx="462">
                  <c:v>1.7000000000000001E-2</c:v>
                </c:pt>
                <c:pt idx="463">
                  <c:v>1.0999999999999999E-2</c:v>
                </c:pt>
                <c:pt idx="464">
                  <c:v>1.0999999999999999E-2</c:v>
                </c:pt>
                <c:pt idx="465">
                  <c:v>1.0999999999999999E-2</c:v>
                </c:pt>
                <c:pt idx="466">
                  <c:v>1.0999999999999999E-2</c:v>
                </c:pt>
                <c:pt idx="467">
                  <c:v>1.7000000000000001E-2</c:v>
                </c:pt>
                <c:pt idx="468">
                  <c:v>1.7000000000000001E-2</c:v>
                </c:pt>
                <c:pt idx="469">
                  <c:v>1.7000000000000001E-2</c:v>
                </c:pt>
                <c:pt idx="470">
                  <c:v>1.0999999999999999E-2</c:v>
                </c:pt>
                <c:pt idx="471">
                  <c:v>1.7000000000000001E-2</c:v>
                </c:pt>
                <c:pt idx="472">
                  <c:v>1.0999999999999999E-2</c:v>
                </c:pt>
                <c:pt idx="473">
                  <c:v>1.0999999999999999E-2</c:v>
                </c:pt>
                <c:pt idx="474">
                  <c:v>1.0999999999999999E-2</c:v>
                </c:pt>
                <c:pt idx="475">
                  <c:v>1.0999999999999999E-2</c:v>
                </c:pt>
                <c:pt idx="476">
                  <c:v>1.0999999999999999E-2</c:v>
                </c:pt>
                <c:pt idx="477">
                  <c:v>1.0999999999999999E-2</c:v>
                </c:pt>
                <c:pt idx="478">
                  <c:v>1.0999999999999999E-2</c:v>
                </c:pt>
                <c:pt idx="479">
                  <c:v>1.0999999999999999E-2</c:v>
                </c:pt>
                <c:pt idx="480">
                  <c:v>1.0999999999999999E-2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1.0999999999999999E-2</c:v>
                </c:pt>
                <c:pt idx="485">
                  <c:v>1.0999999999999999E-2</c:v>
                </c:pt>
                <c:pt idx="486">
                  <c:v>1.7000000000000001E-2</c:v>
                </c:pt>
                <c:pt idx="487">
                  <c:v>1.7000000000000001E-2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1.0999999999999999E-2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1.0999999999999999E-2</c:v>
                </c:pt>
                <c:pt idx="495">
                  <c:v>1.0999999999999999E-2</c:v>
                </c:pt>
                <c:pt idx="496">
                  <c:v>1.0999999999999999E-2</c:v>
                </c:pt>
                <c:pt idx="497">
                  <c:v>1.0999999999999999E-2</c:v>
                </c:pt>
                <c:pt idx="498">
                  <c:v>1.0999999999999999E-2</c:v>
                </c:pt>
                <c:pt idx="499">
                  <c:v>1.0999999999999999E-2</c:v>
                </c:pt>
                <c:pt idx="500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E7-4736-A068-9FA40AE2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dx=0,052'!$B$2:$B$1048576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dx=0,052'!$D$2:$D$1048576</c:f>
              <c:numCache>
                <c:formatCode>0.0000</c:formatCode>
                <c:ptCount val="1048575"/>
                <c:pt idx="0">
                  <c:v>-0.69899999999999995</c:v>
                </c:pt>
                <c:pt idx="1">
                  <c:v>-0.60699999999999998</c:v>
                </c:pt>
                <c:pt idx="2">
                  <c:v>-0.51</c:v>
                </c:pt>
                <c:pt idx="3">
                  <c:v>-0.42499999999999999</c:v>
                </c:pt>
                <c:pt idx="4">
                  <c:v>-0.32800000000000001</c:v>
                </c:pt>
                <c:pt idx="5">
                  <c:v>-0.20600000000000002</c:v>
                </c:pt>
                <c:pt idx="6">
                  <c:v>-9.6999999999999989E-2</c:v>
                </c:pt>
                <c:pt idx="7">
                  <c:v>0</c:v>
                </c:pt>
                <c:pt idx="8">
                  <c:v>0.12200000000000001</c:v>
                </c:pt>
                <c:pt idx="9">
                  <c:v>0.22499999999999998</c:v>
                </c:pt>
                <c:pt idx="10">
                  <c:v>0.32200000000000001</c:v>
                </c:pt>
                <c:pt idx="11">
                  <c:v>0.41299999999999998</c:v>
                </c:pt>
                <c:pt idx="12">
                  <c:v>0.51700000000000002</c:v>
                </c:pt>
                <c:pt idx="13">
                  <c:v>0.62</c:v>
                </c:pt>
                <c:pt idx="14">
                  <c:v>0.69299999999999995</c:v>
                </c:pt>
                <c:pt idx="15">
                  <c:v>0.76</c:v>
                </c:pt>
                <c:pt idx="16">
                  <c:v>0.82599999999999996</c:v>
                </c:pt>
                <c:pt idx="17">
                  <c:v>0.88100000000000001</c:v>
                </c:pt>
                <c:pt idx="18">
                  <c:v>0.91800000000000004</c:v>
                </c:pt>
                <c:pt idx="19">
                  <c:v>0.95399999999999996</c:v>
                </c:pt>
                <c:pt idx="20">
                  <c:v>0.98399999999999999</c:v>
                </c:pt>
                <c:pt idx="21">
                  <c:v>0.98999999999999988</c:v>
                </c:pt>
                <c:pt idx="22">
                  <c:v>0.97799999999999998</c:v>
                </c:pt>
                <c:pt idx="23">
                  <c:v>0.97199999999999998</c:v>
                </c:pt>
                <c:pt idx="24">
                  <c:v>0.95399999999999996</c:v>
                </c:pt>
                <c:pt idx="25">
                  <c:v>0.92300000000000004</c:v>
                </c:pt>
                <c:pt idx="26">
                  <c:v>0.88100000000000001</c:v>
                </c:pt>
                <c:pt idx="27">
                  <c:v>0.82599999999999996</c:v>
                </c:pt>
                <c:pt idx="28">
                  <c:v>0.77800000000000002</c:v>
                </c:pt>
                <c:pt idx="29">
                  <c:v>0.70499999999999996</c:v>
                </c:pt>
                <c:pt idx="30">
                  <c:v>0.626</c:v>
                </c:pt>
                <c:pt idx="31">
                  <c:v>0.54700000000000004</c:v>
                </c:pt>
                <c:pt idx="32">
                  <c:v>0.45600000000000002</c:v>
                </c:pt>
                <c:pt idx="33">
                  <c:v>0.36499999999999999</c:v>
                </c:pt>
                <c:pt idx="34">
                  <c:v>0.26800000000000002</c:v>
                </c:pt>
                <c:pt idx="35">
                  <c:v>0.182</c:v>
                </c:pt>
                <c:pt idx="36">
                  <c:v>8.5000000000000006E-2</c:v>
                </c:pt>
                <c:pt idx="37">
                  <c:v>-1.7999999999999999E-2</c:v>
                </c:pt>
                <c:pt idx="38">
                  <c:v>-0.109</c:v>
                </c:pt>
                <c:pt idx="39">
                  <c:v>-0.19400000000000001</c:v>
                </c:pt>
                <c:pt idx="40">
                  <c:v>-0.29799999999999999</c:v>
                </c:pt>
                <c:pt idx="41">
                  <c:v>-0.39500000000000002</c:v>
                </c:pt>
                <c:pt idx="42">
                  <c:v>-0.47400000000000003</c:v>
                </c:pt>
                <c:pt idx="43">
                  <c:v>-0.53400000000000003</c:v>
                </c:pt>
                <c:pt idx="44">
                  <c:v>-0.60699999999999998</c:v>
                </c:pt>
                <c:pt idx="45">
                  <c:v>-0.67400000000000004</c:v>
                </c:pt>
                <c:pt idx="46">
                  <c:v>-0.72299999999999998</c:v>
                </c:pt>
                <c:pt idx="47">
                  <c:v>-0.76500000000000001</c:v>
                </c:pt>
                <c:pt idx="48">
                  <c:v>-0.80200000000000005</c:v>
                </c:pt>
                <c:pt idx="49">
                  <c:v>-0.83199999999999996</c:v>
                </c:pt>
                <c:pt idx="50">
                  <c:v>-0.85</c:v>
                </c:pt>
                <c:pt idx="51">
                  <c:v>-0.85</c:v>
                </c:pt>
                <c:pt idx="52">
                  <c:v>-0.85</c:v>
                </c:pt>
                <c:pt idx="53">
                  <c:v>-0.84399999999999997</c:v>
                </c:pt>
                <c:pt idx="54">
                  <c:v>-0.82599999999999996</c:v>
                </c:pt>
                <c:pt idx="55">
                  <c:v>-0.79500000000000004</c:v>
                </c:pt>
                <c:pt idx="56">
                  <c:v>-0.76500000000000001</c:v>
                </c:pt>
                <c:pt idx="57">
                  <c:v>-0.72299999999999998</c:v>
                </c:pt>
                <c:pt idx="58">
                  <c:v>-0.66800000000000004</c:v>
                </c:pt>
                <c:pt idx="59">
                  <c:v>-0.60699999999999998</c:v>
                </c:pt>
                <c:pt idx="60">
                  <c:v>-0.55300000000000005</c:v>
                </c:pt>
                <c:pt idx="61">
                  <c:v>-0.47400000000000003</c:v>
                </c:pt>
                <c:pt idx="62">
                  <c:v>-0.39500000000000002</c:v>
                </c:pt>
                <c:pt idx="63">
                  <c:v>-0.32200000000000001</c:v>
                </c:pt>
                <c:pt idx="64">
                  <c:v>-0.24300000000000002</c:v>
                </c:pt>
                <c:pt idx="65">
                  <c:v>-0.14600000000000002</c:v>
                </c:pt>
                <c:pt idx="66">
                  <c:v>-4.8000000000000001E-2</c:v>
                </c:pt>
                <c:pt idx="67">
                  <c:v>3.1000000000000003E-2</c:v>
                </c:pt>
                <c:pt idx="68">
                  <c:v>0.11</c:v>
                </c:pt>
                <c:pt idx="69">
                  <c:v>0.20099999999999998</c:v>
                </c:pt>
                <c:pt idx="70">
                  <c:v>0.28599999999999998</c:v>
                </c:pt>
                <c:pt idx="71">
                  <c:v>0.35899999999999999</c:v>
                </c:pt>
                <c:pt idx="72">
                  <c:v>0.42499999999999999</c:v>
                </c:pt>
                <c:pt idx="73">
                  <c:v>0.498</c:v>
                </c:pt>
                <c:pt idx="74">
                  <c:v>0.58299999999999996</c:v>
                </c:pt>
                <c:pt idx="75">
                  <c:v>0.63200000000000001</c:v>
                </c:pt>
                <c:pt idx="76">
                  <c:v>0.68099999999999994</c:v>
                </c:pt>
                <c:pt idx="77">
                  <c:v>0.72299999999999998</c:v>
                </c:pt>
                <c:pt idx="78">
                  <c:v>0.754</c:v>
                </c:pt>
                <c:pt idx="79">
                  <c:v>0.77200000000000002</c:v>
                </c:pt>
                <c:pt idx="80">
                  <c:v>0.78400000000000003</c:v>
                </c:pt>
                <c:pt idx="81">
                  <c:v>0.80199999999999994</c:v>
                </c:pt>
                <c:pt idx="82">
                  <c:v>0.79600000000000004</c:v>
                </c:pt>
                <c:pt idx="83">
                  <c:v>0.77800000000000002</c:v>
                </c:pt>
                <c:pt idx="84">
                  <c:v>0.754</c:v>
                </c:pt>
                <c:pt idx="85">
                  <c:v>0.72899999999999998</c:v>
                </c:pt>
                <c:pt idx="86">
                  <c:v>0.69299999999999995</c:v>
                </c:pt>
                <c:pt idx="87">
                  <c:v>0.64400000000000002</c:v>
                </c:pt>
                <c:pt idx="88">
                  <c:v>0.59599999999999997</c:v>
                </c:pt>
                <c:pt idx="89">
                  <c:v>0.54700000000000004</c:v>
                </c:pt>
                <c:pt idx="90">
                  <c:v>0.48599999999999999</c:v>
                </c:pt>
                <c:pt idx="91">
                  <c:v>0.40699999999999997</c:v>
                </c:pt>
                <c:pt idx="92">
                  <c:v>0.34599999999999997</c:v>
                </c:pt>
                <c:pt idx="93">
                  <c:v>0.27999999999999997</c:v>
                </c:pt>
                <c:pt idx="94">
                  <c:v>0.20099999999999998</c:v>
                </c:pt>
                <c:pt idx="95">
                  <c:v>0.12200000000000001</c:v>
                </c:pt>
                <c:pt idx="96">
                  <c:v>4.9000000000000002E-2</c:v>
                </c:pt>
                <c:pt idx="97">
                  <c:v>-2.4E-2</c:v>
                </c:pt>
                <c:pt idx="98">
                  <c:v>-9.6999999999999989E-2</c:v>
                </c:pt>
                <c:pt idx="99">
                  <c:v>-0.17</c:v>
                </c:pt>
                <c:pt idx="100">
                  <c:v>-0.249</c:v>
                </c:pt>
                <c:pt idx="101">
                  <c:v>-0.316</c:v>
                </c:pt>
                <c:pt idx="102">
                  <c:v>-0.38300000000000001</c:v>
                </c:pt>
                <c:pt idx="103">
                  <c:v>-0.437</c:v>
                </c:pt>
                <c:pt idx="104">
                  <c:v>-0.48599999999999999</c:v>
                </c:pt>
                <c:pt idx="105">
                  <c:v>-0.52800000000000002</c:v>
                </c:pt>
                <c:pt idx="106">
                  <c:v>-0.57699999999999996</c:v>
                </c:pt>
                <c:pt idx="107">
                  <c:v>-0.60699999999999998</c:v>
                </c:pt>
                <c:pt idx="108">
                  <c:v>-0.626</c:v>
                </c:pt>
                <c:pt idx="109">
                  <c:v>-0.64400000000000002</c:v>
                </c:pt>
                <c:pt idx="110">
                  <c:v>-0.66200000000000003</c:v>
                </c:pt>
                <c:pt idx="111">
                  <c:v>-0.66200000000000003</c:v>
                </c:pt>
                <c:pt idx="112">
                  <c:v>-0.65600000000000003</c:v>
                </c:pt>
                <c:pt idx="113">
                  <c:v>-0.65</c:v>
                </c:pt>
                <c:pt idx="114">
                  <c:v>-0.63700000000000001</c:v>
                </c:pt>
                <c:pt idx="115">
                  <c:v>-0.60699999999999998</c:v>
                </c:pt>
                <c:pt idx="116">
                  <c:v>-0.57699999999999996</c:v>
                </c:pt>
                <c:pt idx="117">
                  <c:v>-0.54100000000000004</c:v>
                </c:pt>
                <c:pt idx="118">
                  <c:v>-0.504</c:v>
                </c:pt>
                <c:pt idx="119">
                  <c:v>-0.44900000000000001</c:v>
                </c:pt>
                <c:pt idx="120">
                  <c:v>-0.39500000000000002</c:v>
                </c:pt>
                <c:pt idx="121">
                  <c:v>-0.34600000000000003</c:v>
                </c:pt>
                <c:pt idx="122">
                  <c:v>-0.29100000000000004</c:v>
                </c:pt>
                <c:pt idx="123">
                  <c:v>-0.219</c:v>
                </c:pt>
                <c:pt idx="124">
                  <c:v>-0.14600000000000002</c:v>
                </c:pt>
                <c:pt idx="125">
                  <c:v>-9.0999999999999998E-2</c:v>
                </c:pt>
                <c:pt idx="126">
                  <c:v>-2.4E-2</c:v>
                </c:pt>
                <c:pt idx="127">
                  <c:v>4.9000000000000002E-2</c:v>
                </c:pt>
                <c:pt idx="128">
                  <c:v>0.11</c:v>
                </c:pt>
                <c:pt idx="129">
                  <c:v>0.16999999999999998</c:v>
                </c:pt>
                <c:pt idx="130">
                  <c:v>0.23099999999999998</c:v>
                </c:pt>
                <c:pt idx="131">
                  <c:v>0.29199999999999998</c:v>
                </c:pt>
                <c:pt idx="132">
                  <c:v>0.34599999999999997</c:v>
                </c:pt>
                <c:pt idx="133">
                  <c:v>0.38900000000000001</c:v>
                </c:pt>
                <c:pt idx="134">
                  <c:v>0.438</c:v>
                </c:pt>
                <c:pt idx="135">
                  <c:v>0.48</c:v>
                </c:pt>
                <c:pt idx="136">
                  <c:v>0.51100000000000001</c:v>
                </c:pt>
                <c:pt idx="137">
                  <c:v>0.54700000000000004</c:v>
                </c:pt>
                <c:pt idx="138">
                  <c:v>0.56499999999999995</c:v>
                </c:pt>
                <c:pt idx="139">
                  <c:v>0.58299999999999996</c:v>
                </c:pt>
                <c:pt idx="140">
                  <c:v>0.58299999999999996</c:v>
                </c:pt>
                <c:pt idx="141">
                  <c:v>0.58299999999999996</c:v>
                </c:pt>
                <c:pt idx="142">
                  <c:v>0.58299999999999996</c:v>
                </c:pt>
                <c:pt idx="143">
                  <c:v>0.57699999999999996</c:v>
                </c:pt>
                <c:pt idx="144">
                  <c:v>0.54700000000000004</c:v>
                </c:pt>
                <c:pt idx="145">
                  <c:v>0.51700000000000002</c:v>
                </c:pt>
                <c:pt idx="146">
                  <c:v>0.49199999999999999</c:v>
                </c:pt>
                <c:pt idx="147">
                  <c:v>0.46199999999999997</c:v>
                </c:pt>
                <c:pt idx="148">
                  <c:v>0.41899999999999998</c:v>
                </c:pt>
                <c:pt idx="149">
                  <c:v>0.38300000000000001</c:v>
                </c:pt>
                <c:pt idx="150">
                  <c:v>0.33999999999999997</c:v>
                </c:pt>
                <c:pt idx="151">
                  <c:v>0.29799999999999999</c:v>
                </c:pt>
                <c:pt idx="152">
                  <c:v>0.23699999999999999</c:v>
                </c:pt>
                <c:pt idx="153">
                  <c:v>0.189</c:v>
                </c:pt>
                <c:pt idx="154">
                  <c:v>0.13999999999999999</c:v>
                </c:pt>
                <c:pt idx="155">
                  <c:v>8.5000000000000006E-2</c:v>
                </c:pt>
                <c:pt idx="156">
                  <c:v>2.4000000000000004E-2</c:v>
                </c:pt>
                <c:pt idx="157">
                  <c:v>-2.4E-2</c:v>
                </c:pt>
                <c:pt idx="158">
                  <c:v>-7.2999999999999995E-2</c:v>
                </c:pt>
                <c:pt idx="159">
                  <c:v>-0.13300000000000001</c:v>
                </c:pt>
                <c:pt idx="160">
                  <c:v>-0.18200000000000002</c:v>
                </c:pt>
                <c:pt idx="161">
                  <c:v>-0.22500000000000001</c:v>
                </c:pt>
                <c:pt idx="162">
                  <c:v>-0.27900000000000003</c:v>
                </c:pt>
                <c:pt idx="163">
                  <c:v>-0.32200000000000001</c:v>
                </c:pt>
                <c:pt idx="164">
                  <c:v>-0.35799999999999998</c:v>
                </c:pt>
                <c:pt idx="165">
                  <c:v>-0.38300000000000001</c:v>
                </c:pt>
                <c:pt idx="166">
                  <c:v>-0.41300000000000003</c:v>
                </c:pt>
                <c:pt idx="167">
                  <c:v>-0.437</c:v>
                </c:pt>
                <c:pt idx="168">
                  <c:v>-0.44900000000000001</c:v>
                </c:pt>
                <c:pt idx="169">
                  <c:v>-0.45500000000000002</c:v>
                </c:pt>
                <c:pt idx="170">
                  <c:v>-0.46200000000000002</c:v>
                </c:pt>
                <c:pt idx="171">
                  <c:v>-0.47400000000000003</c:v>
                </c:pt>
                <c:pt idx="172">
                  <c:v>-0.46200000000000002</c:v>
                </c:pt>
                <c:pt idx="173">
                  <c:v>-0.44900000000000001</c:v>
                </c:pt>
                <c:pt idx="174">
                  <c:v>-0.437</c:v>
                </c:pt>
                <c:pt idx="175">
                  <c:v>-0.42499999999999999</c:v>
                </c:pt>
                <c:pt idx="176">
                  <c:v>-0.39500000000000002</c:v>
                </c:pt>
                <c:pt idx="177">
                  <c:v>-0.36399999999999999</c:v>
                </c:pt>
                <c:pt idx="178">
                  <c:v>-0.34</c:v>
                </c:pt>
                <c:pt idx="179">
                  <c:v>-0.316</c:v>
                </c:pt>
                <c:pt idx="180">
                  <c:v>-0.26700000000000002</c:v>
                </c:pt>
                <c:pt idx="181">
                  <c:v>-0.219</c:v>
                </c:pt>
                <c:pt idx="182">
                  <c:v>-0.18200000000000002</c:v>
                </c:pt>
                <c:pt idx="183">
                  <c:v>-0.14000000000000001</c:v>
                </c:pt>
                <c:pt idx="184">
                  <c:v>-9.0999999999999998E-2</c:v>
                </c:pt>
                <c:pt idx="185">
                  <c:v>-4.8000000000000001E-2</c:v>
                </c:pt>
                <c:pt idx="186">
                  <c:v>-5.9999999999999993E-3</c:v>
                </c:pt>
                <c:pt idx="187">
                  <c:v>4.2999999999999997E-2</c:v>
                </c:pt>
                <c:pt idx="188">
                  <c:v>9.0999999999999998E-2</c:v>
                </c:pt>
                <c:pt idx="189">
                  <c:v>0.128</c:v>
                </c:pt>
                <c:pt idx="190">
                  <c:v>0.158</c:v>
                </c:pt>
                <c:pt idx="191">
                  <c:v>0.19499999999999998</c:v>
                </c:pt>
                <c:pt idx="192">
                  <c:v>0.23699999999999999</c:v>
                </c:pt>
                <c:pt idx="193">
                  <c:v>0.27399999999999997</c:v>
                </c:pt>
                <c:pt idx="194">
                  <c:v>0.29799999999999999</c:v>
                </c:pt>
                <c:pt idx="195">
                  <c:v>0.32200000000000001</c:v>
                </c:pt>
                <c:pt idx="196">
                  <c:v>0.34599999999999997</c:v>
                </c:pt>
                <c:pt idx="197">
                  <c:v>0.36499999999999999</c:v>
                </c:pt>
                <c:pt idx="198">
                  <c:v>0.36499999999999999</c:v>
                </c:pt>
                <c:pt idx="199">
                  <c:v>0.38300000000000001</c:v>
                </c:pt>
                <c:pt idx="200">
                  <c:v>0.38900000000000001</c:v>
                </c:pt>
                <c:pt idx="201">
                  <c:v>0.38300000000000001</c:v>
                </c:pt>
                <c:pt idx="202">
                  <c:v>0.371</c:v>
                </c:pt>
                <c:pt idx="203">
                  <c:v>0.36499999999999999</c:v>
                </c:pt>
                <c:pt idx="204">
                  <c:v>0.35299999999999998</c:v>
                </c:pt>
                <c:pt idx="205">
                  <c:v>0.33399999999999996</c:v>
                </c:pt>
                <c:pt idx="206">
                  <c:v>0.316</c:v>
                </c:pt>
                <c:pt idx="207">
                  <c:v>0.29799999999999999</c:v>
                </c:pt>
                <c:pt idx="208">
                  <c:v>0.26800000000000002</c:v>
                </c:pt>
                <c:pt idx="209">
                  <c:v>0.24299999999999999</c:v>
                </c:pt>
                <c:pt idx="210">
                  <c:v>0.219</c:v>
                </c:pt>
                <c:pt idx="211">
                  <c:v>0.182</c:v>
                </c:pt>
                <c:pt idx="212">
                  <c:v>0.14599999999999999</c:v>
                </c:pt>
                <c:pt idx="213">
                  <c:v>0.11600000000000001</c:v>
                </c:pt>
                <c:pt idx="214">
                  <c:v>7.9000000000000001E-2</c:v>
                </c:pt>
                <c:pt idx="215">
                  <c:v>4.9000000000000002E-2</c:v>
                </c:pt>
                <c:pt idx="216">
                  <c:v>1.2E-2</c:v>
                </c:pt>
                <c:pt idx="217">
                  <c:v>-2.4E-2</c:v>
                </c:pt>
                <c:pt idx="218">
                  <c:v>-4.8000000000000001E-2</c:v>
                </c:pt>
                <c:pt idx="219">
                  <c:v>-7.9000000000000001E-2</c:v>
                </c:pt>
                <c:pt idx="220">
                  <c:v>-0.109</c:v>
                </c:pt>
                <c:pt idx="221">
                  <c:v>-0.14000000000000001</c:v>
                </c:pt>
                <c:pt idx="222">
                  <c:v>-0.16400000000000001</c:v>
                </c:pt>
                <c:pt idx="223">
                  <c:v>-0.188</c:v>
                </c:pt>
                <c:pt idx="224">
                  <c:v>-0.20600000000000002</c:v>
                </c:pt>
                <c:pt idx="225">
                  <c:v>-0.24300000000000002</c:v>
                </c:pt>
                <c:pt idx="226">
                  <c:v>-0.24300000000000002</c:v>
                </c:pt>
                <c:pt idx="227">
                  <c:v>-0.26100000000000001</c:v>
                </c:pt>
                <c:pt idx="228">
                  <c:v>-0.26700000000000002</c:v>
                </c:pt>
                <c:pt idx="229">
                  <c:v>-0.27300000000000002</c:v>
                </c:pt>
                <c:pt idx="230">
                  <c:v>-0.26700000000000002</c:v>
                </c:pt>
                <c:pt idx="231">
                  <c:v>-0.26700000000000002</c:v>
                </c:pt>
                <c:pt idx="232">
                  <c:v>-0.26100000000000001</c:v>
                </c:pt>
                <c:pt idx="233">
                  <c:v>-0.255</c:v>
                </c:pt>
                <c:pt idx="234">
                  <c:v>-0.24300000000000002</c:v>
                </c:pt>
                <c:pt idx="235">
                  <c:v>-0.219</c:v>
                </c:pt>
                <c:pt idx="236">
                  <c:v>-0.20600000000000002</c:v>
                </c:pt>
                <c:pt idx="237">
                  <c:v>-0.188</c:v>
                </c:pt>
                <c:pt idx="238">
                  <c:v>-0.16400000000000001</c:v>
                </c:pt>
                <c:pt idx="239">
                  <c:v>-0.152</c:v>
                </c:pt>
                <c:pt idx="240">
                  <c:v>-0.13300000000000001</c:v>
                </c:pt>
                <c:pt idx="241">
                  <c:v>-0.11499999999999999</c:v>
                </c:pt>
                <c:pt idx="242">
                  <c:v>-8.4999999999999992E-2</c:v>
                </c:pt>
                <c:pt idx="243">
                  <c:v>-6.0999999999999999E-2</c:v>
                </c:pt>
                <c:pt idx="244">
                  <c:v>-4.1999999999999996E-2</c:v>
                </c:pt>
                <c:pt idx="245">
                  <c:v>-1.7999999999999999E-2</c:v>
                </c:pt>
                <c:pt idx="246">
                  <c:v>1.2E-2</c:v>
                </c:pt>
                <c:pt idx="247">
                  <c:v>3.1000000000000003E-2</c:v>
                </c:pt>
                <c:pt idx="248">
                  <c:v>5.5000000000000007E-2</c:v>
                </c:pt>
                <c:pt idx="249">
                  <c:v>7.3000000000000009E-2</c:v>
                </c:pt>
                <c:pt idx="250">
                  <c:v>9.7000000000000003E-2</c:v>
                </c:pt>
                <c:pt idx="251">
                  <c:v>0.11</c:v>
                </c:pt>
                <c:pt idx="252">
                  <c:v>0.128</c:v>
                </c:pt>
                <c:pt idx="253">
                  <c:v>0.14599999999999999</c:v>
                </c:pt>
                <c:pt idx="254">
                  <c:v>0.16399999999999998</c:v>
                </c:pt>
                <c:pt idx="255">
                  <c:v>0.16999999999999998</c:v>
                </c:pt>
                <c:pt idx="256">
                  <c:v>0.182</c:v>
                </c:pt>
                <c:pt idx="257">
                  <c:v>0.19499999999999998</c:v>
                </c:pt>
                <c:pt idx="258">
                  <c:v>0.19499999999999998</c:v>
                </c:pt>
                <c:pt idx="259">
                  <c:v>0.19499999999999998</c:v>
                </c:pt>
                <c:pt idx="260">
                  <c:v>0.19499999999999998</c:v>
                </c:pt>
                <c:pt idx="261">
                  <c:v>0.19499999999999998</c:v>
                </c:pt>
                <c:pt idx="262">
                  <c:v>0.189</c:v>
                </c:pt>
                <c:pt idx="263">
                  <c:v>0.17599999999999999</c:v>
                </c:pt>
                <c:pt idx="264">
                  <c:v>0.16999999999999998</c:v>
                </c:pt>
                <c:pt idx="265">
                  <c:v>0.16399999999999998</c:v>
                </c:pt>
                <c:pt idx="266">
                  <c:v>0.14599999999999999</c:v>
                </c:pt>
                <c:pt idx="267">
                  <c:v>0.14599999999999999</c:v>
                </c:pt>
                <c:pt idx="268">
                  <c:v>0.128</c:v>
                </c:pt>
                <c:pt idx="269">
                  <c:v>0.11600000000000001</c:v>
                </c:pt>
                <c:pt idx="270">
                  <c:v>0.10300000000000001</c:v>
                </c:pt>
                <c:pt idx="271">
                  <c:v>9.0999999999999998E-2</c:v>
                </c:pt>
                <c:pt idx="272">
                  <c:v>7.3000000000000009E-2</c:v>
                </c:pt>
                <c:pt idx="273">
                  <c:v>5.5000000000000007E-2</c:v>
                </c:pt>
                <c:pt idx="274">
                  <c:v>4.2999999999999997E-2</c:v>
                </c:pt>
                <c:pt idx="275">
                  <c:v>2.4000000000000004E-2</c:v>
                </c:pt>
                <c:pt idx="276">
                  <c:v>1.8000000000000002E-2</c:v>
                </c:pt>
                <c:pt idx="277">
                  <c:v>0</c:v>
                </c:pt>
                <c:pt idx="278">
                  <c:v>-1.7999999999999999E-2</c:v>
                </c:pt>
                <c:pt idx="279">
                  <c:v>-2.4E-2</c:v>
                </c:pt>
                <c:pt idx="280">
                  <c:v>-4.1999999999999996E-2</c:v>
                </c:pt>
                <c:pt idx="281">
                  <c:v>-4.8000000000000001E-2</c:v>
                </c:pt>
                <c:pt idx="282">
                  <c:v>-6.0999999999999999E-2</c:v>
                </c:pt>
                <c:pt idx="283">
                  <c:v>-6.7000000000000004E-2</c:v>
                </c:pt>
                <c:pt idx="284">
                  <c:v>-7.2999999999999995E-2</c:v>
                </c:pt>
                <c:pt idx="285">
                  <c:v>-8.4999999999999992E-2</c:v>
                </c:pt>
                <c:pt idx="286">
                  <c:v>-9.0999999999999998E-2</c:v>
                </c:pt>
                <c:pt idx="287">
                  <c:v>-8.4999999999999992E-2</c:v>
                </c:pt>
                <c:pt idx="288">
                  <c:v>-8.4999999999999992E-2</c:v>
                </c:pt>
                <c:pt idx="289">
                  <c:v>-9.0999999999999998E-2</c:v>
                </c:pt>
                <c:pt idx="290">
                  <c:v>-9.0999999999999998E-2</c:v>
                </c:pt>
                <c:pt idx="291">
                  <c:v>-8.4999999999999992E-2</c:v>
                </c:pt>
                <c:pt idx="292">
                  <c:v>-7.9000000000000001E-2</c:v>
                </c:pt>
                <c:pt idx="293">
                  <c:v>-7.9000000000000001E-2</c:v>
                </c:pt>
                <c:pt idx="294">
                  <c:v>-7.2999999999999995E-2</c:v>
                </c:pt>
                <c:pt idx="295">
                  <c:v>-6.0999999999999999E-2</c:v>
                </c:pt>
                <c:pt idx="296">
                  <c:v>-5.3999999999999992E-2</c:v>
                </c:pt>
                <c:pt idx="297">
                  <c:v>-5.3999999999999992E-2</c:v>
                </c:pt>
                <c:pt idx="298">
                  <c:v>-4.8000000000000001E-2</c:v>
                </c:pt>
                <c:pt idx="299">
                  <c:v>-4.8000000000000001E-2</c:v>
                </c:pt>
                <c:pt idx="300">
                  <c:v>-4.1999999999999996E-2</c:v>
                </c:pt>
                <c:pt idx="301">
                  <c:v>-3.6000000000000004E-2</c:v>
                </c:pt>
                <c:pt idx="302">
                  <c:v>-2.4E-2</c:v>
                </c:pt>
                <c:pt idx="303">
                  <c:v>-2.4E-2</c:v>
                </c:pt>
                <c:pt idx="304">
                  <c:v>-1.7999999999999999E-2</c:v>
                </c:pt>
                <c:pt idx="305">
                  <c:v>-1.7999999999999999E-2</c:v>
                </c:pt>
                <c:pt idx="306">
                  <c:v>-1.2E-2</c:v>
                </c:pt>
                <c:pt idx="307">
                  <c:v>-1.2E-2</c:v>
                </c:pt>
                <c:pt idx="308">
                  <c:v>-5.9999999999999993E-3</c:v>
                </c:pt>
                <c:pt idx="309">
                  <c:v>-5.9999999999999993E-3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6.0000000000000019E-3</c:v>
                </c:pt>
                <c:pt idx="322">
                  <c:v>6.0000000000000019E-3</c:v>
                </c:pt>
                <c:pt idx="323">
                  <c:v>0</c:v>
                </c:pt>
                <c:pt idx="324">
                  <c:v>6.0000000000000019E-3</c:v>
                </c:pt>
                <c:pt idx="325">
                  <c:v>6.0000000000000019E-3</c:v>
                </c:pt>
                <c:pt idx="326">
                  <c:v>6.0000000000000019E-3</c:v>
                </c:pt>
                <c:pt idx="327">
                  <c:v>6.0000000000000019E-3</c:v>
                </c:pt>
                <c:pt idx="328">
                  <c:v>0</c:v>
                </c:pt>
                <c:pt idx="329">
                  <c:v>0</c:v>
                </c:pt>
                <c:pt idx="330">
                  <c:v>6.0000000000000019E-3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6.0000000000000019E-3</c:v>
                </c:pt>
                <c:pt idx="339">
                  <c:v>0</c:v>
                </c:pt>
                <c:pt idx="340">
                  <c:v>6.0000000000000019E-3</c:v>
                </c:pt>
                <c:pt idx="341">
                  <c:v>6.0000000000000019E-3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6.0000000000000019E-3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6.0000000000000019E-3</c:v>
                </c:pt>
                <c:pt idx="354">
                  <c:v>0</c:v>
                </c:pt>
                <c:pt idx="355">
                  <c:v>0</c:v>
                </c:pt>
                <c:pt idx="356">
                  <c:v>6.0000000000000019E-3</c:v>
                </c:pt>
                <c:pt idx="357">
                  <c:v>6.0000000000000019E-3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-5.9999999999999993E-3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6.0000000000000019E-3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6.0000000000000019E-3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6.0000000000000019E-3</c:v>
                </c:pt>
                <c:pt idx="408">
                  <c:v>0</c:v>
                </c:pt>
                <c:pt idx="409">
                  <c:v>6.0000000000000019E-3</c:v>
                </c:pt>
                <c:pt idx="410">
                  <c:v>6.0000000000000019E-3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6.0000000000000019E-3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6.0000000000000019E-3</c:v>
                </c:pt>
                <c:pt idx="426">
                  <c:v>6.0000000000000019E-3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-5.9999999999999993E-3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6.0000000000000019E-3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6.0000000000000019E-3</c:v>
                </c:pt>
                <c:pt idx="462">
                  <c:v>6.0000000000000019E-3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6.0000000000000019E-3</c:v>
                </c:pt>
                <c:pt idx="468">
                  <c:v>6.0000000000000019E-3</c:v>
                </c:pt>
                <c:pt idx="469">
                  <c:v>6.0000000000000019E-3</c:v>
                </c:pt>
                <c:pt idx="470">
                  <c:v>0</c:v>
                </c:pt>
                <c:pt idx="471">
                  <c:v>6.0000000000000019E-3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6.0000000000000019E-3</c:v>
                </c:pt>
                <c:pt idx="487">
                  <c:v>6.0000000000000019E-3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90-40B0-97A7-D9489B7EC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656984393660305"/>
          <c:y val="0.18300925925925926"/>
          <c:w val="0.76324163849698734"/>
          <c:h val="0.70131926217556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dx=0,052'!$B$2:$B$1048576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dx=0,052'!$E$2:$E$1048576</c:f>
              <c:numCache>
                <c:formatCode>0.000</c:formatCode>
                <c:ptCount val="1048575"/>
                <c:pt idx="0">
                  <c:v>-6.8198383471232471E-2</c:v>
                </c:pt>
                <c:pt idx="1">
                  <c:v>-5.922234444497583E-2</c:v>
                </c:pt>
                <c:pt idx="2">
                  <c:v>-4.9758477210770473E-2</c:v>
                </c:pt>
                <c:pt idx="3">
                  <c:v>-4.1465397675642057E-2</c:v>
                </c:pt>
                <c:pt idx="4">
                  <c:v>-3.2001530441436693E-2</c:v>
                </c:pt>
                <c:pt idx="5">
                  <c:v>-2.0098522167487681E-2</c:v>
                </c:pt>
                <c:pt idx="6">
                  <c:v>-9.4638672342053625E-3</c:v>
                </c:pt>
                <c:pt idx="7">
                  <c:v>0</c:v>
                </c:pt>
                <c:pt idx="8">
                  <c:v>1.1903008273949016E-2</c:v>
                </c:pt>
                <c:pt idx="9">
                  <c:v>2.1952269357692851E-2</c:v>
                </c:pt>
                <c:pt idx="10">
                  <c:v>3.1416136591898222E-2</c:v>
                </c:pt>
                <c:pt idx="11">
                  <c:v>4.0294609976565102E-2</c:v>
                </c:pt>
                <c:pt idx="12">
                  <c:v>5.0441436701898691E-2</c:v>
                </c:pt>
                <c:pt idx="13">
                  <c:v>6.0490697785642533E-2</c:v>
                </c:pt>
                <c:pt idx="14">
                  <c:v>6.7612989621693986E-2</c:v>
                </c:pt>
                <c:pt idx="15">
                  <c:v>7.4149887608206982E-2</c:v>
                </c:pt>
                <c:pt idx="16">
                  <c:v>8.0589219953130203E-2</c:v>
                </c:pt>
                <c:pt idx="17">
                  <c:v>8.5955330240566244E-2</c:v>
                </c:pt>
                <c:pt idx="18">
                  <c:v>8.9565258979386858E-2</c:v>
                </c:pt>
                <c:pt idx="19">
                  <c:v>9.3077622076617697E-2</c:v>
                </c:pt>
                <c:pt idx="20">
                  <c:v>9.6004591324310079E-2</c:v>
                </c:pt>
                <c:pt idx="21">
                  <c:v>9.658998517384855E-2</c:v>
                </c:pt>
                <c:pt idx="22">
                  <c:v>9.5419197474771608E-2</c:v>
                </c:pt>
                <c:pt idx="23">
                  <c:v>9.4833803625233123E-2</c:v>
                </c:pt>
                <c:pt idx="24">
                  <c:v>9.3077622076617697E-2</c:v>
                </c:pt>
                <c:pt idx="25">
                  <c:v>9.0053087187335581E-2</c:v>
                </c:pt>
                <c:pt idx="26">
                  <c:v>8.5955330240566244E-2</c:v>
                </c:pt>
                <c:pt idx="27">
                  <c:v>8.0589219953130203E-2</c:v>
                </c:pt>
                <c:pt idx="28">
                  <c:v>7.5906069156822409E-2</c:v>
                </c:pt>
                <c:pt idx="29">
                  <c:v>6.8783777320770942E-2</c:v>
                </c:pt>
                <c:pt idx="30">
                  <c:v>6.1076091635181011E-2</c:v>
                </c:pt>
                <c:pt idx="31">
                  <c:v>5.336840594959108E-2</c:v>
                </c:pt>
                <c:pt idx="32">
                  <c:v>4.4489932564924187E-2</c:v>
                </c:pt>
                <c:pt idx="33">
                  <c:v>3.56114591802573E-2</c:v>
                </c:pt>
                <c:pt idx="34">
                  <c:v>2.6147591946051936E-2</c:v>
                </c:pt>
                <c:pt idx="35">
                  <c:v>1.7756946769333776E-2</c:v>
                </c:pt>
                <c:pt idx="36">
                  <c:v>8.2930795351284121E-3</c:v>
                </c:pt>
                <c:pt idx="37">
                  <c:v>-1.7561815486154281E-3</c:v>
                </c:pt>
                <c:pt idx="38">
                  <c:v>-1.0634654933282316E-2</c:v>
                </c:pt>
                <c:pt idx="39">
                  <c:v>-1.8927734468410728E-2</c:v>
                </c:pt>
                <c:pt idx="40">
                  <c:v>-2.9074561193744314E-2</c:v>
                </c:pt>
                <c:pt idx="41">
                  <c:v>-3.8538428427949682E-2</c:v>
                </c:pt>
                <c:pt idx="42">
                  <c:v>-4.624611411353962E-2</c:v>
                </c:pt>
                <c:pt idx="43">
                  <c:v>-5.2100052608924377E-2</c:v>
                </c:pt>
                <c:pt idx="44">
                  <c:v>-5.922234444497583E-2</c:v>
                </c:pt>
                <c:pt idx="45">
                  <c:v>-6.5759242431488826E-2</c:v>
                </c:pt>
                <c:pt idx="46">
                  <c:v>-7.0539958869386368E-2</c:v>
                </c:pt>
                <c:pt idx="47">
                  <c:v>-7.4637715816155706E-2</c:v>
                </c:pt>
                <c:pt idx="48">
                  <c:v>-7.824764455497632E-2</c:v>
                </c:pt>
                <c:pt idx="49">
                  <c:v>-8.1174613802668688E-2</c:v>
                </c:pt>
                <c:pt idx="50">
                  <c:v>-8.2930795351284115E-2</c:v>
                </c:pt>
                <c:pt idx="51">
                  <c:v>-8.2930795351284115E-2</c:v>
                </c:pt>
                <c:pt idx="52">
                  <c:v>-8.2930795351284115E-2</c:v>
                </c:pt>
                <c:pt idx="53">
                  <c:v>-8.2345401501745644E-2</c:v>
                </c:pt>
                <c:pt idx="54">
                  <c:v>-8.0589219953130203E-2</c:v>
                </c:pt>
                <c:pt idx="55">
                  <c:v>-7.7564685063848088E-2</c:v>
                </c:pt>
                <c:pt idx="56">
                  <c:v>-7.4637715816155706E-2</c:v>
                </c:pt>
                <c:pt idx="57">
                  <c:v>-7.0539958869386368E-2</c:v>
                </c:pt>
                <c:pt idx="58">
                  <c:v>-6.5173848581950342E-2</c:v>
                </c:pt>
                <c:pt idx="59">
                  <c:v>-5.922234444497583E-2</c:v>
                </c:pt>
                <c:pt idx="60">
                  <c:v>-5.3953799799129551E-2</c:v>
                </c:pt>
                <c:pt idx="61">
                  <c:v>-4.624611411353962E-2</c:v>
                </c:pt>
                <c:pt idx="62">
                  <c:v>-3.8538428427949682E-2</c:v>
                </c:pt>
                <c:pt idx="63">
                  <c:v>-3.1416136591898222E-2</c:v>
                </c:pt>
                <c:pt idx="64">
                  <c:v>-2.3708450906308284E-2</c:v>
                </c:pt>
                <c:pt idx="65">
                  <c:v>-1.424458367210292E-2</c:v>
                </c:pt>
                <c:pt idx="66">
                  <c:v>-4.6831507963078093E-3</c:v>
                </c:pt>
                <c:pt idx="67">
                  <c:v>3.0245348892821268E-3</c:v>
                </c:pt>
                <c:pt idx="68">
                  <c:v>1.0732220574872062E-2</c:v>
                </c:pt>
                <c:pt idx="69">
                  <c:v>1.961069395953895E-2</c:v>
                </c:pt>
                <c:pt idx="70">
                  <c:v>2.7903773494667359E-2</c:v>
                </c:pt>
                <c:pt idx="71">
                  <c:v>3.5026065330718822E-2</c:v>
                </c:pt>
                <c:pt idx="72">
                  <c:v>4.1465397675642057E-2</c:v>
                </c:pt>
                <c:pt idx="73">
                  <c:v>4.8587689511693517E-2</c:v>
                </c:pt>
                <c:pt idx="74">
                  <c:v>5.6880769046821926E-2</c:v>
                </c:pt>
                <c:pt idx="75">
                  <c:v>6.1661485484719489E-2</c:v>
                </c:pt>
                <c:pt idx="76">
                  <c:v>6.6442201922617031E-2</c:v>
                </c:pt>
                <c:pt idx="77">
                  <c:v>7.0539958869386368E-2</c:v>
                </c:pt>
                <c:pt idx="78">
                  <c:v>7.3564493758668498E-2</c:v>
                </c:pt>
                <c:pt idx="79">
                  <c:v>7.5320675307283924E-2</c:v>
                </c:pt>
                <c:pt idx="80">
                  <c:v>7.649146300636088E-2</c:v>
                </c:pt>
                <c:pt idx="81">
                  <c:v>7.8247644554976306E-2</c:v>
                </c:pt>
                <c:pt idx="82">
                  <c:v>7.7662250705437835E-2</c:v>
                </c:pt>
                <c:pt idx="83">
                  <c:v>7.5906069156822409E-2</c:v>
                </c:pt>
                <c:pt idx="84">
                  <c:v>7.3564493758668498E-2</c:v>
                </c:pt>
                <c:pt idx="85">
                  <c:v>7.1125352718924853E-2</c:v>
                </c:pt>
                <c:pt idx="86">
                  <c:v>6.7612989621693986E-2</c:v>
                </c:pt>
                <c:pt idx="87">
                  <c:v>6.2832273183796444E-2</c:v>
                </c:pt>
                <c:pt idx="88">
                  <c:v>5.8149122387488629E-2</c:v>
                </c:pt>
                <c:pt idx="89">
                  <c:v>5.336840594959108E-2</c:v>
                </c:pt>
                <c:pt idx="90">
                  <c:v>4.7416901812616562E-2</c:v>
                </c:pt>
                <c:pt idx="91">
                  <c:v>3.9709216127026631E-2</c:v>
                </c:pt>
                <c:pt idx="92">
                  <c:v>3.3757711990052119E-2</c:v>
                </c:pt>
                <c:pt idx="93">
                  <c:v>2.7318379645128885E-2</c:v>
                </c:pt>
                <c:pt idx="94">
                  <c:v>1.961069395953895E-2</c:v>
                </c:pt>
                <c:pt idx="95">
                  <c:v>1.1903008273949016E-2</c:v>
                </c:pt>
                <c:pt idx="96">
                  <c:v>4.780716437897555E-3</c:v>
                </c:pt>
                <c:pt idx="97">
                  <c:v>-2.3415753981539046E-3</c:v>
                </c:pt>
                <c:pt idx="98">
                  <c:v>-9.4638672342053625E-3</c:v>
                </c:pt>
                <c:pt idx="99">
                  <c:v>-1.6586159070256824E-2</c:v>
                </c:pt>
                <c:pt idx="100">
                  <c:v>-2.4293844755846759E-2</c:v>
                </c:pt>
                <c:pt idx="101">
                  <c:v>-3.0830742742359744E-2</c:v>
                </c:pt>
                <c:pt idx="102">
                  <c:v>-3.7367640728872727E-2</c:v>
                </c:pt>
                <c:pt idx="103">
                  <c:v>-4.2636185374719013E-2</c:v>
                </c:pt>
                <c:pt idx="104">
                  <c:v>-4.7416901812616562E-2</c:v>
                </c:pt>
                <c:pt idx="105">
                  <c:v>-5.1514658759385899E-2</c:v>
                </c:pt>
                <c:pt idx="106">
                  <c:v>-5.6295375197283448E-2</c:v>
                </c:pt>
                <c:pt idx="107">
                  <c:v>-5.922234444497583E-2</c:v>
                </c:pt>
                <c:pt idx="108">
                  <c:v>-6.1076091635181011E-2</c:v>
                </c:pt>
                <c:pt idx="109">
                  <c:v>-6.2832273183796444E-2</c:v>
                </c:pt>
                <c:pt idx="110">
                  <c:v>-6.4588454732411871E-2</c:v>
                </c:pt>
                <c:pt idx="111">
                  <c:v>-6.4588454732411871E-2</c:v>
                </c:pt>
                <c:pt idx="112">
                  <c:v>-6.4003060882873386E-2</c:v>
                </c:pt>
                <c:pt idx="113">
                  <c:v>-6.3417667033334915E-2</c:v>
                </c:pt>
                <c:pt idx="114">
                  <c:v>-6.2149313692668219E-2</c:v>
                </c:pt>
                <c:pt idx="115">
                  <c:v>-5.922234444497583E-2</c:v>
                </c:pt>
                <c:pt idx="116">
                  <c:v>-5.6295375197283448E-2</c:v>
                </c:pt>
                <c:pt idx="117">
                  <c:v>-5.2783012100052602E-2</c:v>
                </c:pt>
                <c:pt idx="118">
                  <c:v>-4.9173083361231995E-2</c:v>
                </c:pt>
                <c:pt idx="119">
                  <c:v>-4.3806973073795961E-2</c:v>
                </c:pt>
                <c:pt idx="120">
                  <c:v>-3.8538428427949682E-2</c:v>
                </c:pt>
                <c:pt idx="121">
                  <c:v>-3.3757711990052126E-2</c:v>
                </c:pt>
                <c:pt idx="122">
                  <c:v>-2.8391601702616096E-2</c:v>
                </c:pt>
                <c:pt idx="123">
                  <c:v>-2.136687550815438E-2</c:v>
                </c:pt>
                <c:pt idx="124">
                  <c:v>-1.424458367210292E-2</c:v>
                </c:pt>
                <c:pt idx="125">
                  <c:v>-8.8784733846668882E-3</c:v>
                </c:pt>
                <c:pt idx="126">
                  <c:v>-2.3415753981539046E-3</c:v>
                </c:pt>
                <c:pt idx="127">
                  <c:v>4.780716437897555E-3</c:v>
                </c:pt>
                <c:pt idx="128">
                  <c:v>1.0732220574872062E-2</c:v>
                </c:pt>
                <c:pt idx="129">
                  <c:v>1.6586159070256821E-2</c:v>
                </c:pt>
                <c:pt idx="130">
                  <c:v>2.2537663207231329E-2</c:v>
                </c:pt>
                <c:pt idx="131">
                  <c:v>2.8489167344205837E-2</c:v>
                </c:pt>
                <c:pt idx="132">
                  <c:v>3.3757711990052119E-2</c:v>
                </c:pt>
                <c:pt idx="133">
                  <c:v>3.7953034578411204E-2</c:v>
                </c:pt>
                <c:pt idx="134">
                  <c:v>4.273375101630876E-2</c:v>
                </c:pt>
                <c:pt idx="135">
                  <c:v>4.6831507963078091E-2</c:v>
                </c:pt>
                <c:pt idx="136">
                  <c:v>4.985604285236022E-2</c:v>
                </c:pt>
                <c:pt idx="137">
                  <c:v>5.336840594959108E-2</c:v>
                </c:pt>
                <c:pt idx="138">
                  <c:v>5.51245874982065E-2</c:v>
                </c:pt>
                <c:pt idx="139">
                  <c:v>5.6880769046821926E-2</c:v>
                </c:pt>
                <c:pt idx="140">
                  <c:v>5.6880769046821926E-2</c:v>
                </c:pt>
                <c:pt idx="141">
                  <c:v>5.6880769046821926E-2</c:v>
                </c:pt>
                <c:pt idx="142">
                  <c:v>5.6880769046821926E-2</c:v>
                </c:pt>
                <c:pt idx="143">
                  <c:v>5.6295375197283448E-2</c:v>
                </c:pt>
                <c:pt idx="144">
                  <c:v>5.336840594959108E-2</c:v>
                </c:pt>
                <c:pt idx="145">
                  <c:v>5.0441436701898691E-2</c:v>
                </c:pt>
                <c:pt idx="146">
                  <c:v>4.800229566215504E-2</c:v>
                </c:pt>
                <c:pt idx="147">
                  <c:v>4.5075326414462658E-2</c:v>
                </c:pt>
                <c:pt idx="148">
                  <c:v>4.0880003826103579E-2</c:v>
                </c:pt>
                <c:pt idx="149">
                  <c:v>3.7367640728872727E-2</c:v>
                </c:pt>
                <c:pt idx="150">
                  <c:v>3.3172318140513642E-2</c:v>
                </c:pt>
                <c:pt idx="151">
                  <c:v>2.9074561193744314E-2</c:v>
                </c:pt>
                <c:pt idx="152">
                  <c:v>2.3123057056769807E-2</c:v>
                </c:pt>
                <c:pt idx="153">
                  <c:v>1.8439906260461998E-2</c:v>
                </c:pt>
                <c:pt idx="154">
                  <c:v>1.3659189822564442E-2</c:v>
                </c:pt>
                <c:pt idx="155">
                  <c:v>8.2930795351284121E-3</c:v>
                </c:pt>
                <c:pt idx="156">
                  <c:v>2.3415753981539051E-3</c:v>
                </c:pt>
                <c:pt idx="157">
                  <c:v>-2.3415753981539046E-3</c:v>
                </c:pt>
                <c:pt idx="158">
                  <c:v>-7.1222918360514592E-3</c:v>
                </c:pt>
                <c:pt idx="159">
                  <c:v>-1.2976230331436222E-2</c:v>
                </c:pt>
                <c:pt idx="160">
                  <c:v>-1.7756946769333776E-2</c:v>
                </c:pt>
                <c:pt idx="161">
                  <c:v>-2.1952269357692854E-2</c:v>
                </c:pt>
                <c:pt idx="162">
                  <c:v>-2.7220814003539144E-2</c:v>
                </c:pt>
                <c:pt idx="163">
                  <c:v>-3.1416136591898222E-2</c:v>
                </c:pt>
                <c:pt idx="164">
                  <c:v>-3.4928499689129075E-2</c:v>
                </c:pt>
                <c:pt idx="165">
                  <c:v>-3.7367640728872727E-2</c:v>
                </c:pt>
                <c:pt idx="166">
                  <c:v>-4.0294609976565109E-2</c:v>
                </c:pt>
                <c:pt idx="167">
                  <c:v>-4.2636185374719013E-2</c:v>
                </c:pt>
                <c:pt idx="168">
                  <c:v>-4.3806973073795961E-2</c:v>
                </c:pt>
                <c:pt idx="169">
                  <c:v>-4.4392366923334439E-2</c:v>
                </c:pt>
                <c:pt idx="170">
                  <c:v>-4.5075326414462664E-2</c:v>
                </c:pt>
                <c:pt idx="171">
                  <c:v>-4.624611411353962E-2</c:v>
                </c:pt>
                <c:pt idx="172">
                  <c:v>-4.5075326414462664E-2</c:v>
                </c:pt>
                <c:pt idx="173">
                  <c:v>-4.3806973073795961E-2</c:v>
                </c:pt>
                <c:pt idx="174">
                  <c:v>-4.2636185374719013E-2</c:v>
                </c:pt>
                <c:pt idx="175">
                  <c:v>-4.1465397675642057E-2</c:v>
                </c:pt>
                <c:pt idx="176">
                  <c:v>-3.8538428427949682E-2</c:v>
                </c:pt>
                <c:pt idx="177">
                  <c:v>-3.5513893538667553E-2</c:v>
                </c:pt>
                <c:pt idx="178">
                  <c:v>-3.3172318140513649E-2</c:v>
                </c:pt>
                <c:pt idx="179">
                  <c:v>-3.0830742742359744E-2</c:v>
                </c:pt>
                <c:pt idx="180">
                  <c:v>-2.6050026304462189E-2</c:v>
                </c:pt>
                <c:pt idx="181">
                  <c:v>-2.136687550815438E-2</c:v>
                </c:pt>
                <c:pt idx="182">
                  <c:v>-1.7756946769333776E-2</c:v>
                </c:pt>
                <c:pt idx="183">
                  <c:v>-1.3659189822564444E-2</c:v>
                </c:pt>
                <c:pt idx="184">
                  <c:v>-8.8784733846668882E-3</c:v>
                </c:pt>
                <c:pt idx="185">
                  <c:v>-4.6831507963078093E-3</c:v>
                </c:pt>
                <c:pt idx="186">
                  <c:v>-5.8539384953847605E-4</c:v>
                </c:pt>
                <c:pt idx="187">
                  <c:v>4.1953225883590789E-3</c:v>
                </c:pt>
                <c:pt idx="188">
                  <c:v>8.8784733846668882E-3</c:v>
                </c:pt>
                <c:pt idx="189">
                  <c:v>1.248840212348749E-2</c:v>
                </c:pt>
                <c:pt idx="190">
                  <c:v>1.5415371371179872E-2</c:v>
                </c:pt>
                <c:pt idx="191">
                  <c:v>1.9025300110000472E-2</c:v>
                </c:pt>
                <c:pt idx="192">
                  <c:v>2.3123057056769807E-2</c:v>
                </c:pt>
                <c:pt idx="193">
                  <c:v>2.6732985795590407E-2</c:v>
                </c:pt>
                <c:pt idx="194">
                  <c:v>2.9074561193744314E-2</c:v>
                </c:pt>
                <c:pt idx="195">
                  <c:v>3.1416136591898222E-2</c:v>
                </c:pt>
                <c:pt idx="196">
                  <c:v>3.3757711990052119E-2</c:v>
                </c:pt>
                <c:pt idx="197">
                  <c:v>3.56114591802573E-2</c:v>
                </c:pt>
                <c:pt idx="198">
                  <c:v>3.56114591802573E-2</c:v>
                </c:pt>
                <c:pt idx="199">
                  <c:v>3.7367640728872727E-2</c:v>
                </c:pt>
                <c:pt idx="200">
                  <c:v>3.7953034578411204E-2</c:v>
                </c:pt>
                <c:pt idx="201">
                  <c:v>3.7367640728872727E-2</c:v>
                </c:pt>
                <c:pt idx="202">
                  <c:v>3.6196853029795771E-2</c:v>
                </c:pt>
                <c:pt idx="203">
                  <c:v>3.56114591802573E-2</c:v>
                </c:pt>
                <c:pt idx="204">
                  <c:v>3.4440671481180345E-2</c:v>
                </c:pt>
                <c:pt idx="205">
                  <c:v>3.2586924290975171E-2</c:v>
                </c:pt>
                <c:pt idx="206">
                  <c:v>3.0830742742359744E-2</c:v>
                </c:pt>
                <c:pt idx="207">
                  <c:v>2.9074561193744314E-2</c:v>
                </c:pt>
                <c:pt idx="208">
                  <c:v>2.6147591946051936E-2</c:v>
                </c:pt>
                <c:pt idx="209">
                  <c:v>2.3708450906308281E-2</c:v>
                </c:pt>
                <c:pt idx="210">
                  <c:v>2.136687550815438E-2</c:v>
                </c:pt>
                <c:pt idx="211">
                  <c:v>1.7756946769333776E-2</c:v>
                </c:pt>
                <c:pt idx="212">
                  <c:v>1.4244583672102918E-2</c:v>
                </c:pt>
                <c:pt idx="213">
                  <c:v>1.131761442441054E-2</c:v>
                </c:pt>
                <c:pt idx="214">
                  <c:v>7.7076856855899361E-3</c:v>
                </c:pt>
                <c:pt idx="215">
                  <c:v>4.780716437897555E-3</c:v>
                </c:pt>
                <c:pt idx="216">
                  <c:v>1.1707876990769523E-3</c:v>
                </c:pt>
                <c:pt idx="217">
                  <c:v>-2.3415753981539046E-3</c:v>
                </c:pt>
                <c:pt idx="218">
                  <c:v>-4.6831507963078093E-3</c:v>
                </c:pt>
                <c:pt idx="219">
                  <c:v>-7.7076856855899361E-3</c:v>
                </c:pt>
                <c:pt idx="220">
                  <c:v>-1.0634654933282316E-2</c:v>
                </c:pt>
                <c:pt idx="221">
                  <c:v>-1.3659189822564444E-2</c:v>
                </c:pt>
                <c:pt idx="222">
                  <c:v>-1.6000765220718347E-2</c:v>
                </c:pt>
                <c:pt idx="223">
                  <c:v>-1.8342340618872251E-2</c:v>
                </c:pt>
                <c:pt idx="224">
                  <c:v>-2.0098522167487681E-2</c:v>
                </c:pt>
                <c:pt idx="225">
                  <c:v>-2.3708450906308284E-2</c:v>
                </c:pt>
                <c:pt idx="226">
                  <c:v>-2.3708450906308284E-2</c:v>
                </c:pt>
                <c:pt idx="227">
                  <c:v>-2.5464632454923714E-2</c:v>
                </c:pt>
                <c:pt idx="228">
                  <c:v>-2.6050026304462189E-2</c:v>
                </c:pt>
                <c:pt idx="229">
                  <c:v>-2.6635420154000666E-2</c:v>
                </c:pt>
                <c:pt idx="230">
                  <c:v>-2.6050026304462189E-2</c:v>
                </c:pt>
                <c:pt idx="231">
                  <c:v>-2.6050026304462189E-2</c:v>
                </c:pt>
                <c:pt idx="232">
                  <c:v>-2.5464632454923714E-2</c:v>
                </c:pt>
                <c:pt idx="233">
                  <c:v>-2.4879238605385236E-2</c:v>
                </c:pt>
                <c:pt idx="234">
                  <c:v>-2.3708450906308284E-2</c:v>
                </c:pt>
                <c:pt idx="235">
                  <c:v>-2.136687550815438E-2</c:v>
                </c:pt>
                <c:pt idx="236">
                  <c:v>-2.0098522167487681E-2</c:v>
                </c:pt>
                <c:pt idx="237">
                  <c:v>-1.8342340618872251E-2</c:v>
                </c:pt>
                <c:pt idx="238">
                  <c:v>-1.6000765220718347E-2</c:v>
                </c:pt>
                <c:pt idx="239">
                  <c:v>-1.4829977521641394E-2</c:v>
                </c:pt>
                <c:pt idx="240">
                  <c:v>-1.2976230331436222E-2</c:v>
                </c:pt>
                <c:pt idx="241">
                  <c:v>-1.1220048782820792E-2</c:v>
                </c:pt>
                <c:pt idx="242">
                  <c:v>-8.2930795351284104E-3</c:v>
                </c:pt>
                <c:pt idx="243">
                  <c:v>-5.9515041369745071E-3</c:v>
                </c:pt>
                <c:pt idx="244">
                  <c:v>-4.0977569467693323E-3</c:v>
                </c:pt>
                <c:pt idx="245">
                  <c:v>-1.7561815486154281E-3</c:v>
                </c:pt>
                <c:pt idx="246">
                  <c:v>1.1707876990769523E-3</c:v>
                </c:pt>
                <c:pt idx="247">
                  <c:v>3.0245348892821268E-3</c:v>
                </c:pt>
                <c:pt idx="248">
                  <c:v>5.3661102874360319E-3</c:v>
                </c:pt>
                <c:pt idx="249">
                  <c:v>7.12229183605146E-3</c:v>
                </c:pt>
                <c:pt idx="250">
                  <c:v>9.4638672342053642E-3</c:v>
                </c:pt>
                <c:pt idx="251">
                  <c:v>1.0732220574872062E-2</c:v>
                </c:pt>
                <c:pt idx="252">
                  <c:v>1.248840212348749E-2</c:v>
                </c:pt>
                <c:pt idx="253">
                  <c:v>1.4244583672102918E-2</c:v>
                </c:pt>
                <c:pt idx="254">
                  <c:v>1.6000765220718347E-2</c:v>
                </c:pt>
                <c:pt idx="255">
                  <c:v>1.6586159070256821E-2</c:v>
                </c:pt>
                <c:pt idx="256">
                  <c:v>1.7756946769333776E-2</c:v>
                </c:pt>
                <c:pt idx="257">
                  <c:v>1.9025300110000472E-2</c:v>
                </c:pt>
                <c:pt idx="258">
                  <c:v>1.9025300110000472E-2</c:v>
                </c:pt>
                <c:pt idx="259">
                  <c:v>1.9025300110000472E-2</c:v>
                </c:pt>
                <c:pt idx="260">
                  <c:v>1.9025300110000472E-2</c:v>
                </c:pt>
                <c:pt idx="261">
                  <c:v>1.9025300110000472E-2</c:v>
                </c:pt>
                <c:pt idx="262">
                  <c:v>1.8439906260461998E-2</c:v>
                </c:pt>
                <c:pt idx="263">
                  <c:v>1.7171552919795299E-2</c:v>
                </c:pt>
                <c:pt idx="264">
                  <c:v>1.6586159070256821E-2</c:v>
                </c:pt>
                <c:pt idx="265">
                  <c:v>1.6000765220718347E-2</c:v>
                </c:pt>
                <c:pt idx="266">
                  <c:v>1.4244583672102918E-2</c:v>
                </c:pt>
                <c:pt idx="267">
                  <c:v>1.4244583672102918E-2</c:v>
                </c:pt>
                <c:pt idx="268">
                  <c:v>1.248840212348749E-2</c:v>
                </c:pt>
                <c:pt idx="269">
                  <c:v>1.131761442441054E-2</c:v>
                </c:pt>
                <c:pt idx="270">
                  <c:v>1.004926108374384E-2</c:v>
                </c:pt>
                <c:pt idx="271">
                  <c:v>8.8784733846668882E-3</c:v>
                </c:pt>
                <c:pt idx="272">
                  <c:v>7.12229183605146E-3</c:v>
                </c:pt>
                <c:pt idx="273">
                  <c:v>5.3661102874360319E-3</c:v>
                </c:pt>
                <c:pt idx="274">
                  <c:v>4.1953225883590789E-3</c:v>
                </c:pt>
                <c:pt idx="275">
                  <c:v>2.3415753981539051E-3</c:v>
                </c:pt>
                <c:pt idx="276">
                  <c:v>1.7561815486154286E-3</c:v>
                </c:pt>
                <c:pt idx="277">
                  <c:v>0</c:v>
                </c:pt>
                <c:pt idx="278">
                  <c:v>-1.7561815486154281E-3</c:v>
                </c:pt>
                <c:pt idx="279">
                  <c:v>-2.3415753981539046E-3</c:v>
                </c:pt>
                <c:pt idx="280">
                  <c:v>-4.0977569467693323E-3</c:v>
                </c:pt>
                <c:pt idx="281">
                  <c:v>-4.6831507963078093E-3</c:v>
                </c:pt>
                <c:pt idx="282">
                  <c:v>-5.9515041369745071E-3</c:v>
                </c:pt>
                <c:pt idx="283">
                  <c:v>-6.536897986512984E-3</c:v>
                </c:pt>
                <c:pt idx="284">
                  <c:v>-7.1222918360514592E-3</c:v>
                </c:pt>
                <c:pt idx="285">
                  <c:v>-8.2930795351284104E-3</c:v>
                </c:pt>
                <c:pt idx="286">
                  <c:v>-8.8784733846668882E-3</c:v>
                </c:pt>
                <c:pt idx="287">
                  <c:v>-8.2930795351284104E-3</c:v>
                </c:pt>
                <c:pt idx="288">
                  <c:v>-8.2930795351284104E-3</c:v>
                </c:pt>
                <c:pt idx="289">
                  <c:v>-8.8784733846668882E-3</c:v>
                </c:pt>
                <c:pt idx="290">
                  <c:v>-8.8784733846668882E-3</c:v>
                </c:pt>
                <c:pt idx="291">
                  <c:v>-8.2930795351284104E-3</c:v>
                </c:pt>
                <c:pt idx="292">
                  <c:v>-7.7076856855899361E-3</c:v>
                </c:pt>
                <c:pt idx="293">
                  <c:v>-7.7076856855899361E-3</c:v>
                </c:pt>
                <c:pt idx="294">
                  <c:v>-7.1222918360514592E-3</c:v>
                </c:pt>
                <c:pt idx="295">
                  <c:v>-5.9515041369745071E-3</c:v>
                </c:pt>
                <c:pt idx="296">
                  <c:v>-5.2685446458462844E-3</c:v>
                </c:pt>
                <c:pt idx="297">
                  <c:v>-5.2685446458462844E-3</c:v>
                </c:pt>
                <c:pt idx="298">
                  <c:v>-4.6831507963078093E-3</c:v>
                </c:pt>
                <c:pt idx="299">
                  <c:v>-4.6831507963078093E-3</c:v>
                </c:pt>
                <c:pt idx="300">
                  <c:v>-4.0977569467693323E-3</c:v>
                </c:pt>
                <c:pt idx="301">
                  <c:v>-3.5123630972308572E-3</c:v>
                </c:pt>
                <c:pt idx="302">
                  <c:v>-2.3415753981539046E-3</c:v>
                </c:pt>
                <c:pt idx="303">
                  <c:v>-2.3415753981539046E-3</c:v>
                </c:pt>
                <c:pt idx="304">
                  <c:v>-1.7561815486154281E-3</c:v>
                </c:pt>
                <c:pt idx="305">
                  <c:v>-1.7561815486154281E-3</c:v>
                </c:pt>
                <c:pt idx="306">
                  <c:v>-1.1707876990769523E-3</c:v>
                </c:pt>
                <c:pt idx="307">
                  <c:v>-1.1707876990769523E-3</c:v>
                </c:pt>
                <c:pt idx="308">
                  <c:v>-5.8539384953847605E-4</c:v>
                </c:pt>
                <c:pt idx="309">
                  <c:v>-5.8539384953847605E-4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5.8539384953847627E-4</c:v>
                </c:pt>
                <c:pt idx="322">
                  <c:v>5.8539384953847627E-4</c:v>
                </c:pt>
                <c:pt idx="323">
                  <c:v>0</c:v>
                </c:pt>
                <c:pt idx="324">
                  <c:v>5.8539384953847627E-4</c:v>
                </c:pt>
                <c:pt idx="325">
                  <c:v>5.8539384953847627E-4</c:v>
                </c:pt>
                <c:pt idx="326">
                  <c:v>5.8539384953847627E-4</c:v>
                </c:pt>
                <c:pt idx="327">
                  <c:v>5.8539384953847627E-4</c:v>
                </c:pt>
                <c:pt idx="328">
                  <c:v>0</c:v>
                </c:pt>
                <c:pt idx="329">
                  <c:v>0</c:v>
                </c:pt>
                <c:pt idx="330">
                  <c:v>5.8539384953847627E-4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5.8539384953847627E-4</c:v>
                </c:pt>
                <c:pt idx="339">
                  <c:v>0</c:v>
                </c:pt>
                <c:pt idx="340">
                  <c:v>5.8539384953847627E-4</c:v>
                </c:pt>
                <c:pt idx="341">
                  <c:v>5.8539384953847627E-4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5.8539384953847627E-4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5.8539384953847627E-4</c:v>
                </c:pt>
                <c:pt idx="354">
                  <c:v>0</c:v>
                </c:pt>
                <c:pt idx="355">
                  <c:v>0</c:v>
                </c:pt>
                <c:pt idx="356">
                  <c:v>5.8539384953847627E-4</c:v>
                </c:pt>
                <c:pt idx="357">
                  <c:v>5.8539384953847627E-4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-5.8539384953847605E-4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5.8539384953847627E-4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5.8539384953847627E-4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5.8539384953847627E-4</c:v>
                </c:pt>
                <c:pt idx="408">
                  <c:v>0</c:v>
                </c:pt>
                <c:pt idx="409">
                  <c:v>5.8539384953847627E-4</c:v>
                </c:pt>
                <c:pt idx="410">
                  <c:v>5.8539384953847627E-4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5.8539384953847627E-4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5.8539384953847627E-4</c:v>
                </c:pt>
                <c:pt idx="426">
                  <c:v>5.8539384953847627E-4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-5.8539384953847605E-4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5.8539384953847627E-4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5.8539384953847627E-4</c:v>
                </c:pt>
                <c:pt idx="462">
                  <c:v>5.8539384953847627E-4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5.8539384953847627E-4</c:v>
                </c:pt>
                <c:pt idx="468">
                  <c:v>5.8539384953847627E-4</c:v>
                </c:pt>
                <c:pt idx="469">
                  <c:v>5.8539384953847627E-4</c:v>
                </c:pt>
                <c:pt idx="470">
                  <c:v>0</c:v>
                </c:pt>
                <c:pt idx="471">
                  <c:v>5.8539384953847627E-4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5.8539384953847627E-4</c:v>
                </c:pt>
                <c:pt idx="487">
                  <c:v>5.8539384953847627E-4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2-4709-BCD7-965C2FD9B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dx=0,052'!$T$3:$T$10</c:f>
              <c:numCache>
                <c:formatCode>General</c:formatCode>
                <c:ptCount val="8"/>
                <c:pt idx="0">
                  <c:v>0.42</c:v>
                </c:pt>
                <c:pt idx="1">
                  <c:v>1.02</c:v>
                </c:pt>
                <c:pt idx="2">
                  <c:v>1.62</c:v>
                </c:pt>
                <c:pt idx="3">
                  <c:v>2.21</c:v>
                </c:pt>
                <c:pt idx="4">
                  <c:v>2.81</c:v>
                </c:pt>
                <c:pt idx="5">
                  <c:v>3.42</c:v>
                </c:pt>
                <c:pt idx="6">
                  <c:v>4</c:v>
                </c:pt>
                <c:pt idx="7">
                  <c:v>4.58</c:v>
                </c:pt>
              </c:numCache>
            </c:numRef>
          </c:xVal>
          <c:yVal>
            <c:numRef>
              <c:f>'2ªParte dx=0,052'!$U$3:$U$10</c:f>
              <c:numCache>
                <c:formatCode>0.000</c:formatCode>
                <c:ptCount val="8"/>
                <c:pt idx="0">
                  <c:v>4.7812042661055029E-2</c:v>
                </c:pt>
                <c:pt idx="1">
                  <c:v>3.5245588024295747E-2</c:v>
                </c:pt>
                <c:pt idx="2">
                  <c:v>3.1377305466545498E-2</c:v>
                </c:pt>
                <c:pt idx="3">
                  <c:v>2.1378778516428332E-2</c:v>
                </c:pt>
                <c:pt idx="4">
                  <c:v>1.6580744177148589E-2</c:v>
                </c:pt>
                <c:pt idx="5">
                  <c:v>1.0960329044908892E-2</c:v>
                </c:pt>
                <c:pt idx="6">
                  <c:v>7.3818652255009795E-3</c:v>
                </c:pt>
                <c:pt idx="7">
                  <c:v>3.6357348510210911E-3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76-41A3-9341-75CDF1563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17541304372738761"/>
          <c:w val="0.74522112312562605"/>
          <c:h val="0.611332441931003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058617672790901E-2"/>
                  <c:y val="-0.1750207743982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dx=0,052'!$X$4:$X$7</c:f>
              <c:numCache>
                <c:formatCode>General</c:formatCode>
                <c:ptCount val="4"/>
                <c:pt idx="0">
                  <c:v>0.42</c:v>
                </c:pt>
                <c:pt idx="1">
                  <c:v>1.62</c:v>
                </c:pt>
                <c:pt idx="2">
                  <c:v>2.81</c:v>
                </c:pt>
                <c:pt idx="3">
                  <c:v>4</c:v>
                </c:pt>
              </c:numCache>
            </c:numRef>
          </c:xVal>
          <c:yVal>
            <c:numRef>
              <c:f>'2ªParte dx=0,052'!$W$4:$W$7</c:f>
              <c:numCache>
                <c:formatCode>0.000</c:formatCode>
                <c:ptCount val="4"/>
                <c:pt idx="0">
                  <c:v>9.658998517384855E-2</c:v>
                </c:pt>
                <c:pt idx="1">
                  <c:v>7.8247644554976306E-2</c:v>
                </c:pt>
                <c:pt idx="2">
                  <c:v>5.6880769046821926E-2</c:v>
                </c:pt>
                <c:pt idx="3">
                  <c:v>3.7953034578411204E-2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4-4718-9B1D-57FDFC3B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02971237122493"/>
          <c:y val="0.17013562395609638"/>
          <c:w val="0.76795359271585495"/>
          <c:h val="0.6995936053447864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779642854720679"/>
                  <c:y val="8.91395848246242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dx=0,052'!$AB$4:$AB$7</c:f>
              <c:numCache>
                <c:formatCode>General</c:formatCode>
                <c:ptCount val="4"/>
                <c:pt idx="0">
                  <c:v>1.02</c:v>
                </c:pt>
                <c:pt idx="1">
                  <c:v>2.21</c:v>
                </c:pt>
                <c:pt idx="2">
                  <c:v>3.42</c:v>
                </c:pt>
                <c:pt idx="3">
                  <c:v>4.58</c:v>
                </c:pt>
              </c:numCache>
            </c:numRef>
          </c:xVal>
          <c:yVal>
            <c:numRef>
              <c:f>'2ªParte dx=0,052'!$AA$4:$AA$7</c:f>
              <c:numCache>
                <c:formatCode>0.000</c:formatCode>
                <c:ptCount val="4"/>
                <c:pt idx="0">
                  <c:v>-8.2930795351284115E-2</c:v>
                </c:pt>
                <c:pt idx="1">
                  <c:v>-6.4588454732411871E-2</c:v>
                </c:pt>
                <c:pt idx="2">
                  <c:v>-4.624611411353962E-2</c:v>
                </c:pt>
                <c:pt idx="3">
                  <c:v>-2.6635420154000666E-2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69-4D56-9000-19418431B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dx=0,057'!$B$2:$B$1048576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dx=0,057'!$C$2:$C$1048576</c:f>
              <c:numCache>
                <c:formatCode>General</c:formatCode>
                <c:ptCount val="1048575"/>
                <c:pt idx="0">
                  <c:v>-6.2E-2</c:v>
                </c:pt>
                <c:pt idx="1">
                  <c:v>1.0999999999999999E-2</c:v>
                </c:pt>
                <c:pt idx="2">
                  <c:v>0.10199999999999999</c:v>
                </c:pt>
                <c:pt idx="3">
                  <c:v>0.18099999999999999</c:v>
                </c:pt>
                <c:pt idx="4">
                  <c:v>0.254</c:v>
                </c:pt>
                <c:pt idx="5">
                  <c:v>0.32700000000000001</c:v>
                </c:pt>
                <c:pt idx="6">
                  <c:v>0.4</c:v>
                </c:pt>
                <c:pt idx="7">
                  <c:v>0.47299999999999998</c:v>
                </c:pt>
                <c:pt idx="8">
                  <c:v>0.52800000000000002</c:v>
                </c:pt>
                <c:pt idx="9">
                  <c:v>0.58799999999999997</c:v>
                </c:pt>
                <c:pt idx="10">
                  <c:v>0.63700000000000001</c:v>
                </c:pt>
                <c:pt idx="11">
                  <c:v>0.67900000000000005</c:v>
                </c:pt>
                <c:pt idx="12">
                  <c:v>0.71</c:v>
                </c:pt>
                <c:pt idx="13">
                  <c:v>0.73399999999999999</c:v>
                </c:pt>
                <c:pt idx="14">
                  <c:v>0.746</c:v>
                </c:pt>
                <c:pt idx="15">
                  <c:v>0.752</c:v>
                </c:pt>
                <c:pt idx="16">
                  <c:v>0.746</c:v>
                </c:pt>
                <c:pt idx="17">
                  <c:v>0.74</c:v>
                </c:pt>
                <c:pt idx="18">
                  <c:v>0.72799999999999998</c:v>
                </c:pt>
                <c:pt idx="19">
                  <c:v>0.69799999999999995</c:v>
                </c:pt>
                <c:pt idx="20">
                  <c:v>0.66700000000000004</c:v>
                </c:pt>
                <c:pt idx="21">
                  <c:v>0.63100000000000001</c:v>
                </c:pt>
                <c:pt idx="22">
                  <c:v>0.58799999999999997</c:v>
                </c:pt>
                <c:pt idx="23">
                  <c:v>0.52800000000000002</c:v>
                </c:pt>
                <c:pt idx="24">
                  <c:v>0.46700000000000003</c:v>
                </c:pt>
                <c:pt idx="25">
                  <c:v>0.41199999999999998</c:v>
                </c:pt>
                <c:pt idx="26">
                  <c:v>0.35099999999999998</c:v>
                </c:pt>
                <c:pt idx="27">
                  <c:v>0.28499999999999998</c:v>
                </c:pt>
                <c:pt idx="28">
                  <c:v>0.218</c:v>
                </c:pt>
                <c:pt idx="29">
                  <c:v>0.151</c:v>
                </c:pt>
                <c:pt idx="30">
                  <c:v>8.4000000000000005E-2</c:v>
                </c:pt>
                <c:pt idx="31">
                  <c:v>1.0999999999999999E-2</c:v>
                </c:pt>
                <c:pt idx="32">
                  <c:v>-5.6000000000000001E-2</c:v>
                </c:pt>
                <c:pt idx="33">
                  <c:v>-0.122</c:v>
                </c:pt>
                <c:pt idx="34">
                  <c:v>-0.183</c:v>
                </c:pt>
                <c:pt idx="35">
                  <c:v>-0.26200000000000001</c:v>
                </c:pt>
                <c:pt idx="36">
                  <c:v>-0.32300000000000001</c:v>
                </c:pt>
                <c:pt idx="37">
                  <c:v>-0.378</c:v>
                </c:pt>
                <c:pt idx="38">
                  <c:v>-0.42</c:v>
                </c:pt>
                <c:pt idx="39">
                  <c:v>-0.46899999999999997</c:v>
                </c:pt>
                <c:pt idx="40">
                  <c:v>-0.499</c:v>
                </c:pt>
                <c:pt idx="41">
                  <c:v>-0.53</c:v>
                </c:pt>
                <c:pt idx="42">
                  <c:v>-0.56000000000000005</c:v>
                </c:pt>
                <c:pt idx="43">
                  <c:v>-0.57799999999999996</c:v>
                </c:pt>
                <c:pt idx="44">
                  <c:v>-0.59</c:v>
                </c:pt>
                <c:pt idx="45">
                  <c:v>-0.59</c:v>
                </c:pt>
                <c:pt idx="46">
                  <c:v>-0.59599999999999997</c:v>
                </c:pt>
                <c:pt idx="47">
                  <c:v>-0.59</c:v>
                </c:pt>
                <c:pt idx="48">
                  <c:v>-0.57199999999999995</c:v>
                </c:pt>
                <c:pt idx="49">
                  <c:v>-0.54200000000000004</c:v>
                </c:pt>
                <c:pt idx="50">
                  <c:v>-0.52300000000000002</c:v>
                </c:pt>
                <c:pt idx="51">
                  <c:v>-0.499</c:v>
                </c:pt>
                <c:pt idx="52">
                  <c:v>-0.45700000000000002</c:v>
                </c:pt>
                <c:pt idx="53">
                  <c:v>-0.40799999999999997</c:v>
                </c:pt>
                <c:pt idx="54">
                  <c:v>-0.372</c:v>
                </c:pt>
                <c:pt idx="55">
                  <c:v>-0.32300000000000001</c:v>
                </c:pt>
                <c:pt idx="56">
                  <c:v>-0.26800000000000002</c:v>
                </c:pt>
                <c:pt idx="57">
                  <c:v>-0.20100000000000001</c:v>
                </c:pt>
                <c:pt idx="58">
                  <c:v>-0.14099999999999999</c:v>
                </c:pt>
                <c:pt idx="59">
                  <c:v>-9.1999999999999998E-2</c:v>
                </c:pt>
                <c:pt idx="60">
                  <c:v>-2.5000000000000001E-2</c:v>
                </c:pt>
                <c:pt idx="61">
                  <c:v>3.5000000000000003E-2</c:v>
                </c:pt>
                <c:pt idx="62">
                  <c:v>0.09</c:v>
                </c:pt>
                <c:pt idx="63">
                  <c:v>0.13900000000000001</c:v>
                </c:pt>
                <c:pt idx="64">
                  <c:v>0.20599999999999999</c:v>
                </c:pt>
                <c:pt idx="65">
                  <c:v>0.254</c:v>
                </c:pt>
                <c:pt idx="66">
                  <c:v>0.29699999999999999</c:v>
                </c:pt>
                <c:pt idx="67">
                  <c:v>0.34499999999999997</c:v>
                </c:pt>
                <c:pt idx="68">
                  <c:v>0.38800000000000001</c:v>
                </c:pt>
                <c:pt idx="69">
                  <c:v>0.41799999999999998</c:v>
                </c:pt>
                <c:pt idx="70">
                  <c:v>0.44900000000000001</c:v>
                </c:pt>
                <c:pt idx="71">
                  <c:v>0.47299999999999998</c:v>
                </c:pt>
                <c:pt idx="72">
                  <c:v>0.497</c:v>
                </c:pt>
                <c:pt idx="73">
                  <c:v>0.503</c:v>
                </c:pt>
                <c:pt idx="74">
                  <c:v>0.50900000000000001</c:v>
                </c:pt>
                <c:pt idx="75">
                  <c:v>0.51500000000000001</c:v>
                </c:pt>
                <c:pt idx="76">
                  <c:v>0.50900000000000001</c:v>
                </c:pt>
                <c:pt idx="77">
                  <c:v>0.503</c:v>
                </c:pt>
                <c:pt idx="78">
                  <c:v>0.49099999999999999</c:v>
                </c:pt>
                <c:pt idx="79">
                  <c:v>0.46700000000000003</c:v>
                </c:pt>
                <c:pt idx="80">
                  <c:v>0.443</c:v>
                </c:pt>
                <c:pt idx="81">
                  <c:v>0.41199999999999998</c:v>
                </c:pt>
                <c:pt idx="82">
                  <c:v>0.38200000000000001</c:v>
                </c:pt>
                <c:pt idx="83">
                  <c:v>0.35099999999999998</c:v>
                </c:pt>
                <c:pt idx="84">
                  <c:v>0.309</c:v>
                </c:pt>
                <c:pt idx="85">
                  <c:v>0.27200000000000002</c:v>
                </c:pt>
                <c:pt idx="86">
                  <c:v>0.23</c:v>
                </c:pt>
                <c:pt idx="87">
                  <c:v>0.187</c:v>
                </c:pt>
                <c:pt idx="88">
                  <c:v>0.13900000000000001</c:v>
                </c:pt>
                <c:pt idx="89">
                  <c:v>0.09</c:v>
                </c:pt>
                <c:pt idx="90">
                  <c:v>4.8000000000000001E-2</c:v>
                </c:pt>
                <c:pt idx="91">
                  <c:v>5.0000000000000001E-3</c:v>
                </c:pt>
                <c:pt idx="92">
                  <c:v>-3.6999999999999998E-2</c:v>
                </c:pt>
                <c:pt idx="93">
                  <c:v>-0.08</c:v>
                </c:pt>
                <c:pt idx="94">
                  <c:v>-0.122</c:v>
                </c:pt>
                <c:pt idx="95">
                  <c:v>-0.159</c:v>
                </c:pt>
                <c:pt idx="96">
                  <c:v>-0.20100000000000001</c:v>
                </c:pt>
                <c:pt idx="97">
                  <c:v>-0.25</c:v>
                </c:pt>
                <c:pt idx="98">
                  <c:v>-0.27400000000000002</c:v>
                </c:pt>
                <c:pt idx="99">
                  <c:v>-0.29899999999999999</c:v>
                </c:pt>
                <c:pt idx="100">
                  <c:v>-0.32900000000000001</c:v>
                </c:pt>
                <c:pt idx="101">
                  <c:v>-0.34699999999999998</c:v>
                </c:pt>
                <c:pt idx="102">
                  <c:v>-0.35899999999999999</c:v>
                </c:pt>
                <c:pt idx="103">
                  <c:v>-0.36499999999999999</c:v>
                </c:pt>
                <c:pt idx="104">
                  <c:v>-0.378</c:v>
                </c:pt>
                <c:pt idx="105">
                  <c:v>-0.372</c:v>
                </c:pt>
                <c:pt idx="106">
                  <c:v>-0.372</c:v>
                </c:pt>
                <c:pt idx="107">
                  <c:v>-0.35899999999999999</c:v>
                </c:pt>
                <c:pt idx="108">
                  <c:v>-0.34699999999999998</c:v>
                </c:pt>
                <c:pt idx="109">
                  <c:v>-0.33500000000000002</c:v>
                </c:pt>
                <c:pt idx="110">
                  <c:v>-0.311</c:v>
                </c:pt>
                <c:pt idx="111">
                  <c:v>-0.29899999999999999</c:v>
                </c:pt>
                <c:pt idx="112">
                  <c:v>-0.28000000000000003</c:v>
                </c:pt>
                <c:pt idx="113">
                  <c:v>-0.25</c:v>
                </c:pt>
                <c:pt idx="114">
                  <c:v>-0.20799999999999999</c:v>
                </c:pt>
                <c:pt idx="115">
                  <c:v>-0.183</c:v>
                </c:pt>
                <c:pt idx="116">
                  <c:v>-0.153</c:v>
                </c:pt>
                <c:pt idx="117">
                  <c:v>-0.11600000000000001</c:v>
                </c:pt>
                <c:pt idx="118">
                  <c:v>-8.5999999999999993E-2</c:v>
                </c:pt>
                <c:pt idx="119">
                  <c:v>-0.05</c:v>
                </c:pt>
                <c:pt idx="120">
                  <c:v>-2.5000000000000001E-2</c:v>
                </c:pt>
                <c:pt idx="121">
                  <c:v>1.0999999999999999E-2</c:v>
                </c:pt>
                <c:pt idx="122">
                  <c:v>4.8000000000000001E-2</c:v>
                </c:pt>
                <c:pt idx="123">
                  <c:v>7.1999999999999995E-2</c:v>
                </c:pt>
                <c:pt idx="124">
                  <c:v>0.108</c:v>
                </c:pt>
                <c:pt idx="125">
                  <c:v>0.13900000000000001</c:v>
                </c:pt>
                <c:pt idx="126">
                  <c:v>0.16300000000000001</c:v>
                </c:pt>
                <c:pt idx="127">
                  <c:v>0.187</c:v>
                </c:pt>
                <c:pt idx="128">
                  <c:v>0.20599999999999999</c:v>
                </c:pt>
                <c:pt idx="129">
                  <c:v>0.23599999999999999</c:v>
                </c:pt>
                <c:pt idx="130">
                  <c:v>0.248</c:v>
                </c:pt>
                <c:pt idx="131">
                  <c:v>0.254</c:v>
                </c:pt>
                <c:pt idx="132">
                  <c:v>0.26600000000000001</c:v>
                </c:pt>
                <c:pt idx="133">
                  <c:v>0.27900000000000003</c:v>
                </c:pt>
                <c:pt idx="134">
                  <c:v>0.27900000000000003</c:v>
                </c:pt>
                <c:pt idx="135">
                  <c:v>0.27900000000000003</c:v>
                </c:pt>
                <c:pt idx="136">
                  <c:v>0.27900000000000003</c:v>
                </c:pt>
                <c:pt idx="137">
                  <c:v>0.27900000000000003</c:v>
                </c:pt>
                <c:pt idx="138">
                  <c:v>0.26600000000000001</c:v>
                </c:pt>
                <c:pt idx="139">
                  <c:v>0.254</c:v>
                </c:pt>
                <c:pt idx="140">
                  <c:v>0.248</c:v>
                </c:pt>
                <c:pt idx="141">
                  <c:v>0.23599999999999999</c:v>
                </c:pt>
                <c:pt idx="142">
                  <c:v>0.218</c:v>
                </c:pt>
                <c:pt idx="143">
                  <c:v>0.20599999999999999</c:v>
                </c:pt>
                <c:pt idx="144">
                  <c:v>0.18099999999999999</c:v>
                </c:pt>
                <c:pt idx="145">
                  <c:v>0.16900000000000001</c:v>
                </c:pt>
                <c:pt idx="146">
                  <c:v>0.14499999999999999</c:v>
                </c:pt>
                <c:pt idx="147">
                  <c:v>0.121</c:v>
                </c:pt>
                <c:pt idx="148">
                  <c:v>0.108</c:v>
                </c:pt>
                <c:pt idx="149">
                  <c:v>8.4000000000000005E-2</c:v>
                </c:pt>
                <c:pt idx="150">
                  <c:v>0.06</c:v>
                </c:pt>
                <c:pt idx="151">
                  <c:v>3.5000000000000003E-2</c:v>
                </c:pt>
                <c:pt idx="152">
                  <c:v>1.7000000000000001E-2</c:v>
                </c:pt>
                <c:pt idx="153">
                  <c:v>-7.0000000000000001E-3</c:v>
                </c:pt>
                <c:pt idx="154">
                  <c:v>-3.1E-2</c:v>
                </c:pt>
                <c:pt idx="155">
                  <c:v>-0.05</c:v>
                </c:pt>
                <c:pt idx="156">
                  <c:v>-6.2E-2</c:v>
                </c:pt>
                <c:pt idx="157">
                  <c:v>-0.08</c:v>
                </c:pt>
                <c:pt idx="158">
                  <c:v>-9.1999999999999998E-2</c:v>
                </c:pt>
                <c:pt idx="159">
                  <c:v>-0.104</c:v>
                </c:pt>
                <c:pt idx="160">
                  <c:v>-0.11600000000000001</c:v>
                </c:pt>
                <c:pt idx="161">
                  <c:v>-0.129</c:v>
                </c:pt>
                <c:pt idx="162">
                  <c:v>-0.13500000000000001</c:v>
                </c:pt>
                <c:pt idx="163">
                  <c:v>-0.14099999999999999</c:v>
                </c:pt>
                <c:pt idx="164">
                  <c:v>-0.14099999999999999</c:v>
                </c:pt>
                <c:pt idx="165">
                  <c:v>-0.14099999999999999</c:v>
                </c:pt>
                <c:pt idx="166">
                  <c:v>-0.14099999999999999</c:v>
                </c:pt>
                <c:pt idx="167">
                  <c:v>-0.13500000000000001</c:v>
                </c:pt>
                <c:pt idx="168">
                  <c:v>-0.13500000000000001</c:v>
                </c:pt>
                <c:pt idx="169">
                  <c:v>-0.129</c:v>
                </c:pt>
                <c:pt idx="170">
                  <c:v>-0.122</c:v>
                </c:pt>
                <c:pt idx="171">
                  <c:v>-0.104</c:v>
                </c:pt>
                <c:pt idx="172">
                  <c:v>-9.8000000000000004E-2</c:v>
                </c:pt>
                <c:pt idx="173">
                  <c:v>-9.1999999999999998E-2</c:v>
                </c:pt>
                <c:pt idx="174">
                  <c:v>-0.08</c:v>
                </c:pt>
                <c:pt idx="175">
                  <c:v>-6.8000000000000005E-2</c:v>
                </c:pt>
                <c:pt idx="176">
                  <c:v>-5.6000000000000001E-2</c:v>
                </c:pt>
                <c:pt idx="177">
                  <c:v>-0.05</c:v>
                </c:pt>
                <c:pt idx="178">
                  <c:v>-3.6999999999999998E-2</c:v>
                </c:pt>
                <c:pt idx="179">
                  <c:v>-2.5000000000000001E-2</c:v>
                </c:pt>
                <c:pt idx="180">
                  <c:v>-1.2999999999999999E-2</c:v>
                </c:pt>
                <c:pt idx="181">
                  <c:v>-7.0000000000000001E-3</c:v>
                </c:pt>
                <c:pt idx="182">
                  <c:v>1.0999999999999999E-2</c:v>
                </c:pt>
                <c:pt idx="183">
                  <c:v>1.7000000000000001E-2</c:v>
                </c:pt>
                <c:pt idx="184">
                  <c:v>2.9000000000000001E-2</c:v>
                </c:pt>
                <c:pt idx="185">
                  <c:v>2.9000000000000001E-2</c:v>
                </c:pt>
                <c:pt idx="186">
                  <c:v>4.8000000000000001E-2</c:v>
                </c:pt>
                <c:pt idx="187">
                  <c:v>0.06</c:v>
                </c:pt>
                <c:pt idx="188">
                  <c:v>0.06</c:v>
                </c:pt>
                <c:pt idx="189">
                  <c:v>6.6000000000000003E-2</c:v>
                </c:pt>
                <c:pt idx="190">
                  <c:v>7.1999999999999995E-2</c:v>
                </c:pt>
                <c:pt idx="191">
                  <c:v>7.8E-2</c:v>
                </c:pt>
                <c:pt idx="192">
                  <c:v>8.4000000000000005E-2</c:v>
                </c:pt>
                <c:pt idx="193">
                  <c:v>7.8E-2</c:v>
                </c:pt>
                <c:pt idx="194">
                  <c:v>0.09</c:v>
                </c:pt>
                <c:pt idx="195">
                  <c:v>8.4000000000000005E-2</c:v>
                </c:pt>
                <c:pt idx="196">
                  <c:v>8.4000000000000005E-2</c:v>
                </c:pt>
                <c:pt idx="197">
                  <c:v>8.4000000000000005E-2</c:v>
                </c:pt>
                <c:pt idx="198">
                  <c:v>8.4000000000000005E-2</c:v>
                </c:pt>
                <c:pt idx="199">
                  <c:v>7.8E-2</c:v>
                </c:pt>
                <c:pt idx="200">
                  <c:v>7.1999999999999995E-2</c:v>
                </c:pt>
                <c:pt idx="201">
                  <c:v>7.1999999999999995E-2</c:v>
                </c:pt>
                <c:pt idx="202">
                  <c:v>7.1999999999999995E-2</c:v>
                </c:pt>
                <c:pt idx="203">
                  <c:v>6.6000000000000003E-2</c:v>
                </c:pt>
                <c:pt idx="204">
                  <c:v>6.6000000000000003E-2</c:v>
                </c:pt>
                <c:pt idx="205">
                  <c:v>0.06</c:v>
                </c:pt>
                <c:pt idx="206">
                  <c:v>0.06</c:v>
                </c:pt>
                <c:pt idx="207">
                  <c:v>5.3999999999999999E-2</c:v>
                </c:pt>
                <c:pt idx="208">
                  <c:v>4.8000000000000001E-2</c:v>
                </c:pt>
                <c:pt idx="209">
                  <c:v>5.3999999999999999E-2</c:v>
                </c:pt>
                <c:pt idx="210">
                  <c:v>4.8000000000000001E-2</c:v>
                </c:pt>
                <c:pt idx="211">
                  <c:v>4.8000000000000001E-2</c:v>
                </c:pt>
                <c:pt idx="212">
                  <c:v>4.2000000000000003E-2</c:v>
                </c:pt>
                <c:pt idx="213">
                  <c:v>4.8000000000000001E-2</c:v>
                </c:pt>
                <c:pt idx="214">
                  <c:v>4.2000000000000003E-2</c:v>
                </c:pt>
                <c:pt idx="215">
                  <c:v>4.2000000000000003E-2</c:v>
                </c:pt>
                <c:pt idx="216">
                  <c:v>3.5000000000000003E-2</c:v>
                </c:pt>
                <c:pt idx="217">
                  <c:v>4.2000000000000003E-2</c:v>
                </c:pt>
                <c:pt idx="218">
                  <c:v>3.5000000000000003E-2</c:v>
                </c:pt>
                <c:pt idx="219">
                  <c:v>3.5000000000000003E-2</c:v>
                </c:pt>
                <c:pt idx="220">
                  <c:v>2.9000000000000001E-2</c:v>
                </c:pt>
                <c:pt idx="221">
                  <c:v>4.2000000000000003E-2</c:v>
                </c:pt>
                <c:pt idx="222">
                  <c:v>4.2000000000000003E-2</c:v>
                </c:pt>
                <c:pt idx="223">
                  <c:v>3.5000000000000003E-2</c:v>
                </c:pt>
                <c:pt idx="224">
                  <c:v>4.2000000000000003E-2</c:v>
                </c:pt>
                <c:pt idx="225">
                  <c:v>4.2000000000000003E-2</c:v>
                </c:pt>
                <c:pt idx="226">
                  <c:v>4.2000000000000003E-2</c:v>
                </c:pt>
                <c:pt idx="227">
                  <c:v>3.5000000000000003E-2</c:v>
                </c:pt>
                <c:pt idx="228">
                  <c:v>3.5000000000000003E-2</c:v>
                </c:pt>
                <c:pt idx="229">
                  <c:v>4.2000000000000003E-2</c:v>
                </c:pt>
                <c:pt idx="230">
                  <c:v>3.5000000000000003E-2</c:v>
                </c:pt>
                <c:pt idx="231">
                  <c:v>3.5000000000000003E-2</c:v>
                </c:pt>
                <c:pt idx="232">
                  <c:v>3.5000000000000003E-2</c:v>
                </c:pt>
                <c:pt idx="233">
                  <c:v>4.2000000000000003E-2</c:v>
                </c:pt>
                <c:pt idx="234">
                  <c:v>3.5000000000000003E-2</c:v>
                </c:pt>
                <c:pt idx="235">
                  <c:v>3.5000000000000003E-2</c:v>
                </c:pt>
                <c:pt idx="236">
                  <c:v>3.5000000000000003E-2</c:v>
                </c:pt>
                <c:pt idx="237">
                  <c:v>3.5000000000000003E-2</c:v>
                </c:pt>
                <c:pt idx="238">
                  <c:v>3.5000000000000003E-2</c:v>
                </c:pt>
                <c:pt idx="239">
                  <c:v>3.5000000000000003E-2</c:v>
                </c:pt>
                <c:pt idx="240">
                  <c:v>4.2000000000000003E-2</c:v>
                </c:pt>
                <c:pt idx="241">
                  <c:v>4.2000000000000003E-2</c:v>
                </c:pt>
                <c:pt idx="242">
                  <c:v>3.5000000000000003E-2</c:v>
                </c:pt>
                <c:pt idx="243">
                  <c:v>3.5000000000000003E-2</c:v>
                </c:pt>
                <c:pt idx="244">
                  <c:v>4.2000000000000003E-2</c:v>
                </c:pt>
                <c:pt idx="245">
                  <c:v>4.2000000000000003E-2</c:v>
                </c:pt>
                <c:pt idx="246">
                  <c:v>3.5000000000000003E-2</c:v>
                </c:pt>
                <c:pt idx="247">
                  <c:v>4.2000000000000003E-2</c:v>
                </c:pt>
                <c:pt idx="248">
                  <c:v>4.2000000000000003E-2</c:v>
                </c:pt>
                <c:pt idx="249">
                  <c:v>3.5000000000000003E-2</c:v>
                </c:pt>
                <c:pt idx="250">
                  <c:v>3.5000000000000003E-2</c:v>
                </c:pt>
                <c:pt idx="251">
                  <c:v>3.5000000000000003E-2</c:v>
                </c:pt>
                <c:pt idx="252">
                  <c:v>4.2000000000000003E-2</c:v>
                </c:pt>
                <c:pt idx="253">
                  <c:v>4.2000000000000003E-2</c:v>
                </c:pt>
                <c:pt idx="254">
                  <c:v>3.5000000000000003E-2</c:v>
                </c:pt>
                <c:pt idx="255">
                  <c:v>4.2000000000000003E-2</c:v>
                </c:pt>
                <c:pt idx="256">
                  <c:v>4.2000000000000003E-2</c:v>
                </c:pt>
                <c:pt idx="257">
                  <c:v>3.5000000000000003E-2</c:v>
                </c:pt>
                <c:pt idx="258">
                  <c:v>4.2000000000000003E-2</c:v>
                </c:pt>
                <c:pt idx="259">
                  <c:v>4.2000000000000003E-2</c:v>
                </c:pt>
                <c:pt idx="260">
                  <c:v>4.2000000000000003E-2</c:v>
                </c:pt>
                <c:pt idx="261">
                  <c:v>3.5000000000000003E-2</c:v>
                </c:pt>
                <c:pt idx="262">
                  <c:v>4.2000000000000003E-2</c:v>
                </c:pt>
                <c:pt idx="263">
                  <c:v>4.2000000000000003E-2</c:v>
                </c:pt>
                <c:pt idx="264">
                  <c:v>3.5000000000000003E-2</c:v>
                </c:pt>
                <c:pt idx="265">
                  <c:v>3.5000000000000003E-2</c:v>
                </c:pt>
                <c:pt idx="266">
                  <c:v>3.5000000000000003E-2</c:v>
                </c:pt>
                <c:pt idx="267">
                  <c:v>4.2000000000000003E-2</c:v>
                </c:pt>
                <c:pt idx="268">
                  <c:v>4.2000000000000003E-2</c:v>
                </c:pt>
                <c:pt idx="269">
                  <c:v>4.2000000000000003E-2</c:v>
                </c:pt>
                <c:pt idx="270">
                  <c:v>4.2000000000000003E-2</c:v>
                </c:pt>
                <c:pt idx="271">
                  <c:v>4.2000000000000003E-2</c:v>
                </c:pt>
                <c:pt idx="272">
                  <c:v>4.2000000000000003E-2</c:v>
                </c:pt>
                <c:pt idx="273">
                  <c:v>3.5000000000000003E-2</c:v>
                </c:pt>
                <c:pt idx="274">
                  <c:v>4.2000000000000003E-2</c:v>
                </c:pt>
                <c:pt idx="275">
                  <c:v>4.2000000000000003E-2</c:v>
                </c:pt>
                <c:pt idx="276">
                  <c:v>3.5000000000000003E-2</c:v>
                </c:pt>
                <c:pt idx="277">
                  <c:v>3.5000000000000003E-2</c:v>
                </c:pt>
                <c:pt idx="278">
                  <c:v>4.2000000000000003E-2</c:v>
                </c:pt>
                <c:pt idx="279">
                  <c:v>4.2000000000000003E-2</c:v>
                </c:pt>
                <c:pt idx="280">
                  <c:v>3.5000000000000003E-2</c:v>
                </c:pt>
                <c:pt idx="281">
                  <c:v>4.2000000000000003E-2</c:v>
                </c:pt>
                <c:pt idx="282">
                  <c:v>4.2000000000000003E-2</c:v>
                </c:pt>
                <c:pt idx="283">
                  <c:v>4.2000000000000003E-2</c:v>
                </c:pt>
                <c:pt idx="284">
                  <c:v>4.2000000000000003E-2</c:v>
                </c:pt>
                <c:pt idx="285">
                  <c:v>4.2000000000000003E-2</c:v>
                </c:pt>
                <c:pt idx="286">
                  <c:v>4.2000000000000003E-2</c:v>
                </c:pt>
                <c:pt idx="287">
                  <c:v>4.2000000000000003E-2</c:v>
                </c:pt>
                <c:pt idx="288">
                  <c:v>4.2000000000000003E-2</c:v>
                </c:pt>
                <c:pt idx="289">
                  <c:v>4.2000000000000003E-2</c:v>
                </c:pt>
                <c:pt idx="290">
                  <c:v>4.2000000000000003E-2</c:v>
                </c:pt>
                <c:pt idx="291">
                  <c:v>3.5000000000000003E-2</c:v>
                </c:pt>
                <c:pt idx="292">
                  <c:v>3.5000000000000003E-2</c:v>
                </c:pt>
                <c:pt idx="293">
                  <c:v>3.5000000000000003E-2</c:v>
                </c:pt>
                <c:pt idx="294">
                  <c:v>4.2000000000000003E-2</c:v>
                </c:pt>
                <c:pt idx="295">
                  <c:v>3.5000000000000003E-2</c:v>
                </c:pt>
                <c:pt idx="296">
                  <c:v>3.5000000000000003E-2</c:v>
                </c:pt>
                <c:pt idx="297">
                  <c:v>3.5000000000000003E-2</c:v>
                </c:pt>
                <c:pt idx="298">
                  <c:v>4.2000000000000003E-2</c:v>
                </c:pt>
                <c:pt idx="299">
                  <c:v>3.5000000000000003E-2</c:v>
                </c:pt>
                <c:pt idx="300">
                  <c:v>4.2000000000000003E-2</c:v>
                </c:pt>
                <c:pt idx="301">
                  <c:v>4.2000000000000003E-2</c:v>
                </c:pt>
                <c:pt idx="302">
                  <c:v>3.5000000000000003E-2</c:v>
                </c:pt>
                <c:pt idx="303">
                  <c:v>3.5000000000000003E-2</c:v>
                </c:pt>
                <c:pt idx="304">
                  <c:v>3.5000000000000003E-2</c:v>
                </c:pt>
                <c:pt idx="305">
                  <c:v>3.5000000000000003E-2</c:v>
                </c:pt>
                <c:pt idx="306">
                  <c:v>4.2000000000000003E-2</c:v>
                </c:pt>
                <c:pt idx="307">
                  <c:v>3.5000000000000003E-2</c:v>
                </c:pt>
                <c:pt idx="308">
                  <c:v>3.5000000000000003E-2</c:v>
                </c:pt>
                <c:pt idx="309">
                  <c:v>4.2000000000000003E-2</c:v>
                </c:pt>
                <c:pt idx="310">
                  <c:v>3.5000000000000003E-2</c:v>
                </c:pt>
                <c:pt idx="311">
                  <c:v>3.5000000000000003E-2</c:v>
                </c:pt>
                <c:pt idx="312">
                  <c:v>3.5000000000000003E-2</c:v>
                </c:pt>
                <c:pt idx="313">
                  <c:v>4.2000000000000003E-2</c:v>
                </c:pt>
                <c:pt idx="314">
                  <c:v>4.2000000000000003E-2</c:v>
                </c:pt>
                <c:pt idx="315">
                  <c:v>4.2000000000000003E-2</c:v>
                </c:pt>
                <c:pt idx="316">
                  <c:v>4.2000000000000003E-2</c:v>
                </c:pt>
                <c:pt idx="317">
                  <c:v>4.2000000000000003E-2</c:v>
                </c:pt>
                <c:pt idx="318">
                  <c:v>3.5000000000000003E-2</c:v>
                </c:pt>
                <c:pt idx="319">
                  <c:v>2.9000000000000001E-2</c:v>
                </c:pt>
                <c:pt idx="320">
                  <c:v>3.5000000000000003E-2</c:v>
                </c:pt>
                <c:pt idx="321">
                  <c:v>4.2000000000000003E-2</c:v>
                </c:pt>
                <c:pt idx="322">
                  <c:v>4.2000000000000003E-2</c:v>
                </c:pt>
                <c:pt idx="323">
                  <c:v>3.5000000000000003E-2</c:v>
                </c:pt>
                <c:pt idx="324">
                  <c:v>4.2000000000000003E-2</c:v>
                </c:pt>
                <c:pt idx="325">
                  <c:v>4.2000000000000003E-2</c:v>
                </c:pt>
                <c:pt idx="326">
                  <c:v>3.5000000000000003E-2</c:v>
                </c:pt>
                <c:pt idx="327">
                  <c:v>3.5000000000000003E-2</c:v>
                </c:pt>
                <c:pt idx="328">
                  <c:v>4.2000000000000003E-2</c:v>
                </c:pt>
                <c:pt idx="329">
                  <c:v>4.2000000000000003E-2</c:v>
                </c:pt>
                <c:pt idx="330">
                  <c:v>3.5000000000000003E-2</c:v>
                </c:pt>
                <c:pt idx="331">
                  <c:v>3.5000000000000003E-2</c:v>
                </c:pt>
                <c:pt idx="332">
                  <c:v>4.2000000000000003E-2</c:v>
                </c:pt>
                <c:pt idx="333">
                  <c:v>4.2000000000000003E-2</c:v>
                </c:pt>
                <c:pt idx="334">
                  <c:v>4.2000000000000003E-2</c:v>
                </c:pt>
                <c:pt idx="335">
                  <c:v>4.2000000000000003E-2</c:v>
                </c:pt>
                <c:pt idx="336">
                  <c:v>4.2000000000000003E-2</c:v>
                </c:pt>
                <c:pt idx="337">
                  <c:v>4.2000000000000003E-2</c:v>
                </c:pt>
                <c:pt idx="338">
                  <c:v>3.5000000000000003E-2</c:v>
                </c:pt>
                <c:pt idx="339">
                  <c:v>3.5000000000000003E-2</c:v>
                </c:pt>
                <c:pt idx="340">
                  <c:v>3.5000000000000003E-2</c:v>
                </c:pt>
                <c:pt idx="341">
                  <c:v>3.5000000000000003E-2</c:v>
                </c:pt>
                <c:pt idx="342">
                  <c:v>3.5000000000000003E-2</c:v>
                </c:pt>
                <c:pt idx="343">
                  <c:v>3.5000000000000003E-2</c:v>
                </c:pt>
                <c:pt idx="344">
                  <c:v>4.2000000000000003E-2</c:v>
                </c:pt>
                <c:pt idx="345">
                  <c:v>4.2000000000000003E-2</c:v>
                </c:pt>
                <c:pt idx="346">
                  <c:v>3.5000000000000003E-2</c:v>
                </c:pt>
                <c:pt idx="347">
                  <c:v>3.5000000000000003E-2</c:v>
                </c:pt>
                <c:pt idx="348">
                  <c:v>4.2000000000000003E-2</c:v>
                </c:pt>
                <c:pt idx="349">
                  <c:v>4.2000000000000003E-2</c:v>
                </c:pt>
                <c:pt idx="350">
                  <c:v>3.5000000000000003E-2</c:v>
                </c:pt>
                <c:pt idx="351">
                  <c:v>4.2000000000000003E-2</c:v>
                </c:pt>
                <c:pt idx="352">
                  <c:v>3.5000000000000003E-2</c:v>
                </c:pt>
                <c:pt idx="353">
                  <c:v>3.5000000000000003E-2</c:v>
                </c:pt>
                <c:pt idx="354">
                  <c:v>3.5000000000000003E-2</c:v>
                </c:pt>
                <c:pt idx="355">
                  <c:v>3.5000000000000003E-2</c:v>
                </c:pt>
                <c:pt idx="356">
                  <c:v>4.2000000000000003E-2</c:v>
                </c:pt>
                <c:pt idx="357">
                  <c:v>3.5000000000000003E-2</c:v>
                </c:pt>
                <c:pt idx="358">
                  <c:v>3.5000000000000003E-2</c:v>
                </c:pt>
                <c:pt idx="359">
                  <c:v>4.2000000000000003E-2</c:v>
                </c:pt>
                <c:pt idx="360">
                  <c:v>3.5000000000000003E-2</c:v>
                </c:pt>
                <c:pt idx="361">
                  <c:v>3.5000000000000003E-2</c:v>
                </c:pt>
                <c:pt idx="362">
                  <c:v>3.5000000000000003E-2</c:v>
                </c:pt>
                <c:pt idx="363">
                  <c:v>4.2000000000000003E-2</c:v>
                </c:pt>
                <c:pt idx="364">
                  <c:v>3.5000000000000003E-2</c:v>
                </c:pt>
                <c:pt idx="365">
                  <c:v>3.5000000000000003E-2</c:v>
                </c:pt>
                <c:pt idx="366">
                  <c:v>4.2000000000000003E-2</c:v>
                </c:pt>
                <c:pt idx="367">
                  <c:v>3.5000000000000003E-2</c:v>
                </c:pt>
                <c:pt idx="368">
                  <c:v>3.5000000000000003E-2</c:v>
                </c:pt>
                <c:pt idx="369">
                  <c:v>3.5000000000000003E-2</c:v>
                </c:pt>
                <c:pt idx="370">
                  <c:v>3.5000000000000003E-2</c:v>
                </c:pt>
                <c:pt idx="371">
                  <c:v>3.5000000000000003E-2</c:v>
                </c:pt>
                <c:pt idx="372">
                  <c:v>3.5000000000000003E-2</c:v>
                </c:pt>
                <c:pt idx="373">
                  <c:v>3.5000000000000003E-2</c:v>
                </c:pt>
                <c:pt idx="374">
                  <c:v>3.5000000000000003E-2</c:v>
                </c:pt>
                <c:pt idx="375">
                  <c:v>3.5000000000000003E-2</c:v>
                </c:pt>
                <c:pt idx="376">
                  <c:v>3.5000000000000003E-2</c:v>
                </c:pt>
                <c:pt idx="377">
                  <c:v>3.5000000000000003E-2</c:v>
                </c:pt>
                <c:pt idx="378">
                  <c:v>4.2000000000000003E-2</c:v>
                </c:pt>
                <c:pt idx="379">
                  <c:v>4.2000000000000003E-2</c:v>
                </c:pt>
                <c:pt idx="380">
                  <c:v>3.5000000000000003E-2</c:v>
                </c:pt>
                <c:pt idx="381">
                  <c:v>3.5000000000000003E-2</c:v>
                </c:pt>
                <c:pt idx="382">
                  <c:v>3.5000000000000003E-2</c:v>
                </c:pt>
                <c:pt idx="383">
                  <c:v>3.5000000000000003E-2</c:v>
                </c:pt>
                <c:pt idx="384">
                  <c:v>3.5000000000000003E-2</c:v>
                </c:pt>
                <c:pt idx="385">
                  <c:v>3.5000000000000003E-2</c:v>
                </c:pt>
                <c:pt idx="386">
                  <c:v>4.2000000000000003E-2</c:v>
                </c:pt>
                <c:pt idx="387">
                  <c:v>3.5000000000000003E-2</c:v>
                </c:pt>
                <c:pt idx="388">
                  <c:v>3.5000000000000003E-2</c:v>
                </c:pt>
                <c:pt idx="389">
                  <c:v>4.2000000000000003E-2</c:v>
                </c:pt>
                <c:pt idx="390">
                  <c:v>4.2000000000000003E-2</c:v>
                </c:pt>
                <c:pt idx="391">
                  <c:v>3.5000000000000003E-2</c:v>
                </c:pt>
                <c:pt idx="392">
                  <c:v>3.5000000000000003E-2</c:v>
                </c:pt>
                <c:pt idx="393">
                  <c:v>4.2000000000000003E-2</c:v>
                </c:pt>
                <c:pt idx="394">
                  <c:v>3.5000000000000003E-2</c:v>
                </c:pt>
                <c:pt idx="395">
                  <c:v>3.5000000000000003E-2</c:v>
                </c:pt>
                <c:pt idx="396">
                  <c:v>3.5000000000000003E-2</c:v>
                </c:pt>
                <c:pt idx="397">
                  <c:v>3.5000000000000003E-2</c:v>
                </c:pt>
                <c:pt idx="398">
                  <c:v>4.2000000000000003E-2</c:v>
                </c:pt>
                <c:pt idx="399">
                  <c:v>3.5000000000000003E-2</c:v>
                </c:pt>
                <c:pt idx="400">
                  <c:v>3.5000000000000003E-2</c:v>
                </c:pt>
                <c:pt idx="401">
                  <c:v>4.2000000000000003E-2</c:v>
                </c:pt>
                <c:pt idx="402">
                  <c:v>3.5000000000000003E-2</c:v>
                </c:pt>
                <c:pt idx="403">
                  <c:v>3.5000000000000003E-2</c:v>
                </c:pt>
                <c:pt idx="404">
                  <c:v>3.5000000000000003E-2</c:v>
                </c:pt>
                <c:pt idx="405">
                  <c:v>3.5000000000000003E-2</c:v>
                </c:pt>
                <c:pt idx="406">
                  <c:v>3.5000000000000003E-2</c:v>
                </c:pt>
                <c:pt idx="407">
                  <c:v>3.5000000000000003E-2</c:v>
                </c:pt>
                <c:pt idx="408">
                  <c:v>4.2000000000000003E-2</c:v>
                </c:pt>
                <c:pt idx="409">
                  <c:v>3.5000000000000003E-2</c:v>
                </c:pt>
                <c:pt idx="410">
                  <c:v>3.5000000000000003E-2</c:v>
                </c:pt>
                <c:pt idx="411">
                  <c:v>4.2000000000000003E-2</c:v>
                </c:pt>
                <c:pt idx="412">
                  <c:v>4.2000000000000003E-2</c:v>
                </c:pt>
                <c:pt idx="413">
                  <c:v>4.2000000000000003E-2</c:v>
                </c:pt>
                <c:pt idx="414">
                  <c:v>4.2000000000000003E-2</c:v>
                </c:pt>
                <c:pt idx="415">
                  <c:v>4.2000000000000003E-2</c:v>
                </c:pt>
                <c:pt idx="416">
                  <c:v>3.5000000000000003E-2</c:v>
                </c:pt>
                <c:pt idx="417">
                  <c:v>4.2000000000000003E-2</c:v>
                </c:pt>
                <c:pt idx="418">
                  <c:v>4.2000000000000003E-2</c:v>
                </c:pt>
                <c:pt idx="419">
                  <c:v>3.5000000000000003E-2</c:v>
                </c:pt>
                <c:pt idx="420">
                  <c:v>4.2000000000000003E-2</c:v>
                </c:pt>
                <c:pt idx="421">
                  <c:v>4.2000000000000003E-2</c:v>
                </c:pt>
                <c:pt idx="422">
                  <c:v>4.2000000000000003E-2</c:v>
                </c:pt>
                <c:pt idx="423">
                  <c:v>3.5000000000000003E-2</c:v>
                </c:pt>
                <c:pt idx="424">
                  <c:v>4.2000000000000003E-2</c:v>
                </c:pt>
                <c:pt idx="425">
                  <c:v>4.2000000000000003E-2</c:v>
                </c:pt>
                <c:pt idx="426">
                  <c:v>3.5000000000000003E-2</c:v>
                </c:pt>
                <c:pt idx="427">
                  <c:v>3.5000000000000003E-2</c:v>
                </c:pt>
                <c:pt idx="428">
                  <c:v>4.2000000000000003E-2</c:v>
                </c:pt>
                <c:pt idx="429">
                  <c:v>3.5000000000000003E-2</c:v>
                </c:pt>
                <c:pt idx="430">
                  <c:v>3.5000000000000003E-2</c:v>
                </c:pt>
                <c:pt idx="431">
                  <c:v>4.2000000000000003E-2</c:v>
                </c:pt>
                <c:pt idx="432">
                  <c:v>4.2000000000000003E-2</c:v>
                </c:pt>
                <c:pt idx="433">
                  <c:v>3.5000000000000003E-2</c:v>
                </c:pt>
                <c:pt idx="434">
                  <c:v>3.5000000000000003E-2</c:v>
                </c:pt>
                <c:pt idx="435">
                  <c:v>3.5000000000000003E-2</c:v>
                </c:pt>
                <c:pt idx="436">
                  <c:v>3.5000000000000003E-2</c:v>
                </c:pt>
                <c:pt idx="437">
                  <c:v>3.5000000000000003E-2</c:v>
                </c:pt>
                <c:pt idx="438">
                  <c:v>3.5000000000000003E-2</c:v>
                </c:pt>
                <c:pt idx="439">
                  <c:v>3.5000000000000003E-2</c:v>
                </c:pt>
                <c:pt idx="440">
                  <c:v>3.5000000000000003E-2</c:v>
                </c:pt>
                <c:pt idx="441">
                  <c:v>3.5000000000000003E-2</c:v>
                </c:pt>
                <c:pt idx="442">
                  <c:v>3.5000000000000003E-2</c:v>
                </c:pt>
                <c:pt idx="443">
                  <c:v>3.5000000000000003E-2</c:v>
                </c:pt>
                <c:pt idx="444">
                  <c:v>3.5000000000000003E-2</c:v>
                </c:pt>
                <c:pt idx="445">
                  <c:v>3.5000000000000003E-2</c:v>
                </c:pt>
                <c:pt idx="446">
                  <c:v>4.2000000000000003E-2</c:v>
                </c:pt>
                <c:pt idx="447">
                  <c:v>3.5000000000000003E-2</c:v>
                </c:pt>
                <c:pt idx="448">
                  <c:v>3.5000000000000003E-2</c:v>
                </c:pt>
                <c:pt idx="449">
                  <c:v>4.2000000000000003E-2</c:v>
                </c:pt>
                <c:pt idx="450">
                  <c:v>4.2000000000000003E-2</c:v>
                </c:pt>
                <c:pt idx="451">
                  <c:v>4.2000000000000003E-2</c:v>
                </c:pt>
                <c:pt idx="452">
                  <c:v>3.5000000000000003E-2</c:v>
                </c:pt>
                <c:pt idx="453">
                  <c:v>3.5000000000000003E-2</c:v>
                </c:pt>
                <c:pt idx="454">
                  <c:v>3.5000000000000003E-2</c:v>
                </c:pt>
                <c:pt idx="455">
                  <c:v>3.5000000000000003E-2</c:v>
                </c:pt>
                <c:pt idx="456">
                  <c:v>3.5000000000000003E-2</c:v>
                </c:pt>
                <c:pt idx="457">
                  <c:v>3.5000000000000003E-2</c:v>
                </c:pt>
                <c:pt idx="458">
                  <c:v>3.5000000000000003E-2</c:v>
                </c:pt>
                <c:pt idx="459">
                  <c:v>3.5000000000000003E-2</c:v>
                </c:pt>
                <c:pt idx="460">
                  <c:v>3.5000000000000003E-2</c:v>
                </c:pt>
                <c:pt idx="461">
                  <c:v>3.5000000000000003E-2</c:v>
                </c:pt>
                <c:pt idx="462">
                  <c:v>3.5000000000000003E-2</c:v>
                </c:pt>
                <c:pt idx="463">
                  <c:v>3.5000000000000003E-2</c:v>
                </c:pt>
                <c:pt idx="464">
                  <c:v>3.5000000000000003E-2</c:v>
                </c:pt>
                <c:pt idx="465">
                  <c:v>3.5000000000000003E-2</c:v>
                </c:pt>
                <c:pt idx="466">
                  <c:v>4.2000000000000003E-2</c:v>
                </c:pt>
                <c:pt idx="467">
                  <c:v>4.2000000000000003E-2</c:v>
                </c:pt>
                <c:pt idx="468">
                  <c:v>3.5000000000000003E-2</c:v>
                </c:pt>
                <c:pt idx="469">
                  <c:v>4.2000000000000003E-2</c:v>
                </c:pt>
                <c:pt idx="470">
                  <c:v>3.5000000000000003E-2</c:v>
                </c:pt>
                <c:pt idx="471">
                  <c:v>3.5000000000000003E-2</c:v>
                </c:pt>
                <c:pt idx="472">
                  <c:v>3.5000000000000003E-2</c:v>
                </c:pt>
                <c:pt idx="473">
                  <c:v>3.5000000000000003E-2</c:v>
                </c:pt>
                <c:pt idx="474">
                  <c:v>3.5000000000000003E-2</c:v>
                </c:pt>
                <c:pt idx="475">
                  <c:v>3.5000000000000003E-2</c:v>
                </c:pt>
                <c:pt idx="476">
                  <c:v>3.5000000000000003E-2</c:v>
                </c:pt>
                <c:pt idx="477">
                  <c:v>3.5000000000000003E-2</c:v>
                </c:pt>
                <c:pt idx="478">
                  <c:v>3.5000000000000003E-2</c:v>
                </c:pt>
                <c:pt idx="479">
                  <c:v>3.5000000000000003E-2</c:v>
                </c:pt>
                <c:pt idx="480">
                  <c:v>3.5000000000000003E-2</c:v>
                </c:pt>
                <c:pt idx="481">
                  <c:v>3.5000000000000003E-2</c:v>
                </c:pt>
                <c:pt idx="482">
                  <c:v>3.5000000000000003E-2</c:v>
                </c:pt>
                <c:pt idx="483">
                  <c:v>3.5000000000000003E-2</c:v>
                </c:pt>
                <c:pt idx="484">
                  <c:v>3.5000000000000003E-2</c:v>
                </c:pt>
                <c:pt idx="485">
                  <c:v>3.5000000000000003E-2</c:v>
                </c:pt>
                <c:pt idx="486">
                  <c:v>3.5000000000000003E-2</c:v>
                </c:pt>
                <c:pt idx="487">
                  <c:v>3.5000000000000003E-2</c:v>
                </c:pt>
                <c:pt idx="488">
                  <c:v>3.5000000000000003E-2</c:v>
                </c:pt>
                <c:pt idx="489">
                  <c:v>4.2000000000000003E-2</c:v>
                </c:pt>
                <c:pt idx="490">
                  <c:v>4.2000000000000003E-2</c:v>
                </c:pt>
                <c:pt idx="491">
                  <c:v>3.5000000000000003E-2</c:v>
                </c:pt>
                <c:pt idx="492">
                  <c:v>3.5000000000000003E-2</c:v>
                </c:pt>
                <c:pt idx="493">
                  <c:v>4.2000000000000003E-2</c:v>
                </c:pt>
                <c:pt idx="494">
                  <c:v>3.5000000000000003E-2</c:v>
                </c:pt>
                <c:pt idx="495">
                  <c:v>3.5000000000000003E-2</c:v>
                </c:pt>
                <c:pt idx="496">
                  <c:v>3.5000000000000003E-2</c:v>
                </c:pt>
                <c:pt idx="497">
                  <c:v>4.2000000000000003E-2</c:v>
                </c:pt>
                <c:pt idx="498">
                  <c:v>3.5000000000000003E-2</c:v>
                </c:pt>
                <c:pt idx="499">
                  <c:v>3.5000000000000003E-2</c:v>
                </c:pt>
                <c:pt idx="500">
                  <c:v>3.5000000000000003E-2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3-4093-8550-1712E96BA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86069049061174"/>
          <c:y val="0.17634259259259263"/>
          <c:w val="0.74791708728716599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dx=0,057'!$B$2:$B$1048576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dx=0,057'!$D$2:$D$1048576</c:f>
              <c:numCache>
                <c:formatCode>0.0000</c:formatCode>
                <c:ptCount val="1048575"/>
                <c:pt idx="0">
                  <c:v>-9.7000000000000003E-2</c:v>
                </c:pt>
                <c:pt idx="1">
                  <c:v>-2.4000000000000004E-2</c:v>
                </c:pt>
                <c:pt idx="2">
                  <c:v>6.699999999999999E-2</c:v>
                </c:pt>
                <c:pt idx="3">
                  <c:v>0.14599999999999999</c:v>
                </c:pt>
                <c:pt idx="4">
                  <c:v>0.219</c:v>
                </c:pt>
                <c:pt idx="5">
                  <c:v>0.29200000000000004</c:v>
                </c:pt>
                <c:pt idx="6">
                  <c:v>0.36499999999999999</c:v>
                </c:pt>
                <c:pt idx="7">
                  <c:v>0.43799999999999994</c:v>
                </c:pt>
                <c:pt idx="8">
                  <c:v>0.49299999999999999</c:v>
                </c:pt>
                <c:pt idx="9">
                  <c:v>0.55299999999999994</c:v>
                </c:pt>
                <c:pt idx="10">
                  <c:v>0.60199999999999998</c:v>
                </c:pt>
                <c:pt idx="11">
                  <c:v>0.64400000000000002</c:v>
                </c:pt>
                <c:pt idx="12">
                  <c:v>0.67499999999999993</c:v>
                </c:pt>
                <c:pt idx="13">
                  <c:v>0.69899999999999995</c:v>
                </c:pt>
                <c:pt idx="14">
                  <c:v>0.71099999999999997</c:v>
                </c:pt>
                <c:pt idx="15">
                  <c:v>0.71699999999999997</c:v>
                </c:pt>
                <c:pt idx="16">
                  <c:v>0.71099999999999997</c:v>
                </c:pt>
                <c:pt idx="17">
                  <c:v>0.70499999999999996</c:v>
                </c:pt>
                <c:pt idx="18">
                  <c:v>0.69299999999999995</c:v>
                </c:pt>
                <c:pt idx="19">
                  <c:v>0.66299999999999992</c:v>
                </c:pt>
                <c:pt idx="20">
                  <c:v>0.63200000000000001</c:v>
                </c:pt>
                <c:pt idx="21">
                  <c:v>0.59599999999999997</c:v>
                </c:pt>
                <c:pt idx="22">
                  <c:v>0.55299999999999994</c:v>
                </c:pt>
                <c:pt idx="23">
                  <c:v>0.49299999999999999</c:v>
                </c:pt>
                <c:pt idx="24">
                  <c:v>0.43200000000000005</c:v>
                </c:pt>
                <c:pt idx="25">
                  <c:v>0.377</c:v>
                </c:pt>
                <c:pt idx="26">
                  <c:v>0.31599999999999995</c:v>
                </c:pt>
                <c:pt idx="27">
                  <c:v>0.24999999999999997</c:v>
                </c:pt>
                <c:pt idx="28">
                  <c:v>0.183</c:v>
                </c:pt>
                <c:pt idx="29">
                  <c:v>0.11599999999999999</c:v>
                </c:pt>
                <c:pt idx="30">
                  <c:v>4.9000000000000002E-2</c:v>
                </c:pt>
                <c:pt idx="31">
                  <c:v>-2.4000000000000004E-2</c:v>
                </c:pt>
                <c:pt idx="32">
                  <c:v>-9.0999999999999998E-2</c:v>
                </c:pt>
                <c:pt idx="33">
                  <c:v>-0.157</c:v>
                </c:pt>
                <c:pt idx="34">
                  <c:v>-0.218</c:v>
                </c:pt>
                <c:pt idx="35">
                  <c:v>-0.29700000000000004</c:v>
                </c:pt>
                <c:pt idx="36">
                  <c:v>-0.35799999999999998</c:v>
                </c:pt>
                <c:pt idx="37">
                  <c:v>-0.41300000000000003</c:v>
                </c:pt>
                <c:pt idx="38">
                  <c:v>-0.45499999999999996</c:v>
                </c:pt>
                <c:pt idx="39">
                  <c:v>-0.504</c:v>
                </c:pt>
                <c:pt idx="40">
                  <c:v>-0.53400000000000003</c:v>
                </c:pt>
                <c:pt idx="41">
                  <c:v>-0.56500000000000006</c:v>
                </c:pt>
                <c:pt idx="42">
                  <c:v>-0.59500000000000008</c:v>
                </c:pt>
                <c:pt idx="43">
                  <c:v>-0.61299999999999999</c:v>
                </c:pt>
                <c:pt idx="44">
                  <c:v>-0.625</c:v>
                </c:pt>
                <c:pt idx="45">
                  <c:v>-0.625</c:v>
                </c:pt>
                <c:pt idx="46">
                  <c:v>-0.63100000000000001</c:v>
                </c:pt>
                <c:pt idx="47">
                  <c:v>-0.625</c:v>
                </c:pt>
                <c:pt idx="48">
                  <c:v>-0.60699999999999998</c:v>
                </c:pt>
                <c:pt idx="49">
                  <c:v>-0.57700000000000007</c:v>
                </c:pt>
                <c:pt idx="50">
                  <c:v>-0.55800000000000005</c:v>
                </c:pt>
                <c:pt idx="51">
                  <c:v>-0.53400000000000003</c:v>
                </c:pt>
                <c:pt idx="52">
                  <c:v>-0.49199999999999999</c:v>
                </c:pt>
                <c:pt idx="53">
                  <c:v>-0.44299999999999995</c:v>
                </c:pt>
                <c:pt idx="54">
                  <c:v>-0.40700000000000003</c:v>
                </c:pt>
                <c:pt idx="55">
                  <c:v>-0.35799999999999998</c:v>
                </c:pt>
                <c:pt idx="56">
                  <c:v>-0.30300000000000005</c:v>
                </c:pt>
                <c:pt idx="57">
                  <c:v>-0.23600000000000002</c:v>
                </c:pt>
                <c:pt idx="58">
                  <c:v>-0.17599999999999999</c:v>
                </c:pt>
                <c:pt idx="59">
                  <c:v>-0.127</c:v>
                </c:pt>
                <c:pt idx="60">
                  <c:v>-6.0000000000000005E-2</c:v>
                </c:pt>
                <c:pt idx="61">
                  <c:v>0</c:v>
                </c:pt>
                <c:pt idx="62">
                  <c:v>5.4999999999999993E-2</c:v>
                </c:pt>
                <c:pt idx="63">
                  <c:v>0.10400000000000001</c:v>
                </c:pt>
                <c:pt idx="64">
                  <c:v>0.17099999999999999</c:v>
                </c:pt>
                <c:pt idx="65">
                  <c:v>0.219</c:v>
                </c:pt>
                <c:pt idx="66">
                  <c:v>0.26200000000000001</c:v>
                </c:pt>
                <c:pt idx="67">
                  <c:v>0.30999999999999994</c:v>
                </c:pt>
                <c:pt idx="68">
                  <c:v>0.35299999999999998</c:v>
                </c:pt>
                <c:pt idx="69">
                  <c:v>0.38300000000000001</c:v>
                </c:pt>
                <c:pt idx="70">
                  <c:v>0.41400000000000003</c:v>
                </c:pt>
                <c:pt idx="71">
                  <c:v>0.43799999999999994</c:v>
                </c:pt>
                <c:pt idx="72">
                  <c:v>0.46199999999999997</c:v>
                </c:pt>
                <c:pt idx="73">
                  <c:v>0.46799999999999997</c:v>
                </c:pt>
                <c:pt idx="74">
                  <c:v>0.47399999999999998</c:v>
                </c:pt>
                <c:pt idx="75">
                  <c:v>0.48</c:v>
                </c:pt>
                <c:pt idx="76">
                  <c:v>0.47399999999999998</c:v>
                </c:pt>
                <c:pt idx="77">
                  <c:v>0.46799999999999997</c:v>
                </c:pt>
                <c:pt idx="78">
                  <c:v>0.45599999999999996</c:v>
                </c:pt>
                <c:pt idx="79">
                  <c:v>0.43200000000000005</c:v>
                </c:pt>
                <c:pt idx="80">
                  <c:v>0.40800000000000003</c:v>
                </c:pt>
                <c:pt idx="81">
                  <c:v>0.377</c:v>
                </c:pt>
                <c:pt idx="82">
                  <c:v>0.34699999999999998</c:v>
                </c:pt>
                <c:pt idx="83">
                  <c:v>0.31599999999999995</c:v>
                </c:pt>
                <c:pt idx="84">
                  <c:v>0.27400000000000002</c:v>
                </c:pt>
                <c:pt idx="85">
                  <c:v>0.23700000000000002</c:v>
                </c:pt>
                <c:pt idx="86">
                  <c:v>0.19500000000000001</c:v>
                </c:pt>
                <c:pt idx="87">
                  <c:v>0.152</c:v>
                </c:pt>
                <c:pt idx="88">
                  <c:v>0.10400000000000001</c:v>
                </c:pt>
                <c:pt idx="89">
                  <c:v>5.4999999999999993E-2</c:v>
                </c:pt>
                <c:pt idx="90">
                  <c:v>1.2999999999999998E-2</c:v>
                </c:pt>
                <c:pt idx="91">
                  <c:v>-3.0000000000000002E-2</c:v>
                </c:pt>
                <c:pt idx="92">
                  <c:v>-7.2000000000000008E-2</c:v>
                </c:pt>
                <c:pt idx="93">
                  <c:v>-0.115</c:v>
                </c:pt>
                <c:pt idx="94">
                  <c:v>-0.157</c:v>
                </c:pt>
                <c:pt idx="95">
                  <c:v>-0.19400000000000001</c:v>
                </c:pt>
                <c:pt idx="96">
                  <c:v>-0.23600000000000002</c:v>
                </c:pt>
                <c:pt idx="97">
                  <c:v>-0.28500000000000003</c:v>
                </c:pt>
                <c:pt idx="98">
                  <c:v>-0.30900000000000005</c:v>
                </c:pt>
                <c:pt idx="99">
                  <c:v>-0.33399999999999996</c:v>
                </c:pt>
                <c:pt idx="100">
                  <c:v>-0.36399999999999999</c:v>
                </c:pt>
                <c:pt idx="101">
                  <c:v>-0.38200000000000001</c:v>
                </c:pt>
                <c:pt idx="102">
                  <c:v>-0.39400000000000002</c:v>
                </c:pt>
                <c:pt idx="103">
                  <c:v>-0.4</c:v>
                </c:pt>
                <c:pt idx="104">
                  <c:v>-0.41300000000000003</c:v>
                </c:pt>
                <c:pt idx="105">
                  <c:v>-0.40700000000000003</c:v>
                </c:pt>
                <c:pt idx="106">
                  <c:v>-0.40700000000000003</c:v>
                </c:pt>
                <c:pt idx="107">
                  <c:v>-0.39400000000000002</c:v>
                </c:pt>
                <c:pt idx="108">
                  <c:v>-0.38200000000000001</c:v>
                </c:pt>
                <c:pt idx="109">
                  <c:v>-0.37</c:v>
                </c:pt>
                <c:pt idx="110">
                  <c:v>-0.34599999999999997</c:v>
                </c:pt>
                <c:pt idx="111">
                  <c:v>-0.33399999999999996</c:v>
                </c:pt>
                <c:pt idx="112">
                  <c:v>-0.31500000000000006</c:v>
                </c:pt>
                <c:pt idx="113">
                  <c:v>-0.28500000000000003</c:v>
                </c:pt>
                <c:pt idx="114">
                  <c:v>-0.24299999999999999</c:v>
                </c:pt>
                <c:pt idx="115">
                  <c:v>-0.218</c:v>
                </c:pt>
                <c:pt idx="116">
                  <c:v>-0.188</c:v>
                </c:pt>
                <c:pt idx="117">
                  <c:v>-0.15100000000000002</c:v>
                </c:pt>
                <c:pt idx="118">
                  <c:v>-0.121</c:v>
                </c:pt>
                <c:pt idx="119">
                  <c:v>-8.5000000000000006E-2</c:v>
                </c:pt>
                <c:pt idx="120">
                  <c:v>-6.0000000000000005E-2</c:v>
                </c:pt>
                <c:pt idx="121">
                  <c:v>-2.4000000000000004E-2</c:v>
                </c:pt>
                <c:pt idx="122">
                  <c:v>1.2999999999999998E-2</c:v>
                </c:pt>
                <c:pt idx="123">
                  <c:v>3.6999999999999991E-2</c:v>
                </c:pt>
                <c:pt idx="124">
                  <c:v>7.2999999999999995E-2</c:v>
                </c:pt>
                <c:pt idx="125">
                  <c:v>0.10400000000000001</c:v>
                </c:pt>
                <c:pt idx="126">
                  <c:v>0.128</c:v>
                </c:pt>
                <c:pt idx="127">
                  <c:v>0.152</c:v>
                </c:pt>
                <c:pt idx="128">
                  <c:v>0.17099999999999999</c:v>
                </c:pt>
                <c:pt idx="129">
                  <c:v>0.20099999999999998</c:v>
                </c:pt>
                <c:pt idx="130">
                  <c:v>0.21299999999999999</c:v>
                </c:pt>
                <c:pt idx="131">
                  <c:v>0.219</c:v>
                </c:pt>
                <c:pt idx="132">
                  <c:v>0.23100000000000001</c:v>
                </c:pt>
                <c:pt idx="133">
                  <c:v>0.24400000000000002</c:v>
                </c:pt>
                <c:pt idx="134">
                  <c:v>0.24400000000000002</c:v>
                </c:pt>
                <c:pt idx="135">
                  <c:v>0.24400000000000002</c:v>
                </c:pt>
                <c:pt idx="136">
                  <c:v>0.24400000000000002</c:v>
                </c:pt>
                <c:pt idx="137">
                  <c:v>0.24400000000000002</c:v>
                </c:pt>
                <c:pt idx="138">
                  <c:v>0.23100000000000001</c:v>
                </c:pt>
                <c:pt idx="139">
                  <c:v>0.219</c:v>
                </c:pt>
                <c:pt idx="140">
                  <c:v>0.21299999999999999</c:v>
                </c:pt>
                <c:pt idx="141">
                  <c:v>0.20099999999999998</c:v>
                </c:pt>
                <c:pt idx="142">
                  <c:v>0.183</c:v>
                </c:pt>
                <c:pt idx="143">
                  <c:v>0.17099999999999999</c:v>
                </c:pt>
                <c:pt idx="144">
                  <c:v>0.14599999999999999</c:v>
                </c:pt>
                <c:pt idx="145">
                  <c:v>0.13400000000000001</c:v>
                </c:pt>
                <c:pt idx="146">
                  <c:v>0.10999999999999999</c:v>
                </c:pt>
                <c:pt idx="147">
                  <c:v>8.5999999999999993E-2</c:v>
                </c:pt>
                <c:pt idx="148">
                  <c:v>7.2999999999999995E-2</c:v>
                </c:pt>
                <c:pt idx="149">
                  <c:v>4.9000000000000002E-2</c:v>
                </c:pt>
                <c:pt idx="150">
                  <c:v>2.4999999999999994E-2</c:v>
                </c:pt>
                <c:pt idx="151">
                  <c:v>0</c:v>
                </c:pt>
                <c:pt idx="152">
                  <c:v>-1.8000000000000002E-2</c:v>
                </c:pt>
                <c:pt idx="153">
                  <c:v>-4.2000000000000003E-2</c:v>
                </c:pt>
                <c:pt idx="154">
                  <c:v>-6.6000000000000003E-2</c:v>
                </c:pt>
                <c:pt idx="155">
                  <c:v>-8.5000000000000006E-2</c:v>
                </c:pt>
                <c:pt idx="156">
                  <c:v>-9.7000000000000003E-2</c:v>
                </c:pt>
                <c:pt idx="157">
                  <c:v>-0.115</c:v>
                </c:pt>
                <c:pt idx="158">
                  <c:v>-0.127</c:v>
                </c:pt>
                <c:pt idx="159">
                  <c:v>-0.13900000000000001</c:v>
                </c:pt>
                <c:pt idx="160">
                  <c:v>-0.15100000000000002</c:v>
                </c:pt>
                <c:pt idx="161">
                  <c:v>-0.16400000000000001</c:v>
                </c:pt>
                <c:pt idx="162">
                  <c:v>-0.17</c:v>
                </c:pt>
                <c:pt idx="163">
                  <c:v>-0.17599999999999999</c:v>
                </c:pt>
                <c:pt idx="164">
                  <c:v>-0.17599999999999999</c:v>
                </c:pt>
                <c:pt idx="165">
                  <c:v>-0.17599999999999999</c:v>
                </c:pt>
                <c:pt idx="166">
                  <c:v>-0.17599999999999999</c:v>
                </c:pt>
                <c:pt idx="167">
                  <c:v>-0.17</c:v>
                </c:pt>
                <c:pt idx="168">
                  <c:v>-0.17</c:v>
                </c:pt>
                <c:pt idx="169">
                  <c:v>-0.16400000000000001</c:v>
                </c:pt>
                <c:pt idx="170">
                  <c:v>-0.157</c:v>
                </c:pt>
                <c:pt idx="171">
                  <c:v>-0.13900000000000001</c:v>
                </c:pt>
                <c:pt idx="172">
                  <c:v>-0.13300000000000001</c:v>
                </c:pt>
                <c:pt idx="173">
                  <c:v>-0.127</c:v>
                </c:pt>
                <c:pt idx="174">
                  <c:v>-0.115</c:v>
                </c:pt>
                <c:pt idx="175">
                  <c:v>-0.10300000000000001</c:v>
                </c:pt>
                <c:pt idx="176">
                  <c:v>-9.0999999999999998E-2</c:v>
                </c:pt>
                <c:pt idx="177">
                  <c:v>-8.5000000000000006E-2</c:v>
                </c:pt>
                <c:pt idx="178">
                  <c:v>-7.2000000000000008E-2</c:v>
                </c:pt>
                <c:pt idx="179">
                  <c:v>-6.0000000000000005E-2</c:v>
                </c:pt>
                <c:pt idx="180">
                  <c:v>-4.8000000000000001E-2</c:v>
                </c:pt>
                <c:pt idx="181">
                  <c:v>-4.2000000000000003E-2</c:v>
                </c:pt>
                <c:pt idx="182">
                  <c:v>-2.4000000000000004E-2</c:v>
                </c:pt>
                <c:pt idx="183">
                  <c:v>-1.8000000000000002E-2</c:v>
                </c:pt>
                <c:pt idx="184">
                  <c:v>-6.0000000000000019E-3</c:v>
                </c:pt>
                <c:pt idx="185">
                  <c:v>-6.0000000000000019E-3</c:v>
                </c:pt>
                <c:pt idx="186">
                  <c:v>1.2999999999999998E-2</c:v>
                </c:pt>
                <c:pt idx="187">
                  <c:v>2.4999999999999994E-2</c:v>
                </c:pt>
                <c:pt idx="188">
                  <c:v>2.4999999999999994E-2</c:v>
                </c:pt>
                <c:pt idx="189">
                  <c:v>3.1E-2</c:v>
                </c:pt>
                <c:pt idx="190">
                  <c:v>3.6999999999999991E-2</c:v>
                </c:pt>
                <c:pt idx="191">
                  <c:v>4.2999999999999997E-2</c:v>
                </c:pt>
                <c:pt idx="192">
                  <c:v>4.9000000000000002E-2</c:v>
                </c:pt>
                <c:pt idx="193">
                  <c:v>4.2999999999999997E-2</c:v>
                </c:pt>
                <c:pt idx="194">
                  <c:v>5.4999999999999993E-2</c:v>
                </c:pt>
                <c:pt idx="195">
                  <c:v>4.9000000000000002E-2</c:v>
                </c:pt>
                <c:pt idx="196">
                  <c:v>4.9000000000000002E-2</c:v>
                </c:pt>
                <c:pt idx="197">
                  <c:v>4.9000000000000002E-2</c:v>
                </c:pt>
                <c:pt idx="198">
                  <c:v>4.9000000000000002E-2</c:v>
                </c:pt>
                <c:pt idx="199">
                  <c:v>4.2999999999999997E-2</c:v>
                </c:pt>
                <c:pt idx="200">
                  <c:v>3.6999999999999991E-2</c:v>
                </c:pt>
                <c:pt idx="201">
                  <c:v>3.6999999999999991E-2</c:v>
                </c:pt>
                <c:pt idx="202">
                  <c:v>3.6999999999999991E-2</c:v>
                </c:pt>
                <c:pt idx="203">
                  <c:v>3.1E-2</c:v>
                </c:pt>
                <c:pt idx="204">
                  <c:v>3.1E-2</c:v>
                </c:pt>
                <c:pt idx="205">
                  <c:v>2.4999999999999994E-2</c:v>
                </c:pt>
                <c:pt idx="206">
                  <c:v>2.4999999999999994E-2</c:v>
                </c:pt>
                <c:pt idx="207">
                  <c:v>1.8999999999999996E-2</c:v>
                </c:pt>
                <c:pt idx="208">
                  <c:v>1.2999999999999998E-2</c:v>
                </c:pt>
                <c:pt idx="209">
                  <c:v>1.8999999999999996E-2</c:v>
                </c:pt>
                <c:pt idx="210">
                  <c:v>1.2999999999999998E-2</c:v>
                </c:pt>
                <c:pt idx="211">
                  <c:v>1.2999999999999998E-2</c:v>
                </c:pt>
                <c:pt idx="212">
                  <c:v>6.9999999999999993E-3</c:v>
                </c:pt>
                <c:pt idx="213">
                  <c:v>1.2999999999999998E-2</c:v>
                </c:pt>
                <c:pt idx="214">
                  <c:v>6.9999999999999993E-3</c:v>
                </c:pt>
                <c:pt idx="215">
                  <c:v>6.9999999999999993E-3</c:v>
                </c:pt>
                <c:pt idx="216">
                  <c:v>0</c:v>
                </c:pt>
                <c:pt idx="217">
                  <c:v>6.9999999999999993E-3</c:v>
                </c:pt>
                <c:pt idx="218">
                  <c:v>0</c:v>
                </c:pt>
                <c:pt idx="219">
                  <c:v>0</c:v>
                </c:pt>
                <c:pt idx="220">
                  <c:v>-6.0000000000000019E-3</c:v>
                </c:pt>
                <c:pt idx="221">
                  <c:v>6.9999999999999993E-3</c:v>
                </c:pt>
                <c:pt idx="222">
                  <c:v>6.9999999999999993E-3</c:v>
                </c:pt>
                <c:pt idx="223">
                  <c:v>0</c:v>
                </c:pt>
                <c:pt idx="224">
                  <c:v>6.9999999999999993E-3</c:v>
                </c:pt>
                <c:pt idx="225">
                  <c:v>6.9999999999999993E-3</c:v>
                </c:pt>
                <c:pt idx="226">
                  <c:v>6.9999999999999993E-3</c:v>
                </c:pt>
                <c:pt idx="227">
                  <c:v>0</c:v>
                </c:pt>
                <c:pt idx="228">
                  <c:v>0</c:v>
                </c:pt>
                <c:pt idx="229">
                  <c:v>6.9999999999999993E-3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6.9999999999999993E-3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6.9999999999999993E-3</c:v>
                </c:pt>
                <c:pt idx="241">
                  <c:v>6.9999999999999993E-3</c:v>
                </c:pt>
                <c:pt idx="242">
                  <c:v>0</c:v>
                </c:pt>
                <c:pt idx="243">
                  <c:v>0</c:v>
                </c:pt>
                <c:pt idx="244">
                  <c:v>6.9999999999999993E-3</c:v>
                </c:pt>
                <c:pt idx="245">
                  <c:v>6.9999999999999993E-3</c:v>
                </c:pt>
                <c:pt idx="246">
                  <c:v>0</c:v>
                </c:pt>
                <c:pt idx="247">
                  <c:v>6.9999999999999993E-3</c:v>
                </c:pt>
                <c:pt idx="248">
                  <c:v>6.9999999999999993E-3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6.9999999999999993E-3</c:v>
                </c:pt>
                <c:pt idx="253">
                  <c:v>6.9999999999999993E-3</c:v>
                </c:pt>
                <c:pt idx="254">
                  <c:v>0</c:v>
                </c:pt>
                <c:pt idx="255">
                  <c:v>6.9999999999999993E-3</c:v>
                </c:pt>
                <c:pt idx="256">
                  <c:v>6.9999999999999993E-3</c:v>
                </c:pt>
                <c:pt idx="257">
                  <c:v>0</c:v>
                </c:pt>
                <c:pt idx="258">
                  <c:v>6.9999999999999993E-3</c:v>
                </c:pt>
                <c:pt idx="259">
                  <c:v>6.9999999999999993E-3</c:v>
                </c:pt>
                <c:pt idx="260">
                  <c:v>6.9999999999999993E-3</c:v>
                </c:pt>
                <c:pt idx="261">
                  <c:v>0</c:v>
                </c:pt>
                <c:pt idx="262">
                  <c:v>6.9999999999999993E-3</c:v>
                </c:pt>
                <c:pt idx="263">
                  <c:v>6.9999999999999993E-3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6.9999999999999993E-3</c:v>
                </c:pt>
                <c:pt idx="268">
                  <c:v>6.9999999999999993E-3</c:v>
                </c:pt>
                <c:pt idx="269">
                  <c:v>6.9999999999999993E-3</c:v>
                </c:pt>
                <c:pt idx="270">
                  <c:v>6.9999999999999993E-3</c:v>
                </c:pt>
                <c:pt idx="271">
                  <c:v>6.9999999999999993E-3</c:v>
                </c:pt>
                <c:pt idx="272">
                  <c:v>6.9999999999999993E-3</c:v>
                </c:pt>
                <c:pt idx="273">
                  <c:v>0</c:v>
                </c:pt>
                <c:pt idx="274">
                  <c:v>6.9999999999999993E-3</c:v>
                </c:pt>
                <c:pt idx="275">
                  <c:v>6.9999999999999993E-3</c:v>
                </c:pt>
                <c:pt idx="276">
                  <c:v>0</c:v>
                </c:pt>
                <c:pt idx="277">
                  <c:v>0</c:v>
                </c:pt>
                <c:pt idx="278">
                  <c:v>6.9999999999999993E-3</c:v>
                </c:pt>
                <c:pt idx="279">
                  <c:v>6.9999999999999993E-3</c:v>
                </c:pt>
                <c:pt idx="280">
                  <c:v>0</c:v>
                </c:pt>
                <c:pt idx="281">
                  <c:v>6.9999999999999993E-3</c:v>
                </c:pt>
                <c:pt idx="282">
                  <c:v>6.9999999999999993E-3</c:v>
                </c:pt>
                <c:pt idx="283">
                  <c:v>6.9999999999999993E-3</c:v>
                </c:pt>
                <c:pt idx="284">
                  <c:v>6.9999999999999993E-3</c:v>
                </c:pt>
                <c:pt idx="285">
                  <c:v>6.9999999999999993E-3</c:v>
                </c:pt>
                <c:pt idx="286">
                  <c:v>6.9999999999999993E-3</c:v>
                </c:pt>
                <c:pt idx="287">
                  <c:v>6.9999999999999993E-3</c:v>
                </c:pt>
                <c:pt idx="288">
                  <c:v>6.9999999999999993E-3</c:v>
                </c:pt>
                <c:pt idx="289">
                  <c:v>6.9999999999999993E-3</c:v>
                </c:pt>
                <c:pt idx="290">
                  <c:v>6.9999999999999993E-3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6.9999999999999993E-3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6.9999999999999993E-3</c:v>
                </c:pt>
                <c:pt idx="299">
                  <c:v>0</c:v>
                </c:pt>
                <c:pt idx="300">
                  <c:v>6.9999999999999993E-3</c:v>
                </c:pt>
                <c:pt idx="301">
                  <c:v>6.9999999999999993E-3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6.9999999999999993E-3</c:v>
                </c:pt>
                <c:pt idx="307">
                  <c:v>0</c:v>
                </c:pt>
                <c:pt idx="308">
                  <c:v>0</c:v>
                </c:pt>
                <c:pt idx="309">
                  <c:v>6.9999999999999993E-3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6.9999999999999993E-3</c:v>
                </c:pt>
                <c:pt idx="314">
                  <c:v>6.9999999999999993E-3</c:v>
                </c:pt>
                <c:pt idx="315">
                  <c:v>6.9999999999999993E-3</c:v>
                </c:pt>
                <c:pt idx="316">
                  <c:v>6.9999999999999993E-3</c:v>
                </c:pt>
                <c:pt idx="317">
                  <c:v>6.9999999999999993E-3</c:v>
                </c:pt>
                <c:pt idx="318">
                  <c:v>0</c:v>
                </c:pt>
                <c:pt idx="319">
                  <c:v>-6.0000000000000019E-3</c:v>
                </c:pt>
                <c:pt idx="320">
                  <c:v>0</c:v>
                </c:pt>
                <c:pt idx="321">
                  <c:v>6.9999999999999993E-3</c:v>
                </c:pt>
                <c:pt idx="322">
                  <c:v>6.9999999999999993E-3</c:v>
                </c:pt>
                <c:pt idx="323">
                  <c:v>0</c:v>
                </c:pt>
                <c:pt idx="324">
                  <c:v>6.9999999999999993E-3</c:v>
                </c:pt>
                <c:pt idx="325">
                  <c:v>6.9999999999999993E-3</c:v>
                </c:pt>
                <c:pt idx="326">
                  <c:v>0</c:v>
                </c:pt>
                <c:pt idx="327">
                  <c:v>0</c:v>
                </c:pt>
                <c:pt idx="328">
                  <c:v>6.9999999999999993E-3</c:v>
                </c:pt>
                <c:pt idx="329">
                  <c:v>6.9999999999999993E-3</c:v>
                </c:pt>
                <c:pt idx="330">
                  <c:v>0</c:v>
                </c:pt>
                <c:pt idx="331">
                  <c:v>0</c:v>
                </c:pt>
                <c:pt idx="332">
                  <c:v>6.9999999999999993E-3</c:v>
                </c:pt>
                <c:pt idx="333">
                  <c:v>6.9999999999999993E-3</c:v>
                </c:pt>
                <c:pt idx="334">
                  <c:v>6.9999999999999993E-3</c:v>
                </c:pt>
                <c:pt idx="335">
                  <c:v>6.9999999999999993E-3</c:v>
                </c:pt>
                <c:pt idx="336">
                  <c:v>6.9999999999999993E-3</c:v>
                </c:pt>
                <c:pt idx="337">
                  <c:v>6.9999999999999993E-3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6.9999999999999993E-3</c:v>
                </c:pt>
                <c:pt idx="345">
                  <c:v>6.9999999999999993E-3</c:v>
                </c:pt>
                <c:pt idx="346">
                  <c:v>0</c:v>
                </c:pt>
                <c:pt idx="347">
                  <c:v>0</c:v>
                </c:pt>
                <c:pt idx="348">
                  <c:v>6.9999999999999993E-3</c:v>
                </c:pt>
                <c:pt idx="349">
                  <c:v>6.9999999999999993E-3</c:v>
                </c:pt>
                <c:pt idx="350">
                  <c:v>0</c:v>
                </c:pt>
                <c:pt idx="351">
                  <c:v>6.9999999999999993E-3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6.9999999999999993E-3</c:v>
                </c:pt>
                <c:pt idx="357">
                  <c:v>0</c:v>
                </c:pt>
                <c:pt idx="358">
                  <c:v>0</c:v>
                </c:pt>
                <c:pt idx="359">
                  <c:v>6.9999999999999993E-3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6.9999999999999993E-3</c:v>
                </c:pt>
                <c:pt idx="364">
                  <c:v>0</c:v>
                </c:pt>
                <c:pt idx="365">
                  <c:v>0</c:v>
                </c:pt>
                <c:pt idx="366">
                  <c:v>6.9999999999999993E-3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6.9999999999999993E-3</c:v>
                </c:pt>
                <c:pt idx="379">
                  <c:v>6.9999999999999993E-3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6.9999999999999993E-3</c:v>
                </c:pt>
                <c:pt idx="387">
                  <c:v>0</c:v>
                </c:pt>
                <c:pt idx="388">
                  <c:v>0</c:v>
                </c:pt>
                <c:pt idx="389">
                  <c:v>6.9999999999999993E-3</c:v>
                </c:pt>
                <c:pt idx="390">
                  <c:v>6.9999999999999993E-3</c:v>
                </c:pt>
                <c:pt idx="391">
                  <c:v>0</c:v>
                </c:pt>
                <c:pt idx="392">
                  <c:v>0</c:v>
                </c:pt>
                <c:pt idx="393">
                  <c:v>6.9999999999999993E-3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6.9999999999999993E-3</c:v>
                </c:pt>
                <c:pt idx="399">
                  <c:v>0</c:v>
                </c:pt>
                <c:pt idx="400">
                  <c:v>0</c:v>
                </c:pt>
                <c:pt idx="401">
                  <c:v>6.9999999999999993E-3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6.9999999999999993E-3</c:v>
                </c:pt>
                <c:pt idx="409">
                  <c:v>0</c:v>
                </c:pt>
                <c:pt idx="410">
                  <c:v>0</c:v>
                </c:pt>
                <c:pt idx="411">
                  <c:v>6.9999999999999993E-3</c:v>
                </c:pt>
                <c:pt idx="412">
                  <c:v>6.9999999999999993E-3</c:v>
                </c:pt>
                <c:pt idx="413">
                  <c:v>6.9999999999999993E-3</c:v>
                </c:pt>
                <c:pt idx="414">
                  <c:v>6.9999999999999993E-3</c:v>
                </c:pt>
                <c:pt idx="415">
                  <c:v>6.9999999999999993E-3</c:v>
                </c:pt>
                <c:pt idx="416">
                  <c:v>0</c:v>
                </c:pt>
                <c:pt idx="417">
                  <c:v>6.9999999999999993E-3</c:v>
                </c:pt>
                <c:pt idx="418">
                  <c:v>6.9999999999999993E-3</c:v>
                </c:pt>
                <c:pt idx="419">
                  <c:v>0</c:v>
                </c:pt>
                <c:pt idx="420">
                  <c:v>6.9999999999999993E-3</c:v>
                </c:pt>
                <c:pt idx="421">
                  <c:v>6.9999999999999993E-3</c:v>
                </c:pt>
                <c:pt idx="422">
                  <c:v>6.9999999999999993E-3</c:v>
                </c:pt>
                <c:pt idx="423">
                  <c:v>0</c:v>
                </c:pt>
                <c:pt idx="424">
                  <c:v>6.9999999999999993E-3</c:v>
                </c:pt>
                <c:pt idx="425">
                  <c:v>6.9999999999999993E-3</c:v>
                </c:pt>
                <c:pt idx="426">
                  <c:v>0</c:v>
                </c:pt>
                <c:pt idx="427">
                  <c:v>0</c:v>
                </c:pt>
                <c:pt idx="428">
                  <c:v>6.9999999999999993E-3</c:v>
                </c:pt>
                <c:pt idx="429">
                  <c:v>0</c:v>
                </c:pt>
                <c:pt idx="430">
                  <c:v>0</c:v>
                </c:pt>
                <c:pt idx="431">
                  <c:v>6.9999999999999993E-3</c:v>
                </c:pt>
                <c:pt idx="432">
                  <c:v>6.9999999999999993E-3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6.9999999999999993E-3</c:v>
                </c:pt>
                <c:pt idx="447">
                  <c:v>0</c:v>
                </c:pt>
                <c:pt idx="448">
                  <c:v>0</c:v>
                </c:pt>
                <c:pt idx="449">
                  <c:v>6.9999999999999993E-3</c:v>
                </c:pt>
                <c:pt idx="450">
                  <c:v>6.9999999999999993E-3</c:v>
                </c:pt>
                <c:pt idx="451">
                  <c:v>6.9999999999999993E-3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6.9999999999999993E-3</c:v>
                </c:pt>
                <c:pt idx="467">
                  <c:v>6.9999999999999993E-3</c:v>
                </c:pt>
                <c:pt idx="468">
                  <c:v>0</c:v>
                </c:pt>
                <c:pt idx="469">
                  <c:v>6.9999999999999993E-3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6.9999999999999993E-3</c:v>
                </c:pt>
                <c:pt idx="490">
                  <c:v>6.9999999999999993E-3</c:v>
                </c:pt>
                <c:pt idx="491">
                  <c:v>0</c:v>
                </c:pt>
                <c:pt idx="492">
                  <c:v>0</c:v>
                </c:pt>
                <c:pt idx="493">
                  <c:v>6.9999999999999993E-3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6.9999999999999993E-3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7C-4F73-8449-493CC2F68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dx=0,057'!$B$2:$B$1048576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dx=0,057'!$E$2:$E$1048576</c:f>
              <c:numCache>
                <c:formatCode>0.000</c:formatCode>
                <c:ptCount val="1048575"/>
                <c:pt idx="0">
                  <c:v>-9.4638672342053642E-3</c:v>
                </c:pt>
                <c:pt idx="1">
                  <c:v>-2.3415753981539051E-3</c:v>
                </c:pt>
                <c:pt idx="2">
                  <c:v>6.5368979865129823E-3</c:v>
                </c:pt>
                <c:pt idx="3">
                  <c:v>1.4244583672102918E-2</c:v>
                </c:pt>
                <c:pt idx="4">
                  <c:v>2.136687550815438E-2</c:v>
                </c:pt>
                <c:pt idx="5">
                  <c:v>2.848916734420584E-2</c:v>
                </c:pt>
                <c:pt idx="6">
                  <c:v>3.56114591802573E-2</c:v>
                </c:pt>
                <c:pt idx="7">
                  <c:v>4.2733751016308753E-2</c:v>
                </c:pt>
                <c:pt idx="8">
                  <c:v>4.8099861303744787E-2</c:v>
                </c:pt>
                <c:pt idx="9">
                  <c:v>5.3953799799129544E-2</c:v>
                </c:pt>
                <c:pt idx="10">
                  <c:v>5.87345162370271E-2</c:v>
                </c:pt>
                <c:pt idx="11">
                  <c:v>6.2832273183796444E-2</c:v>
                </c:pt>
                <c:pt idx="12">
                  <c:v>6.585680807307856E-2</c:v>
                </c:pt>
                <c:pt idx="13">
                  <c:v>6.8198383471232471E-2</c:v>
                </c:pt>
                <c:pt idx="14">
                  <c:v>6.9369171170309413E-2</c:v>
                </c:pt>
                <c:pt idx="15">
                  <c:v>6.9954565019847897E-2</c:v>
                </c:pt>
                <c:pt idx="16">
                  <c:v>6.9369171170309413E-2</c:v>
                </c:pt>
                <c:pt idx="17">
                  <c:v>6.8783777320770942E-2</c:v>
                </c:pt>
                <c:pt idx="18">
                  <c:v>6.7612989621693986E-2</c:v>
                </c:pt>
                <c:pt idx="19">
                  <c:v>6.4686020374001604E-2</c:v>
                </c:pt>
                <c:pt idx="20">
                  <c:v>6.1661485484719489E-2</c:v>
                </c:pt>
                <c:pt idx="21">
                  <c:v>5.8149122387488629E-2</c:v>
                </c:pt>
                <c:pt idx="22">
                  <c:v>5.3953799799129544E-2</c:v>
                </c:pt>
                <c:pt idx="23">
                  <c:v>4.8099861303744787E-2</c:v>
                </c:pt>
                <c:pt idx="24">
                  <c:v>4.2148357166770289E-2</c:v>
                </c:pt>
                <c:pt idx="25">
                  <c:v>3.6782246879334249E-2</c:v>
                </c:pt>
                <c:pt idx="26">
                  <c:v>3.0830742742359737E-2</c:v>
                </c:pt>
                <c:pt idx="27">
                  <c:v>2.4391410397436503E-2</c:v>
                </c:pt>
                <c:pt idx="28">
                  <c:v>1.785451241092352E-2</c:v>
                </c:pt>
                <c:pt idx="29">
                  <c:v>1.1317614424410538E-2</c:v>
                </c:pt>
                <c:pt idx="30">
                  <c:v>4.780716437897555E-3</c:v>
                </c:pt>
                <c:pt idx="31">
                  <c:v>-2.3415753981539051E-3</c:v>
                </c:pt>
                <c:pt idx="32">
                  <c:v>-8.8784733846668882E-3</c:v>
                </c:pt>
                <c:pt idx="33">
                  <c:v>-1.5317805729590125E-2</c:v>
                </c:pt>
                <c:pt idx="34">
                  <c:v>-2.1269309866564633E-2</c:v>
                </c:pt>
                <c:pt idx="35">
                  <c:v>-2.8976995552154574E-2</c:v>
                </c:pt>
                <c:pt idx="36">
                  <c:v>-3.4928499689129075E-2</c:v>
                </c:pt>
                <c:pt idx="37">
                  <c:v>-4.0294609976565109E-2</c:v>
                </c:pt>
                <c:pt idx="38">
                  <c:v>-4.4392366923334432E-2</c:v>
                </c:pt>
                <c:pt idx="39">
                  <c:v>-4.9173083361231995E-2</c:v>
                </c:pt>
                <c:pt idx="40">
                  <c:v>-5.2100052608924377E-2</c:v>
                </c:pt>
                <c:pt idx="41">
                  <c:v>-5.5124587498206506E-2</c:v>
                </c:pt>
                <c:pt idx="42">
                  <c:v>-5.8051556745898888E-2</c:v>
                </c:pt>
                <c:pt idx="43">
                  <c:v>-5.9807738294514308E-2</c:v>
                </c:pt>
                <c:pt idx="44">
                  <c:v>-6.0978525993591264E-2</c:v>
                </c:pt>
                <c:pt idx="45">
                  <c:v>-6.0978525993591264E-2</c:v>
                </c:pt>
                <c:pt idx="46">
                  <c:v>-6.1563919843129741E-2</c:v>
                </c:pt>
                <c:pt idx="47">
                  <c:v>-6.0978525993591264E-2</c:v>
                </c:pt>
                <c:pt idx="48">
                  <c:v>-5.922234444497583E-2</c:v>
                </c:pt>
                <c:pt idx="49">
                  <c:v>-5.6295375197283462E-2</c:v>
                </c:pt>
                <c:pt idx="50">
                  <c:v>-5.4441628007078288E-2</c:v>
                </c:pt>
                <c:pt idx="51">
                  <c:v>-5.2100052608924377E-2</c:v>
                </c:pt>
                <c:pt idx="52">
                  <c:v>-4.800229566215504E-2</c:v>
                </c:pt>
                <c:pt idx="53">
                  <c:v>-4.3221579224257484E-2</c:v>
                </c:pt>
                <c:pt idx="54">
                  <c:v>-3.9709216127026631E-2</c:v>
                </c:pt>
                <c:pt idx="55">
                  <c:v>-3.4928499689129075E-2</c:v>
                </c:pt>
                <c:pt idx="56">
                  <c:v>-2.9562389401693048E-2</c:v>
                </c:pt>
                <c:pt idx="57">
                  <c:v>-2.3025491415180063E-2</c:v>
                </c:pt>
                <c:pt idx="58">
                  <c:v>-1.7171552919795299E-2</c:v>
                </c:pt>
                <c:pt idx="59">
                  <c:v>-1.2390836481897744E-2</c:v>
                </c:pt>
                <c:pt idx="60">
                  <c:v>-5.8539384953847614E-3</c:v>
                </c:pt>
                <c:pt idx="61">
                  <c:v>0</c:v>
                </c:pt>
                <c:pt idx="62">
                  <c:v>5.3661102874360302E-3</c:v>
                </c:pt>
                <c:pt idx="63">
                  <c:v>1.0146826725333588E-2</c:v>
                </c:pt>
                <c:pt idx="64">
                  <c:v>1.6683724711846568E-2</c:v>
                </c:pt>
                <c:pt idx="65">
                  <c:v>2.136687550815438E-2</c:v>
                </c:pt>
                <c:pt idx="66">
                  <c:v>2.5562198096513458E-2</c:v>
                </c:pt>
                <c:pt idx="67">
                  <c:v>3.024534889282126E-2</c:v>
                </c:pt>
                <c:pt idx="68">
                  <c:v>3.4440671481180345E-2</c:v>
                </c:pt>
                <c:pt idx="69">
                  <c:v>3.7367640728872727E-2</c:v>
                </c:pt>
                <c:pt idx="70">
                  <c:v>4.0392175618154856E-2</c:v>
                </c:pt>
                <c:pt idx="71">
                  <c:v>4.2733751016308753E-2</c:v>
                </c:pt>
                <c:pt idx="72">
                  <c:v>4.5075326414462658E-2</c:v>
                </c:pt>
                <c:pt idx="73">
                  <c:v>4.5660720264001135E-2</c:v>
                </c:pt>
                <c:pt idx="74">
                  <c:v>4.6246114113539613E-2</c:v>
                </c:pt>
                <c:pt idx="75">
                  <c:v>4.6831507963078091E-2</c:v>
                </c:pt>
                <c:pt idx="76">
                  <c:v>4.6246114113539613E-2</c:v>
                </c:pt>
                <c:pt idx="77">
                  <c:v>4.5660720264001135E-2</c:v>
                </c:pt>
                <c:pt idx="78">
                  <c:v>4.448993256492418E-2</c:v>
                </c:pt>
                <c:pt idx="79">
                  <c:v>4.2148357166770289E-2</c:v>
                </c:pt>
                <c:pt idx="80">
                  <c:v>3.9806781768616378E-2</c:v>
                </c:pt>
                <c:pt idx="81">
                  <c:v>3.6782246879334249E-2</c:v>
                </c:pt>
                <c:pt idx="82">
                  <c:v>3.3855277631641867E-2</c:v>
                </c:pt>
                <c:pt idx="83">
                  <c:v>3.0830742742359737E-2</c:v>
                </c:pt>
                <c:pt idx="84">
                  <c:v>2.673298579559041E-2</c:v>
                </c:pt>
                <c:pt idx="85">
                  <c:v>2.312305705676981E-2</c:v>
                </c:pt>
                <c:pt idx="86">
                  <c:v>1.9025300110000476E-2</c:v>
                </c:pt>
                <c:pt idx="87">
                  <c:v>1.4829977521641394E-2</c:v>
                </c:pt>
                <c:pt idx="88">
                  <c:v>1.0146826725333588E-2</c:v>
                </c:pt>
                <c:pt idx="89">
                  <c:v>5.3661102874360302E-3</c:v>
                </c:pt>
                <c:pt idx="90">
                  <c:v>1.268353340666698E-3</c:v>
                </c:pt>
                <c:pt idx="91">
                  <c:v>-2.9269692476923807E-3</c:v>
                </c:pt>
                <c:pt idx="92">
                  <c:v>-7.0247261944617143E-3</c:v>
                </c:pt>
                <c:pt idx="93">
                  <c:v>-1.1220048782820792E-2</c:v>
                </c:pt>
                <c:pt idx="94">
                  <c:v>-1.5317805729590125E-2</c:v>
                </c:pt>
                <c:pt idx="95">
                  <c:v>-1.8927734468410728E-2</c:v>
                </c:pt>
                <c:pt idx="96">
                  <c:v>-2.3025491415180063E-2</c:v>
                </c:pt>
                <c:pt idx="97">
                  <c:v>-2.7806207853077618E-2</c:v>
                </c:pt>
                <c:pt idx="98">
                  <c:v>-3.0147783251231526E-2</c:v>
                </c:pt>
                <c:pt idx="99">
                  <c:v>-3.2586924290975171E-2</c:v>
                </c:pt>
                <c:pt idx="100">
                  <c:v>-3.5513893538667553E-2</c:v>
                </c:pt>
                <c:pt idx="101">
                  <c:v>-3.7270075087282979E-2</c:v>
                </c:pt>
                <c:pt idx="102">
                  <c:v>-3.8440862786359935E-2</c:v>
                </c:pt>
                <c:pt idx="103">
                  <c:v>-3.9026256635898413E-2</c:v>
                </c:pt>
                <c:pt idx="104">
                  <c:v>-4.0294609976565109E-2</c:v>
                </c:pt>
                <c:pt idx="105">
                  <c:v>-3.9709216127026631E-2</c:v>
                </c:pt>
                <c:pt idx="106">
                  <c:v>-3.9709216127026631E-2</c:v>
                </c:pt>
                <c:pt idx="107">
                  <c:v>-3.8440862786359935E-2</c:v>
                </c:pt>
                <c:pt idx="108">
                  <c:v>-3.7270075087282979E-2</c:v>
                </c:pt>
                <c:pt idx="109">
                  <c:v>-3.6099287388206031E-2</c:v>
                </c:pt>
                <c:pt idx="110">
                  <c:v>-3.3757711990052119E-2</c:v>
                </c:pt>
                <c:pt idx="111">
                  <c:v>-3.2586924290975171E-2</c:v>
                </c:pt>
                <c:pt idx="112">
                  <c:v>-3.0733177100770004E-2</c:v>
                </c:pt>
                <c:pt idx="113">
                  <c:v>-2.7806207853077618E-2</c:v>
                </c:pt>
                <c:pt idx="114">
                  <c:v>-2.3708450906308281E-2</c:v>
                </c:pt>
                <c:pt idx="115">
                  <c:v>-2.1269309866564633E-2</c:v>
                </c:pt>
                <c:pt idx="116">
                  <c:v>-1.8342340618872251E-2</c:v>
                </c:pt>
                <c:pt idx="117">
                  <c:v>-1.4732411880051652E-2</c:v>
                </c:pt>
                <c:pt idx="118">
                  <c:v>-1.1805442632359268E-2</c:v>
                </c:pt>
                <c:pt idx="119">
                  <c:v>-8.2930795351284121E-3</c:v>
                </c:pt>
                <c:pt idx="120">
                  <c:v>-5.8539384953847614E-3</c:v>
                </c:pt>
                <c:pt idx="121">
                  <c:v>-2.3415753981539051E-3</c:v>
                </c:pt>
                <c:pt idx="122">
                  <c:v>1.268353340666698E-3</c:v>
                </c:pt>
                <c:pt idx="123">
                  <c:v>3.609928738820602E-3</c:v>
                </c:pt>
                <c:pt idx="124">
                  <c:v>7.1222918360514592E-3</c:v>
                </c:pt>
                <c:pt idx="125">
                  <c:v>1.0146826725333588E-2</c:v>
                </c:pt>
                <c:pt idx="126">
                  <c:v>1.248840212348749E-2</c:v>
                </c:pt>
                <c:pt idx="127">
                  <c:v>1.4829977521641394E-2</c:v>
                </c:pt>
                <c:pt idx="128">
                  <c:v>1.6683724711846568E-2</c:v>
                </c:pt>
                <c:pt idx="129">
                  <c:v>1.961069395953895E-2</c:v>
                </c:pt>
                <c:pt idx="130">
                  <c:v>2.0781481658615902E-2</c:v>
                </c:pt>
                <c:pt idx="131">
                  <c:v>2.136687550815438E-2</c:v>
                </c:pt>
                <c:pt idx="132">
                  <c:v>2.2537663207231332E-2</c:v>
                </c:pt>
                <c:pt idx="133">
                  <c:v>2.3806016547898032E-2</c:v>
                </c:pt>
                <c:pt idx="134">
                  <c:v>2.3806016547898032E-2</c:v>
                </c:pt>
                <c:pt idx="135">
                  <c:v>2.3806016547898032E-2</c:v>
                </c:pt>
                <c:pt idx="136">
                  <c:v>2.3806016547898032E-2</c:v>
                </c:pt>
                <c:pt idx="137">
                  <c:v>2.3806016547898032E-2</c:v>
                </c:pt>
                <c:pt idx="138">
                  <c:v>2.2537663207231332E-2</c:v>
                </c:pt>
                <c:pt idx="139">
                  <c:v>2.136687550815438E-2</c:v>
                </c:pt>
                <c:pt idx="140">
                  <c:v>2.0781481658615902E-2</c:v>
                </c:pt>
                <c:pt idx="141">
                  <c:v>1.961069395953895E-2</c:v>
                </c:pt>
                <c:pt idx="142">
                  <c:v>1.785451241092352E-2</c:v>
                </c:pt>
                <c:pt idx="143">
                  <c:v>1.6683724711846568E-2</c:v>
                </c:pt>
                <c:pt idx="144">
                  <c:v>1.4244583672102918E-2</c:v>
                </c:pt>
                <c:pt idx="145">
                  <c:v>1.3073795973025968E-2</c:v>
                </c:pt>
                <c:pt idx="146">
                  <c:v>1.073222057487206E-2</c:v>
                </c:pt>
                <c:pt idx="147">
                  <c:v>8.3906451767181579E-3</c:v>
                </c:pt>
                <c:pt idx="148">
                  <c:v>7.1222918360514592E-3</c:v>
                </c:pt>
                <c:pt idx="149">
                  <c:v>4.780716437897555E-3</c:v>
                </c:pt>
                <c:pt idx="150">
                  <c:v>2.4391410397436499E-3</c:v>
                </c:pt>
                <c:pt idx="151">
                  <c:v>0</c:v>
                </c:pt>
                <c:pt idx="152">
                  <c:v>-1.7561815486154286E-3</c:v>
                </c:pt>
                <c:pt idx="153">
                  <c:v>-4.0977569467693332E-3</c:v>
                </c:pt>
                <c:pt idx="154">
                  <c:v>-6.4393323449232374E-3</c:v>
                </c:pt>
                <c:pt idx="155">
                  <c:v>-8.2930795351284121E-3</c:v>
                </c:pt>
                <c:pt idx="156">
                  <c:v>-9.4638672342053642E-3</c:v>
                </c:pt>
                <c:pt idx="157">
                  <c:v>-1.1220048782820792E-2</c:v>
                </c:pt>
                <c:pt idx="158">
                  <c:v>-1.2390836481897744E-2</c:v>
                </c:pt>
                <c:pt idx="159">
                  <c:v>-1.3561624180974698E-2</c:v>
                </c:pt>
                <c:pt idx="160">
                  <c:v>-1.4732411880051652E-2</c:v>
                </c:pt>
                <c:pt idx="161">
                  <c:v>-1.6000765220718347E-2</c:v>
                </c:pt>
                <c:pt idx="162">
                  <c:v>-1.6586159070256824E-2</c:v>
                </c:pt>
                <c:pt idx="163">
                  <c:v>-1.7171552919795299E-2</c:v>
                </c:pt>
                <c:pt idx="164">
                  <c:v>-1.7171552919795299E-2</c:v>
                </c:pt>
                <c:pt idx="165">
                  <c:v>-1.7171552919795299E-2</c:v>
                </c:pt>
                <c:pt idx="166">
                  <c:v>-1.7171552919795299E-2</c:v>
                </c:pt>
                <c:pt idx="167">
                  <c:v>-1.6586159070256824E-2</c:v>
                </c:pt>
                <c:pt idx="168">
                  <c:v>-1.6586159070256824E-2</c:v>
                </c:pt>
                <c:pt idx="169">
                  <c:v>-1.6000765220718347E-2</c:v>
                </c:pt>
                <c:pt idx="170">
                  <c:v>-1.5317805729590125E-2</c:v>
                </c:pt>
                <c:pt idx="171">
                  <c:v>-1.3561624180974698E-2</c:v>
                </c:pt>
                <c:pt idx="172">
                  <c:v>-1.2976230331436222E-2</c:v>
                </c:pt>
                <c:pt idx="173">
                  <c:v>-1.2390836481897744E-2</c:v>
                </c:pt>
                <c:pt idx="174">
                  <c:v>-1.1220048782820792E-2</c:v>
                </c:pt>
                <c:pt idx="175">
                  <c:v>-1.004926108374384E-2</c:v>
                </c:pt>
                <c:pt idx="176">
                  <c:v>-8.8784733846668882E-3</c:v>
                </c:pt>
                <c:pt idx="177">
                  <c:v>-8.2930795351284121E-3</c:v>
                </c:pt>
                <c:pt idx="178">
                  <c:v>-7.0247261944617143E-3</c:v>
                </c:pt>
                <c:pt idx="179">
                  <c:v>-5.8539384953847614E-3</c:v>
                </c:pt>
                <c:pt idx="180">
                  <c:v>-4.6831507963078093E-3</c:v>
                </c:pt>
                <c:pt idx="181">
                  <c:v>-4.0977569467693332E-3</c:v>
                </c:pt>
                <c:pt idx="182">
                  <c:v>-2.3415753981539051E-3</c:v>
                </c:pt>
                <c:pt idx="183">
                  <c:v>-1.7561815486154286E-3</c:v>
                </c:pt>
                <c:pt idx="184">
                  <c:v>-5.8539384953847627E-4</c:v>
                </c:pt>
                <c:pt idx="185">
                  <c:v>-5.8539384953847627E-4</c:v>
                </c:pt>
                <c:pt idx="186">
                  <c:v>1.268353340666698E-3</c:v>
                </c:pt>
                <c:pt idx="187">
                  <c:v>2.4391410397436499E-3</c:v>
                </c:pt>
                <c:pt idx="188">
                  <c:v>2.4391410397436499E-3</c:v>
                </c:pt>
                <c:pt idx="189">
                  <c:v>3.0245348892821268E-3</c:v>
                </c:pt>
                <c:pt idx="190">
                  <c:v>3.609928738820602E-3</c:v>
                </c:pt>
                <c:pt idx="191">
                  <c:v>4.1953225883590789E-3</c:v>
                </c:pt>
                <c:pt idx="192">
                  <c:v>4.780716437897555E-3</c:v>
                </c:pt>
                <c:pt idx="193">
                  <c:v>4.1953225883590789E-3</c:v>
                </c:pt>
                <c:pt idx="194">
                  <c:v>5.3661102874360302E-3</c:v>
                </c:pt>
                <c:pt idx="195">
                  <c:v>4.780716437897555E-3</c:v>
                </c:pt>
                <c:pt idx="196">
                  <c:v>4.780716437897555E-3</c:v>
                </c:pt>
                <c:pt idx="197">
                  <c:v>4.780716437897555E-3</c:v>
                </c:pt>
                <c:pt idx="198">
                  <c:v>4.780716437897555E-3</c:v>
                </c:pt>
                <c:pt idx="199">
                  <c:v>4.1953225883590789E-3</c:v>
                </c:pt>
                <c:pt idx="200">
                  <c:v>3.609928738820602E-3</c:v>
                </c:pt>
                <c:pt idx="201">
                  <c:v>3.609928738820602E-3</c:v>
                </c:pt>
                <c:pt idx="202">
                  <c:v>3.609928738820602E-3</c:v>
                </c:pt>
                <c:pt idx="203">
                  <c:v>3.0245348892821268E-3</c:v>
                </c:pt>
                <c:pt idx="204">
                  <c:v>3.0245348892821268E-3</c:v>
                </c:pt>
                <c:pt idx="205">
                  <c:v>2.4391410397436499E-3</c:v>
                </c:pt>
                <c:pt idx="206">
                  <c:v>2.4391410397436499E-3</c:v>
                </c:pt>
                <c:pt idx="207">
                  <c:v>1.8537471902051741E-3</c:v>
                </c:pt>
                <c:pt idx="208">
                  <c:v>1.268353340666698E-3</c:v>
                </c:pt>
                <c:pt idx="209">
                  <c:v>1.8537471902051741E-3</c:v>
                </c:pt>
                <c:pt idx="210">
                  <c:v>1.268353340666698E-3</c:v>
                </c:pt>
                <c:pt idx="211">
                  <c:v>1.268353340666698E-3</c:v>
                </c:pt>
                <c:pt idx="212">
                  <c:v>6.8295949112822209E-4</c:v>
                </c:pt>
                <c:pt idx="213">
                  <c:v>1.268353340666698E-3</c:v>
                </c:pt>
                <c:pt idx="214">
                  <c:v>6.8295949112822209E-4</c:v>
                </c:pt>
                <c:pt idx="215">
                  <c:v>6.8295949112822209E-4</c:v>
                </c:pt>
                <c:pt idx="216">
                  <c:v>0</c:v>
                </c:pt>
                <c:pt idx="217">
                  <c:v>6.8295949112822209E-4</c:v>
                </c:pt>
                <c:pt idx="218">
                  <c:v>0</c:v>
                </c:pt>
                <c:pt idx="219">
                  <c:v>0</c:v>
                </c:pt>
                <c:pt idx="220">
                  <c:v>-5.8539384953847627E-4</c:v>
                </c:pt>
                <c:pt idx="221">
                  <c:v>6.8295949112822209E-4</c:v>
                </c:pt>
                <c:pt idx="222">
                  <c:v>6.8295949112822209E-4</c:v>
                </c:pt>
                <c:pt idx="223">
                  <c:v>0</c:v>
                </c:pt>
                <c:pt idx="224">
                  <c:v>6.8295949112822209E-4</c:v>
                </c:pt>
                <c:pt idx="225">
                  <c:v>6.8295949112822209E-4</c:v>
                </c:pt>
                <c:pt idx="226">
                  <c:v>6.8295949112822209E-4</c:v>
                </c:pt>
                <c:pt idx="227">
                  <c:v>0</c:v>
                </c:pt>
                <c:pt idx="228">
                  <c:v>0</c:v>
                </c:pt>
                <c:pt idx="229">
                  <c:v>6.8295949112822209E-4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6.8295949112822209E-4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6.8295949112822209E-4</c:v>
                </c:pt>
                <c:pt idx="241">
                  <c:v>6.8295949112822209E-4</c:v>
                </c:pt>
                <c:pt idx="242">
                  <c:v>0</c:v>
                </c:pt>
                <c:pt idx="243">
                  <c:v>0</c:v>
                </c:pt>
                <c:pt idx="244">
                  <c:v>6.8295949112822209E-4</c:v>
                </c:pt>
                <c:pt idx="245">
                  <c:v>6.8295949112822209E-4</c:v>
                </c:pt>
                <c:pt idx="246">
                  <c:v>0</c:v>
                </c:pt>
                <c:pt idx="247">
                  <c:v>6.8295949112822209E-4</c:v>
                </c:pt>
                <c:pt idx="248">
                  <c:v>6.8295949112822209E-4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6.8295949112822209E-4</c:v>
                </c:pt>
                <c:pt idx="253">
                  <c:v>6.8295949112822209E-4</c:v>
                </c:pt>
                <c:pt idx="254">
                  <c:v>0</c:v>
                </c:pt>
                <c:pt idx="255">
                  <c:v>6.8295949112822209E-4</c:v>
                </c:pt>
                <c:pt idx="256">
                  <c:v>6.8295949112822209E-4</c:v>
                </c:pt>
                <c:pt idx="257">
                  <c:v>0</c:v>
                </c:pt>
                <c:pt idx="258">
                  <c:v>6.8295949112822209E-4</c:v>
                </c:pt>
                <c:pt idx="259">
                  <c:v>6.8295949112822209E-4</c:v>
                </c:pt>
                <c:pt idx="260">
                  <c:v>6.8295949112822209E-4</c:v>
                </c:pt>
                <c:pt idx="261">
                  <c:v>0</c:v>
                </c:pt>
                <c:pt idx="262">
                  <c:v>6.8295949112822209E-4</c:v>
                </c:pt>
                <c:pt idx="263">
                  <c:v>6.8295949112822209E-4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6.8295949112822209E-4</c:v>
                </c:pt>
                <c:pt idx="268">
                  <c:v>6.8295949112822209E-4</c:v>
                </c:pt>
                <c:pt idx="269">
                  <c:v>6.8295949112822209E-4</c:v>
                </c:pt>
                <c:pt idx="270">
                  <c:v>6.8295949112822209E-4</c:v>
                </c:pt>
                <c:pt idx="271">
                  <c:v>6.8295949112822209E-4</c:v>
                </c:pt>
                <c:pt idx="272">
                  <c:v>6.8295949112822209E-4</c:v>
                </c:pt>
                <c:pt idx="273">
                  <c:v>0</c:v>
                </c:pt>
                <c:pt idx="274">
                  <c:v>6.8295949112822209E-4</c:v>
                </c:pt>
                <c:pt idx="275">
                  <c:v>6.8295949112822209E-4</c:v>
                </c:pt>
                <c:pt idx="276">
                  <c:v>0</c:v>
                </c:pt>
                <c:pt idx="277">
                  <c:v>0</c:v>
                </c:pt>
                <c:pt idx="278">
                  <c:v>6.8295949112822209E-4</c:v>
                </c:pt>
                <c:pt idx="279">
                  <c:v>6.8295949112822209E-4</c:v>
                </c:pt>
                <c:pt idx="280">
                  <c:v>0</c:v>
                </c:pt>
                <c:pt idx="281">
                  <c:v>6.8295949112822209E-4</c:v>
                </c:pt>
                <c:pt idx="282">
                  <c:v>6.8295949112822209E-4</c:v>
                </c:pt>
                <c:pt idx="283">
                  <c:v>6.8295949112822209E-4</c:v>
                </c:pt>
                <c:pt idx="284">
                  <c:v>6.8295949112822209E-4</c:v>
                </c:pt>
                <c:pt idx="285">
                  <c:v>6.8295949112822209E-4</c:v>
                </c:pt>
                <c:pt idx="286">
                  <c:v>6.8295949112822209E-4</c:v>
                </c:pt>
                <c:pt idx="287">
                  <c:v>6.8295949112822209E-4</c:v>
                </c:pt>
                <c:pt idx="288">
                  <c:v>6.8295949112822209E-4</c:v>
                </c:pt>
                <c:pt idx="289">
                  <c:v>6.8295949112822209E-4</c:v>
                </c:pt>
                <c:pt idx="290">
                  <c:v>6.8295949112822209E-4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6.8295949112822209E-4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6.8295949112822209E-4</c:v>
                </c:pt>
                <c:pt idx="299">
                  <c:v>0</c:v>
                </c:pt>
                <c:pt idx="300">
                  <c:v>6.8295949112822209E-4</c:v>
                </c:pt>
                <c:pt idx="301">
                  <c:v>6.8295949112822209E-4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6.8295949112822209E-4</c:v>
                </c:pt>
                <c:pt idx="307">
                  <c:v>0</c:v>
                </c:pt>
                <c:pt idx="308">
                  <c:v>0</c:v>
                </c:pt>
                <c:pt idx="309">
                  <c:v>6.8295949112822209E-4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6.8295949112822209E-4</c:v>
                </c:pt>
                <c:pt idx="314">
                  <c:v>6.8295949112822209E-4</c:v>
                </c:pt>
                <c:pt idx="315">
                  <c:v>6.8295949112822209E-4</c:v>
                </c:pt>
                <c:pt idx="316">
                  <c:v>6.8295949112822209E-4</c:v>
                </c:pt>
                <c:pt idx="317">
                  <c:v>6.8295949112822209E-4</c:v>
                </c:pt>
                <c:pt idx="318">
                  <c:v>0</c:v>
                </c:pt>
                <c:pt idx="319">
                  <c:v>-5.8539384953847627E-4</c:v>
                </c:pt>
                <c:pt idx="320">
                  <c:v>0</c:v>
                </c:pt>
                <c:pt idx="321">
                  <c:v>6.8295949112822209E-4</c:v>
                </c:pt>
                <c:pt idx="322">
                  <c:v>6.8295949112822209E-4</c:v>
                </c:pt>
                <c:pt idx="323">
                  <c:v>0</c:v>
                </c:pt>
                <c:pt idx="324">
                  <c:v>6.8295949112822209E-4</c:v>
                </c:pt>
                <c:pt idx="325">
                  <c:v>6.8295949112822209E-4</c:v>
                </c:pt>
                <c:pt idx="326">
                  <c:v>0</c:v>
                </c:pt>
                <c:pt idx="327">
                  <c:v>0</c:v>
                </c:pt>
                <c:pt idx="328">
                  <c:v>6.8295949112822209E-4</c:v>
                </c:pt>
                <c:pt idx="329">
                  <c:v>6.8295949112822209E-4</c:v>
                </c:pt>
                <c:pt idx="330">
                  <c:v>0</c:v>
                </c:pt>
                <c:pt idx="331">
                  <c:v>0</c:v>
                </c:pt>
                <c:pt idx="332">
                  <c:v>6.8295949112822209E-4</c:v>
                </c:pt>
                <c:pt idx="333">
                  <c:v>6.8295949112822209E-4</c:v>
                </c:pt>
                <c:pt idx="334">
                  <c:v>6.8295949112822209E-4</c:v>
                </c:pt>
                <c:pt idx="335">
                  <c:v>6.8295949112822209E-4</c:v>
                </c:pt>
                <c:pt idx="336">
                  <c:v>6.8295949112822209E-4</c:v>
                </c:pt>
                <c:pt idx="337">
                  <c:v>6.8295949112822209E-4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6.8295949112822209E-4</c:v>
                </c:pt>
                <c:pt idx="345">
                  <c:v>6.8295949112822209E-4</c:v>
                </c:pt>
                <c:pt idx="346">
                  <c:v>0</c:v>
                </c:pt>
                <c:pt idx="347">
                  <c:v>0</c:v>
                </c:pt>
                <c:pt idx="348">
                  <c:v>6.8295949112822209E-4</c:v>
                </c:pt>
                <c:pt idx="349">
                  <c:v>6.8295949112822209E-4</c:v>
                </c:pt>
                <c:pt idx="350">
                  <c:v>0</c:v>
                </c:pt>
                <c:pt idx="351">
                  <c:v>6.8295949112822209E-4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6.8295949112822209E-4</c:v>
                </c:pt>
                <c:pt idx="357">
                  <c:v>0</c:v>
                </c:pt>
                <c:pt idx="358">
                  <c:v>0</c:v>
                </c:pt>
                <c:pt idx="359">
                  <c:v>6.8295949112822209E-4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6.8295949112822209E-4</c:v>
                </c:pt>
                <c:pt idx="364">
                  <c:v>0</c:v>
                </c:pt>
                <c:pt idx="365">
                  <c:v>0</c:v>
                </c:pt>
                <c:pt idx="366">
                  <c:v>6.8295949112822209E-4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6.8295949112822209E-4</c:v>
                </c:pt>
                <c:pt idx="379">
                  <c:v>6.8295949112822209E-4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6.8295949112822209E-4</c:v>
                </c:pt>
                <c:pt idx="387">
                  <c:v>0</c:v>
                </c:pt>
                <c:pt idx="388">
                  <c:v>0</c:v>
                </c:pt>
                <c:pt idx="389">
                  <c:v>6.8295949112822209E-4</c:v>
                </c:pt>
                <c:pt idx="390">
                  <c:v>6.8295949112822209E-4</c:v>
                </c:pt>
                <c:pt idx="391">
                  <c:v>0</c:v>
                </c:pt>
                <c:pt idx="392">
                  <c:v>0</c:v>
                </c:pt>
                <c:pt idx="393">
                  <c:v>6.8295949112822209E-4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6.8295949112822209E-4</c:v>
                </c:pt>
                <c:pt idx="399">
                  <c:v>0</c:v>
                </c:pt>
                <c:pt idx="400">
                  <c:v>0</c:v>
                </c:pt>
                <c:pt idx="401">
                  <c:v>6.8295949112822209E-4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6.8295949112822209E-4</c:v>
                </c:pt>
                <c:pt idx="409">
                  <c:v>0</c:v>
                </c:pt>
                <c:pt idx="410">
                  <c:v>0</c:v>
                </c:pt>
                <c:pt idx="411">
                  <c:v>6.8295949112822209E-4</c:v>
                </c:pt>
                <c:pt idx="412">
                  <c:v>6.8295949112822209E-4</c:v>
                </c:pt>
                <c:pt idx="413">
                  <c:v>6.8295949112822209E-4</c:v>
                </c:pt>
                <c:pt idx="414">
                  <c:v>6.8295949112822209E-4</c:v>
                </c:pt>
                <c:pt idx="415">
                  <c:v>6.8295949112822209E-4</c:v>
                </c:pt>
                <c:pt idx="416">
                  <c:v>0</c:v>
                </c:pt>
                <c:pt idx="417">
                  <c:v>6.8295949112822209E-4</c:v>
                </c:pt>
                <c:pt idx="418">
                  <c:v>6.8295949112822209E-4</c:v>
                </c:pt>
                <c:pt idx="419">
                  <c:v>0</c:v>
                </c:pt>
                <c:pt idx="420">
                  <c:v>6.8295949112822209E-4</c:v>
                </c:pt>
                <c:pt idx="421">
                  <c:v>6.8295949112822209E-4</c:v>
                </c:pt>
                <c:pt idx="422">
                  <c:v>6.8295949112822209E-4</c:v>
                </c:pt>
                <c:pt idx="423">
                  <c:v>0</c:v>
                </c:pt>
                <c:pt idx="424">
                  <c:v>6.8295949112822209E-4</c:v>
                </c:pt>
                <c:pt idx="425">
                  <c:v>6.8295949112822209E-4</c:v>
                </c:pt>
                <c:pt idx="426">
                  <c:v>0</c:v>
                </c:pt>
                <c:pt idx="427">
                  <c:v>0</c:v>
                </c:pt>
                <c:pt idx="428">
                  <c:v>6.8295949112822209E-4</c:v>
                </c:pt>
                <c:pt idx="429">
                  <c:v>0</c:v>
                </c:pt>
                <c:pt idx="430">
                  <c:v>0</c:v>
                </c:pt>
                <c:pt idx="431">
                  <c:v>6.8295949112822209E-4</c:v>
                </c:pt>
                <c:pt idx="432">
                  <c:v>6.8295949112822209E-4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6.8295949112822209E-4</c:v>
                </c:pt>
                <c:pt idx="447">
                  <c:v>0</c:v>
                </c:pt>
                <c:pt idx="448">
                  <c:v>0</c:v>
                </c:pt>
                <c:pt idx="449">
                  <c:v>6.8295949112822209E-4</c:v>
                </c:pt>
                <c:pt idx="450">
                  <c:v>6.8295949112822209E-4</c:v>
                </c:pt>
                <c:pt idx="451">
                  <c:v>6.8295949112822209E-4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6.8295949112822209E-4</c:v>
                </c:pt>
                <c:pt idx="467">
                  <c:v>6.8295949112822209E-4</c:v>
                </c:pt>
                <c:pt idx="468">
                  <c:v>0</c:v>
                </c:pt>
                <c:pt idx="469">
                  <c:v>6.8295949112822209E-4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6.8295949112822209E-4</c:v>
                </c:pt>
                <c:pt idx="490">
                  <c:v>6.8295949112822209E-4</c:v>
                </c:pt>
                <c:pt idx="491">
                  <c:v>0</c:v>
                </c:pt>
                <c:pt idx="492">
                  <c:v>0</c:v>
                </c:pt>
                <c:pt idx="493">
                  <c:v>6.8295949112822209E-4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6.8295949112822209E-4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A-40FF-B88B-59E374205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dx=0,057'!$T$3:$T$8</c:f>
              <c:numCache>
                <c:formatCode>General</c:formatCode>
                <c:ptCount val="6"/>
                <c:pt idx="0">
                  <c:v>0.3</c:v>
                </c:pt>
                <c:pt idx="1">
                  <c:v>0.92</c:v>
                </c:pt>
                <c:pt idx="2">
                  <c:v>1.5</c:v>
                </c:pt>
                <c:pt idx="3">
                  <c:v>2.08</c:v>
                </c:pt>
                <c:pt idx="4">
                  <c:v>2.7</c:v>
                </c:pt>
                <c:pt idx="5">
                  <c:v>3.29</c:v>
                </c:pt>
              </c:numCache>
            </c:numRef>
          </c:xVal>
          <c:yVal>
            <c:numRef>
              <c:f>'2ªParte dx=0,057'!$U$3:$U$8</c:f>
              <c:numCache>
                <c:formatCode>0.000</c:formatCode>
                <c:ptCount val="6"/>
                <c:pt idx="0">
                  <c:v>2.5078711559615469E-2</c:v>
                </c:pt>
                <c:pt idx="1">
                  <c:v>1.9423416710507433E-2</c:v>
                </c:pt>
                <c:pt idx="2">
                  <c:v>1.1239561911138741E-2</c:v>
                </c:pt>
                <c:pt idx="3">
                  <c:v>8.3208369601606956E-3</c:v>
                </c:pt>
                <c:pt idx="4">
                  <c:v>2.9043340188435601E-3</c:v>
                </c:pt>
                <c:pt idx="5">
                  <c:v>1.5110966569419862E-3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CD-45F2-991F-322ED2B5A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23135266307"/>
          <c:y val="2.8318720779422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15502405512712977"/>
          <c:w val="0.74522112312562605"/>
          <c:h val="0.6650546175682855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058617672790901E-2"/>
                  <c:y val="-0.1750207743982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dx=0,057'!$X$4:$X$7</c:f>
              <c:numCache>
                <c:formatCode>General</c:formatCode>
                <c:ptCount val="4"/>
                <c:pt idx="0">
                  <c:v>0.3</c:v>
                </c:pt>
                <c:pt idx="1">
                  <c:v>1.5</c:v>
                </c:pt>
                <c:pt idx="2">
                  <c:v>2.7</c:v>
                </c:pt>
              </c:numCache>
            </c:numRef>
          </c:xVal>
          <c:yVal>
            <c:numRef>
              <c:f>'2ªParte dx=0,057'!$W$4:$W$7</c:f>
              <c:numCache>
                <c:formatCode>0.000</c:formatCode>
                <c:ptCount val="4"/>
                <c:pt idx="0">
                  <c:v>6.9954565019847897E-2</c:v>
                </c:pt>
                <c:pt idx="1">
                  <c:v>4.6831507963078091E-2</c:v>
                </c:pt>
                <c:pt idx="2">
                  <c:v>2.3806016547898032E-2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F9-4324-8773-30BB8B5C0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200" b="1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="1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 b="1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730143951968225"/>
          <c:y val="0.16112375323400507"/>
          <c:w val="0.71719219185211025"/>
          <c:h val="0.7251208833443266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155918915921494"/>
                  <c:y val="5.62026232581758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dx=0,057'!$AB$4:$AB$7</c:f>
              <c:numCache>
                <c:formatCode>General</c:formatCode>
                <c:ptCount val="4"/>
                <c:pt idx="0">
                  <c:v>0.92</c:v>
                </c:pt>
                <c:pt idx="1">
                  <c:v>2.08</c:v>
                </c:pt>
                <c:pt idx="2">
                  <c:v>3.29</c:v>
                </c:pt>
              </c:numCache>
            </c:numRef>
          </c:xVal>
          <c:yVal>
            <c:numRef>
              <c:f>'2ªParte dx=0,057'!$AA$4:$AA$7</c:f>
              <c:numCache>
                <c:formatCode>0.000</c:formatCode>
                <c:ptCount val="4"/>
                <c:pt idx="0">
                  <c:v>-6.1563919843129741E-2</c:v>
                </c:pt>
                <c:pt idx="1">
                  <c:v>-4.0294609976565109E-2</c:v>
                </c:pt>
                <c:pt idx="2">
                  <c:v>-1.7171552919795299E-2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5-40ED-BF96-88A00CBFA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dx=0,063'!$B$2:$B$1048576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dx=0,063'!$C$2:$C$1048576</c:f>
              <c:numCache>
                <c:formatCode>General</c:formatCode>
                <c:ptCount val="1048575"/>
                <c:pt idx="0">
                  <c:v>0.65500000000000003</c:v>
                </c:pt>
                <c:pt idx="1">
                  <c:v>0.70399999999999996</c:v>
                </c:pt>
                <c:pt idx="2">
                  <c:v>0.73399999999999999</c:v>
                </c:pt>
                <c:pt idx="3">
                  <c:v>0.76500000000000001</c:v>
                </c:pt>
                <c:pt idx="4">
                  <c:v>0.78900000000000003</c:v>
                </c:pt>
                <c:pt idx="5">
                  <c:v>0.80100000000000005</c:v>
                </c:pt>
                <c:pt idx="6">
                  <c:v>0.78900000000000003</c:v>
                </c:pt>
                <c:pt idx="7">
                  <c:v>0.78900000000000003</c:v>
                </c:pt>
                <c:pt idx="8">
                  <c:v>0.77700000000000002</c:v>
                </c:pt>
                <c:pt idx="9">
                  <c:v>0.752</c:v>
                </c:pt>
                <c:pt idx="10">
                  <c:v>0.72199999999999998</c:v>
                </c:pt>
                <c:pt idx="11">
                  <c:v>0.68600000000000005</c:v>
                </c:pt>
                <c:pt idx="12">
                  <c:v>0.64300000000000002</c:v>
                </c:pt>
                <c:pt idx="13">
                  <c:v>0.58799999999999997</c:v>
                </c:pt>
                <c:pt idx="14">
                  <c:v>0.52200000000000002</c:v>
                </c:pt>
                <c:pt idx="15">
                  <c:v>0.46100000000000002</c:v>
                </c:pt>
                <c:pt idx="16">
                  <c:v>0.4</c:v>
                </c:pt>
                <c:pt idx="17">
                  <c:v>0.33300000000000002</c:v>
                </c:pt>
                <c:pt idx="18">
                  <c:v>0.26</c:v>
                </c:pt>
                <c:pt idx="19">
                  <c:v>0.187</c:v>
                </c:pt>
                <c:pt idx="20">
                  <c:v>0.121</c:v>
                </c:pt>
                <c:pt idx="21">
                  <c:v>4.2000000000000003E-2</c:v>
                </c:pt>
                <c:pt idx="22">
                  <c:v>-3.1E-2</c:v>
                </c:pt>
                <c:pt idx="23">
                  <c:v>-0.104</c:v>
                </c:pt>
                <c:pt idx="24">
                  <c:v>-0.17100000000000001</c:v>
                </c:pt>
                <c:pt idx="25">
                  <c:v>-0.25</c:v>
                </c:pt>
                <c:pt idx="26">
                  <c:v>-0.311</c:v>
                </c:pt>
                <c:pt idx="27">
                  <c:v>-0.36499999999999999</c:v>
                </c:pt>
                <c:pt idx="28">
                  <c:v>-0.42</c:v>
                </c:pt>
                <c:pt idx="29">
                  <c:v>-0.47499999999999998</c:v>
                </c:pt>
                <c:pt idx="30">
                  <c:v>-0.51100000000000001</c:v>
                </c:pt>
                <c:pt idx="31">
                  <c:v>-0.54200000000000004</c:v>
                </c:pt>
                <c:pt idx="32">
                  <c:v>-0.57199999999999995</c:v>
                </c:pt>
                <c:pt idx="33">
                  <c:v>-0.60199999999999998</c:v>
                </c:pt>
                <c:pt idx="34">
                  <c:v>-0.61499999999999999</c:v>
                </c:pt>
                <c:pt idx="35">
                  <c:v>-0.61499999999999999</c:v>
                </c:pt>
                <c:pt idx="36">
                  <c:v>-0.61499999999999999</c:v>
                </c:pt>
                <c:pt idx="37">
                  <c:v>-0.61499999999999999</c:v>
                </c:pt>
                <c:pt idx="38">
                  <c:v>-0.59599999999999997</c:v>
                </c:pt>
                <c:pt idx="39">
                  <c:v>-0.57199999999999995</c:v>
                </c:pt>
                <c:pt idx="40">
                  <c:v>-0.55400000000000005</c:v>
                </c:pt>
                <c:pt idx="41">
                  <c:v>-0.53</c:v>
                </c:pt>
                <c:pt idx="42">
                  <c:v>-0.49299999999999999</c:v>
                </c:pt>
                <c:pt idx="43">
                  <c:v>-0.44400000000000001</c:v>
                </c:pt>
                <c:pt idx="44">
                  <c:v>-0.40200000000000002</c:v>
                </c:pt>
                <c:pt idx="45">
                  <c:v>-0.35299999999999998</c:v>
                </c:pt>
                <c:pt idx="46">
                  <c:v>-0.30499999999999999</c:v>
                </c:pt>
                <c:pt idx="47">
                  <c:v>-0.24399999999999999</c:v>
                </c:pt>
                <c:pt idx="48">
                  <c:v>-0.17699999999999999</c:v>
                </c:pt>
                <c:pt idx="49">
                  <c:v>-0.11</c:v>
                </c:pt>
                <c:pt idx="50">
                  <c:v>-0.05</c:v>
                </c:pt>
                <c:pt idx="51">
                  <c:v>5.0000000000000001E-3</c:v>
                </c:pt>
                <c:pt idx="52">
                  <c:v>7.1999999999999995E-2</c:v>
                </c:pt>
                <c:pt idx="53">
                  <c:v>0.127</c:v>
                </c:pt>
                <c:pt idx="54">
                  <c:v>0.187</c:v>
                </c:pt>
                <c:pt idx="55">
                  <c:v>0.24199999999999999</c:v>
                </c:pt>
                <c:pt idx="56">
                  <c:v>0.29099999999999998</c:v>
                </c:pt>
                <c:pt idx="57">
                  <c:v>0.34499999999999997</c:v>
                </c:pt>
                <c:pt idx="58">
                  <c:v>0.38800000000000001</c:v>
                </c:pt>
                <c:pt idx="59">
                  <c:v>0.43</c:v>
                </c:pt>
                <c:pt idx="60">
                  <c:v>0.46100000000000002</c:v>
                </c:pt>
                <c:pt idx="61">
                  <c:v>0.49099999999999999</c:v>
                </c:pt>
                <c:pt idx="62">
                  <c:v>0.51500000000000001</c:v>
                </c:pt>
                <c:pt idx="63">
                  <c:v>0.52800000000000002</c:v>
                </c:pt>
                <c:pt idx="64">
                  <c:v>0.54</c:v>
                </c:pt>
                <c:pt idx="65">
                  <c:v>0.55800000000000005</c:v>
                </c:pt>
                <c:pt idx="66">
                  <c:v>0.54600000000000004</c:v>
                </c:pt>
                <c:pt idx="67">
                  <c:v>0.52800000000000002</c:v>
                </c:pt>
                <c:pt idx="68">
                  <c:v>0.52200000000000002</c:v>
                </c:pt>
                <c:pt idx="69">
                  <c:v>0.503</c:v>
                </c:pt>
                <c:pt idx="70">
                  <c:v>0.47899999999999998</c:v>
                </c:pt>
                <c:pt idx="71">
                  <c:v>0.44900000000000001</c:v>
                </c:pt>
                <c:pt idx="72">
                  <c:v>0.41799999999999998</c:v>
                </c:pt>
                <c:pt idx="73">
                  <c:v>0.38800000000000001</c:v>
                </c:pt>
                <c:pt idx="74">
                  <c:v>0.35099999999999998</c:v>
                </c:pt>
                <c:pt idx="75">
                  <c:v>0.30299999999999999</c:v>
                </c:pt>
                <c:pt idx="76">
                  <c:v>0.26</c:v>
                </c:pt>
                <c:pt idx="77">
                  <c:v>0.224</c:v>
                </c:pt>
                <c:pt idx="78">
                  <c:v>0.16900000000000001</c:v>
                </c:pt>
                <c:pt idx="79">
                  <c:v>0.114</c:v>
                </c:pt>
                <c:pt idx="80">
                  <c:v>6.6000000000000003E-2</c:v>
                </c:pt>
                <c:pt idx="81">
                  <c:v>2.9000000000000001E-2</c:v>
                </c:pt>
                <c:pt idx="82">
                  <c:v>-2.5000000000000001E-2</c:v>
                </c:pt>
                <c:pt idx="83">
                  <c:v>-7.3999999999999996E-2</c:v>
                </c:pt>
                <c:pt idx="84">
                  <c:v>-0.11</c:v>
                </c:pt>
                <c:pt idx="85">
                  <c:v>-0.153</c:v>
                </c:pt>
                <c:pt idx="86">
                  <c:v>-0.20100000000000001</c:v>
                </c:pt>
                <c:pt idx="87">
                  <c:v>-0.25</c:v>
                </c:pt>
                <c:pt idx="88">
                  <c:v>-0.27400000000000002</c:v>
                </c:pt>
                <c:pt idx="89">
                  <c:v>-0.30499999999999999</c:v>
                </c:pt>
                <c:pt idx="90">
                  <c:v>-0.33500000000000002</c:v>
                </c:pt>
                <c:pt idx="91">
                  <c:v>-0.36499999999999999</c:v>
                </c:pt>
                <c:pt idx="92">
                  <c:v>-0.378</c:v>
                </c:pt>
                <c:pt idx="93">
                  <c:v>-0.38400000000000001</c:v>
                </c:pt>
                <c:pt idx="94">
                  <c:v>-0.38400000000000001</c:v>
                </c:pt>
                <c:pt idx="95">
                  <c:v>-0.39600000000000002</c:v>
                </c:pt>
                <c:pt idx="96">
                  <c:v>-0.39</c:v>
                </c:pt>
                <c:pt idx="97">
                  <c:v>-0.39</c:v>
                </c:pt>
                <c:pt idx="98">
                  <c:v>-0.378</c:v>
                </c:pt>
                <c:pt idx="99">
                  <c:v>-0.36499999999999999</c:v>
                </c:pt>
                <c:pt idx="100">
                  <c:v>-0.34100000000000003</c:v>
                </c:pt>
                <c:pt idx="101">
                  <c:v>-0.317</c:v>
                </c:pt>
                <c:pt idx="102">
                  <c:v>-0.29899999999999999</c:v>
                </c:pt>
                <c:pt idx="103">
                  <c:v>-0.26800000000000002</c:v>
                </c:pt>
                <c:pt idx="104">
                  <c:v>-0.23200000000000001</c:v>
                </c:pt>
                <c:pt idx="105">
                  <c:v>-0.189</c:v>
                </c:pt>
                <c:pt idx="106">
                  <c:v>-0.153</c:v>
                </c:pt>
                <c:pt idx="107">
                  <c:v>-0.122</c:v>
                </c:pt>
                <c:pt idx="108">
                  <c:v>-0.08</c:v>
                </c:pt>
                <c:pt idx="109">
                  <c:v>-4.2999999999999997E-2</c:v>
                </c:pt>
                <c:pt idx="110">
                  <c:v>-1.2999999999999999E-2</c:v>
                </c:pt>
                <c:pt idx="111">
                  <c:v>2.9000000000000001E-2</c:v>
                </c:pt>
                <c:pt idx="112">
                  <c:v>6.6000000000000003E-2</c:v>
                </c:pt>
                <c:pt idx="113">
                  <c:v>0.10199999999999999</c:v>
                </c:pt>
                <c:pt idx="114">
                  <c:v>0.13300000000000001</c:v>
                </c:pt>
                <c:pt idx="115">
                  <c:v>0.16900000000000001</c:v>
                </c:pt>
                <c:pt idx="116">
                  <c:v>0.2</c:v>
                </c:pt>
                <c:pt idx="117">
                  <c:v>0.224</c:v>
                </c:pt>
                <c:pt idx="118">
                  <c:v>0.254</c:v>
                </c:pt>
                <c:pt idx="119">
                  <c:v>0.27900000000000003</c:v>
                </c:pt>
                <c:pt idx="120">
                  <c:v>0.29699999999999999</c:v>
                </c:pt>
                <c:pt idx="121">
                  <c:v>0.30299999999999999</c:v>
                </c:pt>
                <c:pt idx="122">
                  <c:v>0.315</c:v>
                </c:pt>
                <c:pt idx="123">
                  <c:v>0.32700000000000001</c:v>
                </c:pt>
                <c:pt idx="124">
                  <c:v>0.33300000000000002</c:v>
                </c:pt>
                <c:pt idx="125">
                  <c:v>0.32700000000000001</c:v>
                </c:pt>
                <c:pt idx="126">
                  <c:v>0.32700000000000001</c:v>
                </c:pt>
                <c:pt idx="127">
                  <c:v>0.32100000000000001</c:v>
                </c:pt>
                <c:pt idx="128">
                  <c:v>0.309</c:v>
                </c:pt>
                <c:pt idx="129">
                  <c:v>0.30299999999999999</c:v>
                </c:pt>
                <c:pt idx="130">
                  <c:v>0.29099999999999998</c:v>
                </c:pt>
                <c:pt idx="131">
                  <c:v>0.27900000000000003</c:v>
                </c:pt>
                <c:pt idx="132">
                  <c:v>0.254</c:v>
                </c:pt>
                <c:pt idx="133">
                  <c:v>0.23599999999999999</c:v>
                </c:pt>
                <c:pt idx="134">
                  <c:v>0.218</c:v>
                </c:pt>
                <c:pt idx="135">
                  <c:v>0.193</c:v>
                </c:pt>
                <c:pt idx="136">
                  <c:v>0.16900000000000001</c:v>
                </c:pt>
                <c:pt idx="137">
                  <c:v>0.13900000000000001</c:v>
                </c:pt>
                <c:pt idx="138">
                  <c:v>0.114</c:v>
                </c:pt>
                <c:pt idx="139">
                  <c:v>0.09</c:v>
                </c:pt>
                <c:pt idx="140">
                  <c:v>0.06</c:v>
                </c:pt>
                <c:pt idx="141">
                  <c:v>3.5000000000000003E-2</c:v>
                </c:pt>
                <c:pt idx="142">
                  <c:v>1.0999999999999999E-2</c:v>
                </c:pt>
                <c:pt idx="143">
                  <c:v>-1.9E-2</c:v>
                </c:pt>
                <c:pt idx="144">
                  <c:v>-4.2999999999999997E-2</c:v>
                </c:pt>
                <c:pt idx="145">
                  <c:v>-6.2E-2</c:v>
                </c:pt>
                <c:pt idx="146">
                  <c:v>-0.08</c:v>
                </c:pt>
                <c:pt idx="147">
                  <c:v>-0.104</c:v>
                </c:pt>
                <c:pt idx="148">
                  <c:v>-0.129</c:v>
                </c:pt>
                <c:pt idx="149">
                  <c:v>-0.13500000000000001</c:v>
                </c:pt>
                <c:pt idx="150">
                  <c:v>-0.153</c:v>
                </c:pt>
                <c:pt idx="151">
                  <c:v>-0.16500000000000001</c:v>
                </c:pt>
                <c:pt idx="152">
                  <c:v>-0.17699999999999999</c:v>
                </c:pt>
                <c:pt idx="153">
                  <c:v>-0.17699999999999999</c:v>
                </c:pt>
                <c:pt idx="154">
                  <c:v>-0.17699999999999999</c:v>
                </c:pt>
                <c:pt idx="155">
                  <c:v>-0.183</c:v>
                </c:pt>
                <c:pt idx="156">
                  <c:v>-0.17699999999999999</c:v>
                </c:pt>
                <c:pt idx="157">
                  <c:v>-0.17100000000000001</c:v>
                </c:pt>
                <c:pt idx="158">
                  <c:v>-0.16500000000000001</c:v>
                </c:pt>
                <c:pt idx="159">
                  <c:v>-0.159</c:v>
                </c:pt>
                <c:pt idx="160">
                  <c:v>-0.14699999999999999</c:v>
                </c:pt>
                <c:pt idx="161">
                  <c:v>-0.13500000000000001</c:v>
                </c:pt>
                <c:pt idx="162">
                  <c:v>-0.122</c:v>
                </c:pt>
                <c:pt idx="163">
                  <c:v>-0.11</c:v>
                </c:pt>
                <c:pt idx="164">
                  <c:v>-9.8000000000000004E-2</c:v>
                </c:pt>
                <c:pt idx="165">
                  <c:v>-0.08</c:v>
                </c:pt>
                <c:pt idx="166">
                  <c:v>-6.2E-2</c:v>
                </c:pt>
                <c:pt idx="167">
                  <c:v>-5.6000000000000001E-2</c:v>
                </c:pt>
                <c:pt idx="168">
                  <c:v>-3.6999999999999998E-2</c:v>
                </c:pt>
                <c:pt idx="169">
                  <c:v>-1.9E-2</c:v>
                </c:pt>
                <c:pt idx="170">
                  <c:v>-7.0000000000000001E-3</c:v>
                </c:pt>
                <c:pt idx="171">
                  <c:v>1.0999999999999999E-2</c:v>
                </c:pt>
                <c:pt idx="172">
                  <c:v>2.3E-2</c:v>
                </c:pt>
                <c:pt idx="173">
                  <c:v>4.2000000000000003E-2</c:v>
                </c:pt>
                <c:pt idx="174">
                  <c:v>5.3999999999999999E-2</c:v>
                </c:pt>
                <c:pt idx="175">
                  <c:v>6.6000000000000003E-2</c:v>
                </c:pt>
                <c:pt idx="176">
                  <c:v>7.8E-2</c:v>
                </c:pt>
                <c:pt idx="177">
                  <c:v>9.6000000000000002E-2</c:v>
                </c:pt>
                <c:pt idx="178">
                  <c:v>0.10199999999999999</c:v>
                </c:pt>
                <c:pt idx="179">
                  <c:v>0.108</c:v>
                </c:pt>
                <c:pt idx="180">
                  <c:v>0.114</c:v>
                </c:pt>
                <c:pt idx="181">
                  <c:v>0.121</c:v>
                </c:pt>
                <c:pt idx="182">
                  <c:v>0.121</c:v>
                </c:pt>
                <c:pt idx="183">
                  <c:v>0.121</c:v>
                </c:pt>
                <c:pt idx="184">
                  <c:v>0.13300000000000001</c:v>
                </c:pt>
                <c:pt idx="185">
                  <c:v>0.127</c:v>
                </c:pt>
                <c:pt idx="186">
                  <c:v>0.121</c:v>
                </c:pt>
                <c:pt idx="187">
                  <c:v>0.121</c:v>
                </c:pt>
                <c:pt idx="188">
                  <c:v>0.121</c:v>
                </c:pt>
                <c:pt idx="189">
                  <c:v>0.114</c:v>
                </c:pt>
                <c:pt idx="190">
                  <c:v>0.108</c:v>
                </c:pt>
                <c:pt idx="191">
                  <c:v>0.108</c:v>
                </c:pt>
                <c:pt idx="192">
                  <c:v>0.108</c:v>
                </c:pt>
                <c:pt idx="193">
                  <c:v>9.6000000000000002E-2</c:v>
                </c:pt>
                <c:pt idx="194">
                  <c:v>0.09</c:v>
                </c:pt>
                <c:pt idx="195">
                  <c:v>0.09</c:v>
                </c:pt>
                <c:pt idx="196">
                  <c:v>8.4000000000000005E-2</c:v>
                </c:pt>
                <c:pt idx="197">
                  <c:v>7.1999999999999995E-2</c:v>
                </c:pt>
                <c:pt idx="198">
                  <c:v>6.6000000000000003E-2</c:v>
                </c:pt>
                <c:pt idx="199">
                  <c:v>6.6000000000000003E-2</c:v>
                </c:pt>
                <c:pt idx="200">
                  <c:v>0.06</c:v>
                </c:pt>
                <c:pt idx="201">
                  <c:v>5.3999999999999999E-2</c:v>
                </c:pt>
                <c:pt idx="202">
                  <c:v>4.2000000000000003E-2</c:v>
                </c:pt>
                <c:pt idx="203">
                  <c:v>4.2000000000000003E-2</c:v>
                </c:pt>
                <c:pt idx="204">
                  <c:v>4.2000000000000003E-2</c:v>
                </c:pt>
                <c:pt idx="205">
                  <c:v>2.9000000000000001E-2</c:v>
                </c:pt>
                <c:pt idx="206">
                  <c:v>2.3E-2</c:v>
                </c:pt>
                <c:pt idx="207">
                  <c:v>2.9000000000000001E-2</c:v>
                </c:pt>
                <c:pt idx="208">
                  <c:v>2.3E-2</c:v>
                </c:pt>
                <c:pt idx="209">
                  <c:v>1.0999999999999999E-2</c:v>
                </c:pt>
                <c:pt idx="210">
                  <c:v>1.7000000000000001E-2</c:v>
                </c:pt>
                <c:pt idx="211">
                  <c:v>1.7000000000000001E-2</c:v>
                </c:pt>
                <c:pt idx="212">
                  <c:v>1.7000000000000001E-2</c:v>
                </c:pt>
                <c:pt idx="213">
                  <c:v>1.0999999999999999E-2</c:v>
                </c:pt>
                <c:pt idx="214">
                  <c:v>1.0999999999999999E-2</c:v>
                </c:pt>
                <c:pt idx="215">
                  <c:v>1.0999999999999999E-2</c:v>
                </c:pt>
                <c:pt idx="216">
                  <c:v>1.7000000000000001E-2</c:v>
                </c:pt>
                <c:pt idx="217">
                  <c:v>1.0999999999999999E-2</c:v>
                </c:pt>
                <c:pt idx="218">
                  <c:v>1.7000000000000001E-2</c:v>
                </c:pt>
                <c:pt idx="219">
                  <c:v>1.0999999999999999E-2</c:v>
                </c:pt>
                <c:pt idx="220">
                  <c:v>1.0999999999999999E-2</c:v>
                </c:pt>
                <c:pt idx="221">
                  <c:v>1.7000000000000001E-2</c:v>
                </c:pt>
                <c:pt idx="222">
                  <c:v>1.7000000000000001E-2</c:v>
                </c:pt>
                <c:pt idx="223">
                  <c:v>1.7000000000000001E-2</c:v>
                </c:pt>
                <c:pt idx="224">
                  <c:v>1.0999999999999999E-2</c:v>
                </c:pt>
                <c:pt idx="225">
                  <c:v>1.7000000000000001E-2</c:v>
                </c:pt>
                <c:pt idx="226">
                  <c:v>1.7000000000000001E-2</c:v>
                </c:pt>
                <c:pt idx="227">
                  <c:v>1.7000000000000001E-2</c:v>
                </c:pt>
                <c:pt idx="228">
                  <c:v>1.7000000000000001E-2</c:v>
                </c:pt>
                <c:pt idx="229">
                  <c:v>1.0999999999999999E-2</c:v>
                </c:pt>
                <c:pt idx="230">
                  <c:v>1.7000000000000001E-2</c:v>
                </c:pt>
                <c:pt idx="231">
                  <c:v>1.0999999999999999E-2</c:v>
                </c:pt>
                <c:pt idx="232">
                  <c:v>1.0999999999999999E-2</c:v>
                </c:pt>
                <c:pt idx="233">
                  <c:v>1.7000000000000001E-2</c:v>
                </c:pt>
                <c:pt idx="234">
                  <c:v>1.7000000000000001E-2</c:v>
                </c:pt>
                <c:pt idx="235">
                  <c:v>1.0999999999999999E-2</c:v>
                </c:pt>
                <c:pt idx="236">
                  <c:v>1.0999999999999999E-2</c:v>
                </c:pt>
                <c:pt idx="237">
                  <c:v>1.7000000000000001E-2</c:v>
                </c:pt>
                <c:pt idx="238">
                  <c:v>1.7000000000000001E-2</c:v>
                </c:pt>
                <c:pt idx="239">
                  <c:v>1.7000000000000001E-2</c:v>
                </c:pt>
                <c:pt idx="240">
                  <c:v>1.0999999999999999E-2</c:v>
                </c:pt>
                <c:pt idx="241">
                  <c:v>1.7000000000000001E-2</c:v>
                </c:pt>
                <c:pt idx="242">
                  <c:v>1.7000000000000001E-2</c:v>
                </c:pt>
                <c:pt idx="243">
                  <c:v>1.0999999999999999E-2</c:v>
                </c:pt>
                <c:pt idx="244">
                  <c:v>1.0999999999999999E-2</c:v>
                </c:pt>
                <c:pt idx="245">
                  <c:v>1.7000000000000001E-2</c:v>
                </c:pt>
                <c:pt idx="246">
                  <c:v>1.7000000000000001E-2</c:v>
                </c:pt>
                <c:pt idx="247">
                  <c:v>1.0999999999999999E-2</c:v>
                </c:pt>
                <c:pt idx="248">
                  <c:v>1.0999999999999999E-2</c:v>
                </c:pt>
                <c:pt idx="249">
                  <c:v>1.7000000000000001E-2</c:v>
                </c:pt>
                <c:pt idx="250">
                  <c:v>1.7000000000000001E-2</c:v>
                </c:pt>
                <c:pt idx="251">
                  <c:v>1.7000000000000001E-2</c:v>
                </c:pt>
                <c:pt idx="252">
                  <c:v>1.7000000000000001E-2</c:v>
                </c:pt>
                <c:pt idx="253">
                  <c:v>2.3E-2</c:v>
                </c:pt>
                <c:pt idx="254">
                  <c:v>1.7000000000000001E-2</c:v>
                </c:pt>
                <c:pt idx="255">
                  <c:v>1.7000000000000001E-2</c:v>
                </c:pt>
                <c:pt idx="256">
                  <c:v>1.7000000000000001E-2</c:v>
                </c:pt>
                <c:pt idx="257">
                  <c:v>1.7000000000000001E-2</c:v>
                </c:pt>
                <c:pt idx="258">
                  <c:v>1.0999999999999999E-2</c:v>
                </c:pt>
                <c:pt idx="259">
                  <c:v>1.0999999999999999E-2</c:v>
                </c:pt>
                <c:pt idx="260">
                  <c:v>1.7000000000000001E-2</c:v>
                </c:pt>
                <c:pt idx="261">
                  <c:v>1.7000000000000001E-2</c:v>
                </c:pt>
                <c:pt idx="262">
                  <c:v>1.0999999999999999E-2</c:v>
                </c:pt>
                <c:pt idx="263">
                  <c:v>1.0999999999999999E-2</c:v>
                </c:pt>
                <c:pt idx="264">
                  <c:v>1.7000000000000001E-2</c:v>
                </c:pt>
                <c:pt idx="265">
                  <c:v>1.7000000000000001E-2</c:v>
                </c:pt>
                <c:pt idx="266">
                  <c:v>1.0999999999999999E-2</c:v>
                </c:pt>
                <c:pt idx="267">
                  <c:v>1.7000000000000001E-2</c:v>
                </c:pt>
                <c:pt idx="268">
                  <c:v>1.0999999999999999E-2</c:v>
                </c:pt>
                <c:pt idx="269">
                  <c:v>1.7000000000000001E-2</c:v>
                </c:pt>
                <c:pt idx="270">
                  <c:v>1.7000000000000001E-2</c:v>
                </c:pt>
                <c:pt idx="271">
                  <c:v>1.7000000000000001E-2</c:v>
                </c:pt>
                <c:pt idx="272">
                  <c:v>1.7000000000000001E-2</c:v>
                </c:pt>
                <c:pt idx="273">
                  <c:v>1.0999999999999999E-2</c:v>
                </c:pt>
                <c:pt idx="274">
                  <c:v>1.0999999999999999E-2</c:v>
                </c:pt>
                <c:pt idx="275">
                  <c:v>1.7000000000000001E-2</c:v>
                </c:pt>
                <c:pt idx="276">
                  <c:v>1.7000000000000001E-2</c:v>
                </c:pt>
                <c:pt idx="277">
                  <c:v>1.0999999999999999E-2</c:v>
                </c:pt>
                <c:pt idx="278">
                  <c:v>1.0999999999999999E-2</c:v>
                </c:pt>
                <c:pt idx="279">
                  <c:v>1.7000000000000001E-2</c:v>
                </c:pt>
                <c:pt idx="280">
                  <c:v>2.3E-2</c:v>
                </c:pt>
                <c:pt idx="281">
                  <c:v>1.7000000000000001E-2</c:v>
                </c:pt>
                <c:pt idx="282">
                  <c:v>1.0999999999999999E-2</c:v>
                </c:pt>
                <c:pt idx="283">
                  <c:v>1.7000000000000001E-2</c:v>
                </c:pt>
                <c:pt idx="284">
                  <c:v>1.7000000000000001E-2</c:v>
                </c:pt>
                <c:pt idx="285">
                  <c:v>1.7000000000000001E-2</c:v>
                </c:pt>
                <c:pt idx="286">
                  <c:v>1.0999999999999999E-2</c:v>
                </c:pt>
                <c:pt idx="287">
                  <c:v>1.7000000000000001E-2</c:v>
                </c:pt>
                <c:pt idx="288">
                  <c:v>2.3E-2</c:v>
                </c:pt>
                <c:pt idx="289">
                  <c:v>1.0999999999999999E-2</c:v>
                </c:pt>
                <c:pt idx="290">
                  <c:v>1.0999999999999999E-2</c:v>
                </c:pt>
                <c:pt idx="291">
                  <c:v>1.0999999999999999E-2</c:v>
                </c:pt>
                <c:pt idx="292">
                  <c:v>1.7000000000000001E-2</c:v>
                </c:pt>
                <c:pt idx="293">
                  <c:v>1.0999999999999999E-2</c:v>
                </c:pt>
                <c:pt idx="294">
                  <c:v>1.0999999999999999E-2</c:v>
                </c:pt>
                <c:pt idx="295">
                  <c:v>1.7000000000000001E-2</c:v>
                </c:pt>
                <c:pt idx="296">
                  <c:v>1.7000000000000001E-2</c:v>
                </c:pt>
                <c:pt idx="297">
                  <c:v>1.0999999999999999E-2</c:v>
                </c:pt>
                <c:pt idx="298">
                  <c:v>1.0999999999999999E-2</c:v>
                </c:pt>
                <c:pt idx="299">
                  <c:v>1.7000000000000001E-2</c:v>
                </c:pt>
                <c:pt idx="300">
                  <c:v>1.0999999999999999E-2</c:v>
                </c:pt>
                <c:pt idx="301">
                  <c:v>1.0999999999999999E-2</c:v>
                </c:pt>
                <c:pt idx="302">
                  <c:v>1.0999999999999999E-2</c:v>
                </c:pt>
                <c:pt idx="303">
                  <c:v>1.7000000000000001E-2</c:v>
                </c:pt>
                <c:pt idx="304">
                  <c:v>1.0999999999999999E-2</c:v>
                </c:pt>
                <c:pt idx="305">
                  <c:v>1.7000000000000001E-2</c:v>
                </c:pt>
                <c:pt idx="306">
                  <c:v>1.0999999999999999E-2</c:v>
                </c:pt>
                <c:pt idx="307">
                  <c:v>1.7000000000000001E-2</c:v>
                </c:pt>
                <c:pt idx="308">
                  <c:v>1.0999999999999999E-2</c:v>
                </c:pt>
                <c:pt idx="309">
                  <c:v>1.0999999999999999E-2</c:v>
                </c:pt>
                <c:pt idx="310">
                  <c:v>1.0999999999999999E-2</c:v>
                </c:pt>
                <c:pt idx="311">
                  <c:v>1.7000000000000001E-2</c:v>
                </c:pt>
                <c:pt idx="312">
                  <c:v>1.7000000000000001E-2</c:v>
                </c:pt>
                <c:pt idx="313">
                  <c:v>1.7000000000000001E-2</c:v>
                </c:pt>
                <c:pt idx="314">
                  <c:v>1.7000000000000001E-2</c:v>
                </c:pt>
                <c:pt idx="315">
                  <c:v>1.7000000000000001E-2</c:v>
                </c:pt>
                <c:pt idx="316">
                  <c:v>1.0999999999999999E-2</c:v>
                </c:pt>
                <c:pt idx="317">
                  <c:v>1.7000000000000001E-2</c:v>
                </c:pt>
                <c:pt idx="318">
                  <c:v>1.0999999999999999E-2</c:v>
                </c:pt>
                <c:pt idx="319">
                  <c:v>1.0999999999999999E-2</c:v>
                </c:pt>
                <c:pt idx="320">
                  <c:v>1.0999999999999999E-2</c:v>
                </c:pt>
                <c:pt idx="321">
                  <c:v>1.7000000000000001E-2</c:v>
                </c:pt>
                <c:pt idx="322">
                  <c:v>1.7000000000000001E-2</c:v>
                </c:pt>
                <c:pt idx="323">
                  <c:v>1.7000000000000001E-2</c:v>
                </c:pt>
                <c:pt idx="324">
                  <c:v>1.0999999999999999E-2</c:v>
                </c:pt>
                <c:pt idx="325">
                  <c:v>1.0999999999999999E-2</c:v>
                </c:pt>
                <c:pt idx="326">
                  <c:v>1.7000000000000001E-2</c:v>
                </c:pt>
                <c:pt idx="327">
                  <c:v>1.0999999999999999E-2</c:v>
                </c:pt>
                <c:pt idx="328">
                  <c:v>1.0999999999999999E-2</c:v>
                </c:pt>
                <c:pt idx="329">
                  <c:v>1.7000000000000001E-2</c:v>
                </c:pt>
                <c:pt idx="330">
                  <c:v>1.7000000000000001E-2</c:v>
                </c:pt>
                <c:pt idx="331">
                  <c:v>1.7000000000000001E-2</c:v>
                </c:pt>
                <c:pt idx="332">
                  <c:v>1.0999999999999999E-2</c:v>
                </c:pt>
                <c:pt idx="333">
                  <c:v>1.7000000000000001E-2</c:v>
                </c:pt>
                <c:pt idx="334">
                  <c:v>1.7000000000000001E-2</c:v>
                </c:pt>
                <c:pt idx="335">
                  <c:v>1.0999999999999999E-2</c:v>
                </c:pt>
                <c:pt idx="336">
                  <c:v>1.0999999999999999E-2</c:v>
                </c:pt>
                <c:pt idx="337">
                  <c:v>1.0999999999999999E-2</c:v>
                </c:pt>
                <c:pt idx="338">
                  <c:v>1.7000000000000001E-2</c:v>
                </c:pt>
                <c:pt idx="339">
                  <c:v>1.7000000000000001E-2</c:v>
                </c:pt>
                <c:pt idx="340">
                  <c:v>1.0999999999999999E-2</c:v>
                </c:pt>
                <c:pt idx="341">
                  <c:v>1.7000000000000001E-2</c:v>
                </c:pt>
                <c:pt idx="342">
                  <c:v>1.0999999999999999E-2</c:v>
                </c:pt>
                <c:pt idx="343">
                  <c:v>1.0999999999999999E-2</c:v>
                </c:pt>
                <c:pt idx="344">
                  <c:v>1.7000000000000001E-2</c:v>
                </c:pt>
                <c:pt idx="345">
                  <c:v>1.7000000000000001E-2</c:v>
                </c:pt>
                <c:pt idx="346">
                  <c:v>1.7000000000000001E-2</c:v>
                </c:pt>
                <c:pt idx="347">
                  <c:v>1.0999999999999999E-2</c:v>
                </c:pt>
                <c:pt idx="348">
                  <c:v>1.7000000000000001E-2</c:v>
                </c:pt>
                <c:pt idx="349">
                  <c:v>1.7000000000000001E-2</c:v>
                </c:pt>
                <c:pt idx="350">
                  <c:v>1.0999999999999999E-2</c:v>
                </c:pt>
                <c:pt idx="351">
                  <c:v>1.0999999999999999E-2</c:v>
                </c:pt>
                <c:pt idx="352">
                  <c:v>1.7000000000000001E-2</c:v>
                </c:pt>
                <c:pt idx="353">
                  <c:v>1.7000000000000001E-2</c:v>
                </c:pt>
                <c:pt idx="354">
                  <c:v>1.0999999999999999E-2</c:v>
                </c:pt>
                <c:pt idx="355">
                  <c:v>1.7000000000000001E-2</c:v>
                </c:pt>
                <c:pt idx="356">
                  <c:v>1.7000000000000001E-2</c:v>
                </c:pt>
                <c:pt idx="357">
                  <c:v>1.7000000000000001E-2</c:v>
                </c:pt>
                <c:pt idx="358">
                  <c:v>1.7000000000000001E-2</c:v>
                </c:pt>
                <c:pt idx="359">
                  <c:v>1.7000000000000001E-2</c:v>
                </c:pt>
                <c:pt idx="360">
                  <c:v>1.7000000000000001E-2</c:v>
                </c:pt>
                <c:pt idx="361">
                  <c:v>1.7000000000000001E-2</c:v>
                </c:pt>
                <c:pt idx="362">
                  <c:v>1.0999999999999999E-2</c:v>
                </c:pt>
                <c:pt idx="363">
                  <c:v>1.0999999999999999E-2</c:v>
                </c:pt>
                <c:pt idx="364">
                  <c:v>1.7000000000000001E-2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1.7000000000000001E-2</c:v>
                </c:pt>
                <c:pt idx="368">
                  <c:v>1.7000000000000001E-2</c:v>
                </c:pt>
                <c:pt idx="369">
                  <c:v>1.7000000000000001E-2</c:v>
                </c:pt>
                <c:pt idx="370">
                  <c:v>1.0999999999999999E-2</c:v>
                </c:pt>
                <c:pt idx="371">
                  <c:v>1.0999999999999999E-2</c:v>
                </c:pt>
                <c:pt idx="372">
                  <c:v>1.7000000000000001E-2</c:v>
                </c:pt>
                <c:pt idx="373">
                  <c:v>1.7000000000000001E-2</c:v>
                </c:pt>
                <c:pt idx="374">
                  <c:v>1.0999999999999999E-2</c:v>
                </c:pt>
                <c:pt idx="375">
                  <c:v>1.7000000000000001E-2</c:v>
                </c:pt>
                <c:pt idx="376">
                  <c:v>1.7000000000000001E-2</c:v>
                </c:pt>
                <c:pt idx="377">
                  <c:v>1.0999999999999999E-2</c:v>
                </c:pt>
                <c:pt idx="378">
                  <c:v>1.0999999999999999E-2</c:v>
                </c:pt>
                <c:pt idx="379">
                  <c:v>1.0999999999999999E-2</c:v>
                </c:pt>
                <c:pt idx="380">
                  <c:v>1.7000000000000001E-2</c:v>
                </c:pt>
                <c:pt idx="381">
                  <c:v>1.7000000000000001E-2</c:v>
                </c:pt>
                <c:pt idx="382">
                  <c:v>1.0999999999999999E-2</c:v>
                </c:pt>
                <c:pt idx="383">
                  <c:v>1.0999999999999999E-2</c:v>
                </c:pt>
                <c:pt idx="384">
                  <c:v>1.7000000000000001E-2</c:v>
                </c:pt>
                <c:pt idx="385">
                  <c:v>1.7000000000000001E-2</c:v>
                </c:pt>
                <c:pt idx="386">
                  <c:v>1.7000000000000001E-2</c:v>
                </c:pt>
                <c:pt idx="387">
                  <c:v>1.7000000000000001E-2</c:v>
                </c:pt>
                <c:pt idx="388">
                  <c:v>1.7000000000000001E-2</c:v>
                </c:pt>
                <c:pt idx="389">
                  <c:v>1.7000000000000001E-2</c:v>
                </c:pt>
                <c:pt idx="390">
                  <c:v>1.7000000000000001E-2</c:v>
                </c:pt>
                <c:pt idx="391">
                  <c:v>2.3E-2</c:v>
                </c:pt>
                <c:pt idx="392">
                  <c:v>1.7000000000000001E-2</c:v>
                </c:pt>
                <c:pt idx="393">
                  <c:v>1.7000000000000001E-2</c:v>
                </c:pt>
                <c:pt idx="394">
                  <c:v>1.7000000000000001E-2</c:v>
                </c:pt>
                <c:pt idx="395">
                  <c:v>1.7000000000000001E-2</c:v>
                </c:pt>
                <c:pt idx="396">
                  <c:v>1.7000000000000001E-2</c:v>
                </c:pt>
                <c:pt idx="397">
                  <c:v>1.7000000000000001E-2</c:v>
                </c:pt>
                <c:pt idx="398">
                  <c:v>1.0999999999999999E-2</c:v>
                </c:pt>
                <c:pt idx="399">
                  <c:v>1.0999999999999999E-2</c:v>
                </c:pt>
                <c:pt idx="400">
                  <c:v>1.7000000000000001E-2</c:v>
                </c:pt>
                <c:pt idx="401">
                  <c:v>1.7000000000000001E-2</c:v>
                </c:pt>
                <c:pt idx="402">
                  <c:v>1.7000000000000001E-2</c:v>
                </c:pt>
                <c:pt idx="403">
                  <c:v>1.7000000000000001E-2</c:v>
                </c:pt>
                <c:pt idx="404">
                  <c:v>1.0999999999999999E-2</c:v>
                </c:pt>
                <c:pt idx="405">
                  <c:v>1.7000000000000001E-2</c:v>
                </c:pt>
                <c:pt idx="406">
                  <c:v>2.3E-2</c:v>
                </c:pt>
                <c:pt idx="407">
                  <c:v>1.7000000000000001E-2</c:v>
                </c:pt>
                <c:pt idx="408">
                  <c:v>1.0999999999999999E-2</c:v>
                </c:pt>
                <c:pt idx="409">
                  <c:v>1.7000000000000001E-2</c:v>
                </c:pt>
                <c:pt idx="410">
                  <c:v>1.7000000000000001E-2</c:v>
                </c:pt>
                <c:pt idx="411">
                  <c:v>1.0999999999999999E-2</c:v>
                </c:pt>
                <c:pt idx="412">
                  <c:v>1.0999999999999999E-2</c:v>
                </c:pt>
                <c:pt idx="413">
                  <c:v>1.7000000000000001E-2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1.7000000000000001E-2</c:v>
                </c:pt>
                <c:pt idx="417">
                  <c:v>1.7000000000000001E-2</c:v>
                </c:pt>
                <c:pt idx="418">
                  <c:v>1.7000000000000001E-2</c:v>
                </c:pt>
                <c:pt idx="419">
                  <c:v>1.0999999999999999E-2</c:v>
                </c:pt>
                <c:pt idx="420">
                  <c:v>1.7000000000000001E-2</c:v>
                </c:pt>
                <c:pt idx="421">
                  <c:v>1.7000000000000001E-2</c:v>
                </c:pt>
                <c:pt idx="422">
                  <c:v>1.7000000000000001E-2</c:v>
                </c:pt>
                <c:pt idx="423">
                  <c:v>1.0999999999999999E-2</c:v>
                </c:pt>
                <c:pt idx="424">
                  <c:v>1.0999999999999999E-2</c:v>
                </c:pt>
                <c:pt idx="425">
                  <c:v>1.7000000000000001E-2</c:v>
                </c:pt>
                <c:pt idx="426">
                  <c:v>1.0999999999999999E-2</c:v>
                </c:pt>
                <c:pt idx="427">
                  <c:v>1.0999999999999999E-2</c:v>
                </c:pt>
                <c:pt idx="428">
                  <c:v>1.7000000000000001E-2</c:v>
                </c:pt>
                <c:pt idx="429">
                  <c:v>1.7000000000000001E-2</c:v>
                </c:pt>
                <c:pt idx="430">
                  <c:v>1.0999999999999999E-2</c:v>
                </c:pt>
                <c:pt idx="431">
                  <c:v>1.0999999999999999E-2</c:v>
                </c:pt>
                <c:pt idx="432">
                  <c:v>1.7000000000000001E-2</c:v>
                </c:pt>
                <c:pt idx="433">
                  <c:v>1.7000000000000001E-2</c:v>
                </c:pt>
                <c:pt idx="434">
                  <c:v>1.7000000000000001E-2</c:v>
                </c:pt>
                <c:pt idx="435">
                  <c:v>1.0999999999999999E-2</c:v>
                </c:pt>
                <c:pt idx="436">
                  <c:v>1.7000000000000001E-2</c:v>
                </c:pt>
                <c:pt idx="437">
                  <c:v>1.7000000000000001E-2</c:v>
                </c:pt>
                <c:pt idx="438">
                  <c:v>1.0999999999999999E-2</c:v>
                </c:pt>
                <c:pt idx="439">
                  <c:v>1.7000000000000001E-2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1.0999999999999999E-2</c:v>
                </c:pt>
                <c:pt idx="443">
                  <c:v>1.0999999999999999E-2</c:v>
                </c:pt>
                <c:pt idx="444">
                  <c:v>1.7000000000000001E-2</c:v>
                </c:pt>
                <c:pt idx="445">
                  <c:v>1.0999999999999999E-2</c:v>
                </c:pt>
                <c:pt idx="446">
                  <c:v>1.0999999999999999E-2</c:v>
                </c:pt>
                <c:pt idx="447">
                  <c:v>1.0999999999999999E-2</c:v>
                </c:pt>
                <c:pt idx="448">
                  <c:v>1.7000000000000001E-2</c:v>
                </c:pt>
                <c:pt idx="449">
                  <c:v>1.7000000000000001E-2</c:v>
                </c:pt>
                <c:pt idx="450">
                  <c:v>1.7000000000000001E-2</c:v>
                </c:pt>
                <c:pt idx="451">
                  <c:v>1.7000000000000001E-2</c:v>
                </c:pt>
                <c:pt idx="452">
                  <c:v>1.0999999999999999E-2</c:v>
                </c:pt>
                <c:pt idx="453">
                  <c:v>1.0999999999999999E-2</c:v>
                </c:pt>
                <c:pt idx="454">
                  <c:v>1.0999999999999999E-2</c:v>
                </c:pt>
                <c:pt idx="455">
                  <c:v>1.0999999999999999E-2</c:v>
                </c:pt>
                <c:pt idx="456">
                  <c:v>1.7000000000000001E-2</c:v>
                </c:pt>
                <c:pt idx="457">
                  <c:v>1.7000000000000001E-2</c:v>
                </c:pt>
                <c:pt idx="458">
                  <c:v>1.0999999999999999E-2</c:v>
                </c:pt>
                <c:pt idx="459">
                  <c:v>1.7000000000000001E-2</c:v>
                </c:pt>
                <c:pt idx="460">
                  <c:v>1.7000000000000001E-2</c:v>
                </c:pt>
                <c:pt idx="461">
                  <c:v>1.7000000000000001E-2</c:v>
                </c:pt>
                <c:pt idx="462">
                  <c:v>1.7000000000000001E-2</c:v>
                </c:pt>
                <c:pt idx="463">
                  <c:v>1.7000000000000001E-2</c:v>
                </c:pt>
                <c:pt idx="464">
                  <c:v>1.7000000000000001E-2</c:v>
                </c:pt>
                <c:pt idx="465">
                  <c:v>1.7000000000000001E-2</c:v>
                </c:pt>
                <c:pt idx="466">
                  <c:v>1.7000000000000001E-2</c:v>
                </c:pt>
                <c:pt idx="467">
                  <c:v>1.7000000000000001E-2</c:v>
                </c:pt>
                <c:pt idx="468">
                  <c:v>1.7000000000000001E-2</c:v>
                </c:pt>
                <c:pt idx="469">
                  <c:v>2.3E-2</c:v>
                </c:pt>
                <c:pt idx="470">
                  <c:v>1.7000000000000001E-2</c:v>
                </c:pt>
                <c:pt idx="471">
                  <c:v>1.7000000000000001E-2</c:v>
                </c:pt>
                <c:pt idx="472">
                  <c:v>1.7000000000000001E-2</c:v>
                </c:pt>
                <c:pt idx="473">
                  <c:v>1.7000000000000001E-2</c:v>
                </c:pt>
                <c:pt idx="474">
                  <c:v>1.7000000000000001E-2</c:v>
                </c:pt>
                <c:pt idx="475">
                  <c:v>2.3E-2</c:v>
                </c:pt>
                <c:pt idx="476">
                  <c:v>1.7000000000000001E-2</c:v>
                </c:pt>
                <c:pt idx="477">
                  <c:v>1.7000000000000001E-2</c:v>
                </c:pt>
                <c:pt idx="478">
                  <c:v>1.7000000000000001E-2</c:v>
                </c:pt>
                <c:pt idx="479">
                  <c:v>1.7000000000000001E-2</c:v>
                </c:pt>
                <c:pt idx="480">
                  <c:v>1.7000000000000001E-2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1.7000000000000001E-2</c:v>
                </c:pt>
                <c:pt idx="484">
                  <c:v>1.0999999999999999E-2</c:v>
                </c:pt>
                <c:pt idx="485">
                  <c:v>1.7000000000000001E-2</c:v>
                </c:pt>
                <c:pt idx="486">
                  <c:v>1.7000000000000001E-2</c:v>
                </c:pt>
                <c:pt idx="487">
                  <c:v>1.7000000000000001E-2</c:v>
                </c:pt>
                <c:pt idx="488">
                  <c:v>1.7000000000000001E-2</c:v>
                </c:pt>
                <c:pt idx="489">
                  <c:v>1.7000000000000001E-2</c:v>
                </c:pt>
                <c:pt idx="490">
                  <c:v>1.7000000000000001E-2</c:v>
                </c:pt>
                <c:pt idx="491">
                  <c:v>1.7000000000000001E-2</c:v>
                </c:pt>
                <c:pt idx="492">
                  <c:v>1.0999999999999999E-2</c:v>
                </c:pt>
                <c:pt idx="493">
                  <c:v>1.7000000000000001E-2</c:v>
                </c:pt>
                <c:pt idx="494">
                  <c:v>1.7000000000000001E-2</c:v>
                </c:pt>
                <c:pt idx="495">
                  <c:v>1.7000000000000001E-2</c:v>
                </c:pt>
                <c:pt idx="496">
                  <c:v>1.0999999999999999E-2</c:v>
                </c:pt>
                <c:pt idx="497">
                  <c:v>1.7000000000000001E-2</c:v>
                </c:pt>
                <c:pt idx="498">
                  <c:v>1.7000000000000001E-2</c:v>
                </c:pt>
                <c:pt idx="499">
                  <c:v>1.7000000000000001E-2</c:v>
                </c:pt>
                <c:pt idx="500">
                  <c:v>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C0-4B12-AA3F-0A9C3EF96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dx=0,063'!$B$2:$B$1048576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dx=0,063'!$D$2:$D$1048576</c:f>
              <c:numCache>
                <c:formatCode>0.000</c:formatCode>
                <c:ptCount val="1048575"/>
                <c:pt idx="0">
                  <c:v>0.63800000000000001</c:v>
                </c:pt>
                <c:pt idx="1">
                  <c:v>0.68699999999999994</c:v>
                </c:pt>
                <c:pt idx="2">
                  <c:v>0.71699999999999997</c:v>
                </c:pt>
                <c:pt idx="3">
                  <c:v>0.748</c:v>
                </c:pt>
                <c:pt idx="4">
                  <c:v>0.77200000000000002</c:v>
                </c:pt>
                <c:pt idx="5">
                  <c:v>0.78400000000000003</c:v>
                </c:pt>
                <c:pt idx="6">
                  <c:v>0.77200000000000002</c:v>
                </c:pt>
                <c:pt idx="7">
                  <c:v>0.77200000000000002</c:v>
                </c:pt>
                <c:pt idx="8">
                  <c:v>0.76</c:v>
                </c:pt>
                <c:pt idx="9">
                  <c:v>0.73499999999999999</c:v>
                </c:pt>
                <c:pt idx="10">
                  <c:v>0.70499999999999996</c:v>
                </c:pt>
                <c:pt idx="11">
                  <c:v>0.66900000000000004</c:v>
                </c:pt>
                <c:pt idx="12">
                  <c:v>0.626</c:v>
                </c:pt>
                <c:pt idx="13">
                  <c:v>0.57099999999999995</c:v>
                </c:pt>
                <c:pt idx="14">
                  <c:v>0.505</c:v>
                </c:pt>
                <c:pt idx="15">
                  <c:v>0.44400000000000001</c:v>
                </c:pt>
                <c:pt idx="16">
                  <c:v>0.38300000000000001</c:v>
                </c:pt>
                <c:pt idx="17">
                  <c:v>0.316</c:v>
                </c:pt>
                <c:pt idx="18">
                  <c:v>0.24299999999999999</c:v>
                </c:pt>
                <c:pt idx="19">
                  <c:v>0.16999999999999998</c:v>
                </c:pt>
                <c:pt idx="20">
                  <c:v>0.104</c:v>
                </c:pt>
                <c:pt idx="21">
                  <c:v>2.5000000000000001E-2</c:v>
                </c:pt>
                <c:pt idx="22">
                  <c:v>-4.8000000000000001E-2</c:v>
                </c:pt>
                <c:pt idx="23">
                  <c:v>-0.121</c:v>
                </c:pt>
                <c:pt idx="24">
                  <c:v>-0.188</c:v>
                </c:pt>
                <c:pt idx="25">
                  <c:v>-0.26700000000000002</c:v>
                </c:pt>
                <c:pt idx="26">
                  <c:v>-0.32800000000000001</c:v>
                </c:pt>
                <c:pt idx="27">
                  <c:v>-0.38200000000000001</c:v>
                </c:pt>
                <c:pt idx="28">
                  <c:v>-0.437</c:v>
                </c:pt>
                <c:pt idx="29">
                  <c:v>-0.49199999999999999</c:v>
                </c:pt>
                <c:pt idx="30">
                  <c:v>-0.52800000000000002</c:v>
                </c:pt>
                <c:pt idx="31">
                  <c:v>-0.55900000000000005</c:v>
                </c:pt>
                <c:pt idx="32">
                  <c:v>-0.58899999999999997</c:v>
                </c:pt>
                <c:pt idx="33">
                  <c:v>-0.61899999999999999</c:v>
                </c:pt>
                <c:pt idx="34">
                  <c:v>-0.63200000000000001</c:v>
                </c:pt>
                <c:pt idx="35">
                  <c:v>-0.63200000000000001</c:v>
                </c:pt>
                <c:pt idx="36">
                  <c:v>-0.63200000000000001</c:v>
                </c:pt>
                <c:pt idx="37">
                  <c:v>-0.63200000000000001</c:v>
                </c:pt>
                <c:pt idx="38">
                  <c:v>-0.61299999999999999</c:v>
                </c:pt>
                <c:pt idx="39">
                  <c:v>-0.58899999999999997</c:v>
                </c:pt>
                <c:pt idx="40">
                  <c:v>-0.57100000000000006</c:v>
                </c:pt>
                <c:pt idx="41">
                  <c:v>-0.54700000000000004</c:v>
                </c:pt>
                <c:pt idx="42">
                  <c:v>-0.51</c:v>
                </c:pt>
                <c:pt idx="43">
                  <c:v>-0.46100000000000002</c:v>
                </c:pt>
                <c:pt idx="44">
                  <c:v>-0.41900000000000004</c:v>
                </c:pt>
                <c:pt idx="45">
                  <c:v>-0.37</c:v>
                </c:pt>
                <c:pt idx="46">
                  <c:v>-0.32200000000000001</c:v>
                </c:pt>
                <c:pt idx="47">
                  <c:v>-0.26100000000000001</c:v>
                </c:pt>
                <c:pt idx="48">
                  <c:v>-0.19400000000000001</c:v>
                </c:pt>
                <c:pt idx="49">
                  <c:v>-0.127</c:v>
                </c:pt>
                <c:pt idx="50">
                  <c:v>-6.7000000000000004E-2</c:v>
                </c:pt>
                <c:pt idx="51">
                  <c:v>-1.2E-2</c:v>
                </c:pt>
                <c:pt idx="52">
                  <c:v>5.4999999999999993E-2</c:v>
                </c:pt>
                <c:pt idx="53">
                  <c:v>0.11</c:v>
                </c:pt>
                <c:pt idx="54">
                  <c:v>0.16999999999999998</c:v>
                </c:pt>
                <c:pt idx="55">
                  <c:v>0.22499999999999998</c:v>
                </c:pt>
                <c:pt idx="56">
                  <c:v>0.27399999999999997</c:v>
                </c:pt>
                <c:pt idx="57">
                  <c:v>0.32799999999999996</c:v>
                </c:pt>
                <c:pt idx="58">
                  <c:v>0.371</c:v>
                </c:pt>
                <c:pt idx="59">
                  <c:v>0.41299999999999998</c:v>
                </c:pt>
                <c:pt idx="60">
                  <c:v>0.44400000000000001</c:v>
                </c:pt>
                <c:pt idx="61">
                  <c:v>0.47399999999999998</c:v>
                </c:pt>
                <c:pt idx="62">
                  <c:v>0.498</c:v>
                </c:pt>
                <c:pt idx="63">
                  <c:v>0.51100000000000001</c:v>
                </c:pt>
                <c:pt idx="64">
                  <c:v>0.52300000000000002</c:v>
                </c:pt>
                <c:pt idx="65">
                  <c:v>0.54100000000000004</c:v>
                </c:pt>
                <c:pt idx="66">
                  <c:v>0.52900000000000003</c:v>
                </c:pt>
                <c:pt idx="67">
                  <c:v>0.51100000000000001</c:v>
                </c:pt>
                <c:pt idx="68">
                  <c:v>0.505</c:v>
                </c:pt>
                <c:pt idx="69">
                  <c:v>0.48599999999999999</c:v>
                </c:pt>
                <c:pt idx="70">
                  <c:v>0.46199999999999997</c:v>
                </c:pt>
                <c:pt idx="71">
                  <c:v>0.432</c:v>
                </c:pt>
                <c:pt idx="72">
                  <c:v>0.40099999999999997</c:v>
                </c:pt>
                <c:pt idx="73">
                  <c:v>0.371</c:v>
                </c:pt>
                <c:pt idx="74">
                  <c:v>0.33399999999999996</c:v>
                </c:pt>
                <c:pt idx="75">
                  <c:v>0.28599999999999998</c:v>
                </c:pt>
                <c:pt idx="76">
                  <c:v>0.24299999999999999</c:v>
                </c:pt>
                <c:pt idx="77">
                  <c:v>0.20700000000000002</c:v>
                </c:pt>
                <c:pt idx="78">
                  <c:v>0.15200000000000002</c:v>
                </c:pt>
                <c:pt idx="79">
                  <c:v>9.7000000000000003E-2</c:v>
                </c:pt>
                <c:pt idx="80">
                  <c:v>4.9000000000000002E-2</c:v>
                </c:pt>
                <c:pt idx="81">
                  <c:v>1.2E-2</c:v>
                </c:pt>
                <c:pt idx="82">
                  <c:v>-4.2000000000000003E-2</c:v>
                </c:pt>
                <c:pt idx="83">
                  <c:v>-9.0999999999999998E-2</c:v>
                </c:pt>
                <c:pt idx="84">
                  <c:v>-0.127</c:v>
                </c:pt>
                <c:pt idx="85">
                  <c:v>-0.16999999999999998</c:v>
                </c:pt>
                <c:pt idx="86">
                  <c:v>-0.21800000000000003</c:v>
                </c:pt>
                <c:pt idx="87">
                  <c:v>-0.26700000000000002</c:v>
                </c:pt>
                <c:pt idx="88">
                  <c:v>-0.29100000000000004</c:v>
                </c:pt>
                <c:pt idx="89">
                  <c:v>-0.32200000000000001</c:v>
                </c:pt>
                <c:pt idx="90">
                  <c:v>-0.35200000000000004</c:v>
                </c:pt>
                <c:pt idx="91">
                  <c:v>-0.38200000000000001</c:v>
                </c:pt>
                <c:pt idx="92">
                  <c:v>-0.39500000000000002</c:v>
                </c:pt>
                <c:pt idx="93">
                  <c:v>-0.40100000000000002</c:v>
                </c:pt>
                <c:pt idx="94">
                  <c:v>-0.40100000000000002</c:v>
                </c:pt>
                <c:pt idx="95">
                  <c:v>-0.41300000000000003</c:v>
                </c:pt>
                <c:pt idx="96">
                  <c:v>-0.40700000000000003</c:v>
                </c:pt>
                <c:pt idx="97">
                  <c:v>-0.40700000000000003</c:v>
                </c:pt>
                <c:pt idx="98">
                  <c:v>-0.39500000000000002</c:v>
                </c:pt>
                <c:pt idx="99">
                  <c:v>-0.38200000000000001</c:v>
                </c:pt>
                <c:pt idx="100">
                  <c:v>-0.35800000000000004</c:v>
                </c:pt>
                <c:pt idx="101">
                  <c:v>-0.33400000000000002</c:v>
                </c:pt>
                <c:pt idx="102">
                  <c:v>-0.316</c:v>
                </c:pt>
                <c:pt idx="103">
                  <c:v>-0.28500000000000003</c:v>
                </c:pt>
                <c:pt idx="104">
                  <c:v>-0.249</c:v>
                </c:pt>
                <c:pt idx="105">
                  <c:v>-0.20600000000000002</c:v>
                </c:pt>
                <c:pt idx="106">
                  <c:v>-0.16999999999999998</c:v>
                </c:pt>
                <c:pt idx="107">
                  <c:v>-0.13900000000000001</c:v>
                </c:pt>
                <c:pt idx="108">
                  <c:v>-9.7000000000000003E-2</c:v>
                </c:pt>
                <c:pt idx="109">
                  <c:v>-0.06</c:v>
                </c:pt>
                <c:pt idx="110">
                  <c:v>-0.03</c:v>
                </c:pt>
                <c:pt idx="111">
                  <c:v>1.2E-2</c:v>
                </c:pt>
                <c:pt idx="112">
                  <c:v>4.9000000000000002E-2</c:v>
                </c:pt>
                <c:pt idx="113">
                  <c:v>8.4999999999999992E-2</c:v>
                </c:pt>
                <c:pt idx="114">
                  <c:v>0.11600000000000001</c:v>
                </c:pt>
                <c:pt idx="115">
                  <c:v>0.15200000000000002</c:v>
                </c:pt>
                <c:pt idx="116">
                  <c:v>0.183</c:v>
                </c:pt>
                <c:pt idx="117">
                  <c:v>0.20700000000000002</c:v>
                </c:pt>
                <c:pt idx="118">
                  <c:v>0.23699999999999999</c:v>
                </c:pt>
                <c:pt idx="119">
                  <c:v>0.26200000000000001</c:v>
                </c:pt>
                <c:pt idx="120">
                  <c:v>0.27999999999999997</c:v>
                </c:pt>
                <c:pt idx="121">
                  <c:v>0.28599999999999998</c:v>
                </c:pt>
                <c:pt idx="122">
                  <c:v>0.29799999999999999</c:v>
                </c:pt>
                <c:pt idx="123">
                  <c:v>0.31</c:v>
                </c:pt>
                <c:pt idx="124">
                  <c:v>0.316</c:v>
                </c:pt>
                <c:pt idx="125">
                  <c:v>0.31</c:v>
                </c:pt>
                <c:pt idx="126">
                  <c:v>0.31</c:v>
                </c:pt>
                <c:pt idx="127">
                  <c:v>0.30399999999999999</c:v>
                </c:pt>
                <c:pt idx="128">
                  <c:v>0.29199999999999998</c:v>
                </c:pt>
                <c:pt idx="129">
                  <c:v>0.28599999999999998</c:v>
                </c:pt>
                <c:pt idx="130">
                  <c:v>0.27399999999999997</c:v>
                </c:pt>
                <c:pt idx="131">
                  <c:v>0.26200000000000001</c:v>
                </c:pt>
                <c:pt idx="132">
                  <c:v>0.23699999999999999</c:v>
                </c:pt>
                <c:pt idx="133">
                  <c:v>0.21899999999999997</c:v>
                </c:pt>
                <c:pt idx="134">
                  <c:v>0.20100000000000001</c:v>
                </c:pt>
                <c:pt idx="135">
                  <c:v>0.17599999999999999</c:v>
                </c:pt>
                <c:pt idx="136">
                  <c:v>0.15200000000000002</c:v>
                </c:pt>
                <c:pt idx="137">
                  <c:v>0.12200000000000001</c:v>
                </c:pt>
                <c:pt idx="138">
                  <c:v>9.7000000000000003E-2</c:v>
                </c:pt>
                <c:pt idx="139">
                  <c:v>7.2999999999999995E-2</c:v>
                </c:pt>
                <c:pt idx="140">
                  <c:v>4.2999999999999997E-2</c:v>
                </c:pt>
                <c:pt idx="141">
                  <c:v>1.8000000000000002E-2</c:v>
                </c:pt>
                <c:pt idx="142">
                  <c:v>-6.0000000000000019E-3</c:v>
                </c:pt>
                <c:pt idx="143">
                  <c:v>-3.6000000000000004E-2</c:v>
                </c:pt>
                <c:pt idx="144">
                  <c:v>-0.06</c:v>
                </c:pt>
                <c:pt idx="145">
                  <c:v>-7.9000000000000001E-2</c:v>
                </c:pt>
                <c:pt idx="146">
                  <c:v>-9.7000000000000003E-2</c:v>
                </c:pt>
                <c:pt idx="147">
                  <c:v>-0.121</c:v>
                </c:pt>
                <c:pt idx="148">
                  <c:v>-0.14600000000000002</c:v>
                </c:pt>
                <c:pt idx="149">
                  <c:v>-0.15200000000000002</c:v>
                </c:pt>
                <c:pt idx="150">
                  <c:v>-0.16999999999999998</c:v>
                </c:pt>
                <c:pt idx="151">
                  <c:v>-0.182</c:v>
                </c:pt>
                <c:pt idx="152">
                  <c:v>-0.19400000000000001</c:v>
                </c:pt>
                <c:pt idx="153">
                  <c:v>-0.19400000000000001</c:v>
                </c:pt>
                <c:pt idx="154">
                  <c:v>-0.19400000000000001</c:v>
                </c:pt>
                <c:pt idx="155">
                  <c:v>-0.2</c:v>
                </c:pt>
                <c:pt idx="156">
                  <c:v>-0.19400000000000001</c:v>
                </c:pt>
                <c:pt idx="157">
                  <c:v>-0.188</c:v>
                </c:pt>
                <c:pt idx="158">
                  <c:v>-0.182</c:v>
                </c:pt>
                <c:pt idx="159">
                  <c:v>-0.17599999999999999</c:v>
                </c:pt>
                <c:pt idx="160">
                  <c:v>-0.16399999999999998</c:v>
                </c:pt>
                <c:pt idx="161">
                  <c:v>-0.15200000000000002</c:v>
                </c:pt>
                <c:pt idx="162">
                  <c:v>-0.13900000000000001</c:v>
                </c:pt>
                <c:pt idx="163">
                  <c:v>-0.127</c:v>
                </c:pt>
                <c:pt idx="164">
                  <c:v>-0.115</c:v>
                </c:pt>
                <c:pt idx="165">
                  <c:v>-9.7000000000000003E-2</c:v>
                </c:pt>
                <c:pt idx="166">
                  <c:v>-7.9000000000000001E-2</c:v>
                </c:pt>
                <c:pt idx="167">
                  <c:v>-7.3000000000000009E-2</c:v>
                </c:pt>
                <c:pt idx="168">
                  <c:v>-5.3999999999999999E-2</c:v>
                </c:pt>
                <c:pt idx="169">
                  <c:v>-3.6000000000000004E-2</c:v>
                </c:pt>
                <c:pt idx="170">
                  <c:v>-2.4E-2</c:v>
                </c:pt>
                <c:pt idx="171">
                  <c:v>-6.0000000000000019E-3</c:v>
                </c:pt>
                <c:pt idx="172">
                  <c:v>5.9999999999999984E-3</c:v>
                </c:pt>
                <c:pt idx="173">
                  <c:v>2.5000000000000001E-2</c:v>
                </c:pt>
                <c:pt idx="174">
                  <c:v>3.6999999999999998E-2</c:v>
                </c:pt>
                <c:pt idx="175">
                  <c:v>4.9000000000000002E-2</c:v>
                </c:pt>
                <c:pt idx="176">
                  <c:v>6.0999999999999999E-2</c:v>
                </c:pt>
                <c:pt idx="177">
                  <c:v>7.9000000000000001E-2</c:v>
                </c:pt>
                <c:pt idx="178">
                  <c:v>8.4999999999999992E-2</c:v>
                </c:pt>
                <c:pt idx="179">
                  <c:v>9.0999999999999998E-2</c:v>
                </c:pt>
                <c:pt idx="180">
                  <c:v>9.7000000000000003E-2</c:v>
                </c:pt>
                <c:pt idx="181">
                  <c:v>0.104</c:v>
                </c:pt>
                <c:pt idx="182">
                  <c:v>0.104</c:v>
                </c:pt>
                <c:pt idx="183">
                  <c:v>0.104</c:v>
                </c:pt>
                <c:pt idx="184">
                  <c:v>0.11600000000000001</c:v>
                </c:pt>
                <c:pt idx="185">
                  <c:v>0.11</c:v>
                </c:pt>
                <c:pt idx="186">
                  <c:v>0.104</c:v>
                </c:pt>
                <c:pt idx="187">
                  <c:v>0.104</c:v>
                </c:pt>
                <c:pt idx="188">
                  <c:v>0.104</c:v>
                </c:pt>
                <c:pt idx="189">
                  <c:v>9.7000000000000003E-2</c:v>
                </c:pt>
                <c:pt idx="190">
                  <c:v>9.0999999999999998E-2</c:v>
                </c:pt>
                <c:pt idx="191">
                  <c:v>9.0999999999999998E-2</c:v>
                </c:pt>
                <c:pt idx="192">
                  <c:v>9.0999999999999998E-2</c:v>
                </c:pt>
                <c:pt idx="193">
                  <c:v>7.9000000000000001E-2</c:v>
                </c:pt>
                <c:pt idx="194">
                  <c:v>7.2999999999999995E-2</c:v>
                </c:pt>
                <c:pt idx="195">
                  <c:v>7.2999999999999995E-2</c:v>
                </c:pt>
                <c:pt idx="196">
                  <c:v>6.7000000000000004E-2</c:v>
                </c:pt>
                <c:pt idx="197">
                  <c:v>5.4999999999999993E-2</c:v>
                </c:pt>
                <c:pt idx="198">
                  <c:v>4.9000000000000002E-2</c:v>
                </c:pt>
                <c:pt idx="199">
                  <c:v>4.9000000000000002E-2</c:v>
                </c:pt>
                <c:pt idx="200">
                  <c:v>4.2999999999999997E-2</c:v>
                </c:pt>
                <c:pt idx="201">
                  <c:v>3.6999999999999998E-2</c:v>
                </c:pt>
                <c:pt idx="202">
                  <c:v>2.5000000000000001E-2</c:v>
                </c:pt>
                <c:pt idx="203">
                  <c:v>2.5000000000000001E-2</c:v>
                </c:pt>
                <c:pt idx="204">
                  <c:v>2.5000000000000001E-2</c:v>
                </c:pt>
                <c:pt idx="205">
                  <c:v>1.2E-2</c:v>
                </c:pt>
                <c:pt idx="206">
                  <c:v>5.9999999999999984E-3</c:v>
                </c:pt>
                <c:pt idx="207">
                  <c:v>1.2E-2</c:v>
                </c:pt>
                <c:pt idx="208">
                  <c:v>5.9999999999999984E-3</c:v>
                </c:pt>
                <c:pt idx="209">
                  <c:v>-6.0000000000000019E-3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-6.0000000000000019E-3</c:v>
                </c:pt>
                <c:pt idx="214">
                  <c:v>-6.0000000000000019E-3</c:v>
                </c:pt>
                <c:pt idx="215">
                  <c:v>-6.0000000000000019E-3</c:v>
                </c:pt>
                <c:pt idx="216">
                  <c:v>0</c:v>
                </c:pt>
                <c:pt idx="217">
                  <c:v>-6.0000000000000019E-3</c:v>
                </c:pt>
                <c:pt idx="218">
                  <c:v>0</c:v>
                </c:pt>
                <c:pt idx="219">
                  <c:v>-6.0000000000000019E-3</c:v>
                </c:pt>
                <c:pt idx="220">
                  <c:v>-6.0000000000000019E-3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-6.0000000000000019E-3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-6.0000000000000019E-3</c:v>
                </c:pt>
                <c:pt idx="230">
                  <c:v>0</c:v>
                </c:pt>
                <c:pt idx="231">
                  <c:v>-6.0000000000000019E-3</c:v>
                </c:pt>
                <c:pt idx="232">
                  <c:v>-6.0000000000000019E-3</c:v>
                </c:pt>
                <c:pt idx="233">
                  <c:v>0</c:v>
                </c:pt>
                <c:pt idx="234">
                  <c:v>0</c:v>
                </c:pt>
                <c:pt idx="235">
                  <c:v>-6.0000000000000019E-3</c:v>
                </c:pt>
                <c:pt idx="236">
                  <c:v>-6.0000000000000019E-3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-6.0000000000000019E-3</c:v>
                </c:pt>
                <c:pt idx="241">
                  <c:v>0</c:v>
                </c:pt>
                <c:pt idx="242">
                  <c:v>0</c:v>
                </c:pt>
                <c:pt idx="243">
                  <c:v>-6.0000000000000019E-3</c:v>
                </c:pt>
                <c:pt idx="244">
                  <c:v>-6.0000000000000019E-3</c:v>
                </c:pt>
                <c:pt idx="245">
                  <c:v>0</c:v>
                </c:pt>
                <c:pt idx="246">
                  <c:v>0</c:v>
                </c:pt>
                <c:pt idx="247">
                  <c:v>-6.0000000000000019E-3</c:v>
                </c:pt>
                <c:pt idx="248">
                  <c:v>-6.0000000000000019E-3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5.9999999999999984E-3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-6.0000000000000019E-3</c:v>
                </c:pt>
                <c:pt idx="259">
                  <c:v>-6.0000000000000019E-3</c:v>
                </c:pt>
                <c:pt idx="260">
                  <c:v>0</c:v>
                </c:pt>
                <c:pt idx="261">
                  <c:v>0</c:v>
                </c:pt>
                <c:pt idx="262">
                  <c:v>-6.0000000000000019E-3</c:v>
                </c:pt>
                <c:pt idx="263">
                  <c:v>-6.0000000000000019E-3</c:v>
                </c:pt>
                <c:pt idx="264">
                  <c:v>0</c:v>
                </c:pt>
                <c:pt idx="265">
                  <c:v>0</c:v>
                </c:pt>
                <c:pt idx="266">
                  <c:v>-6.0000000000000019E-3</c:v>
                </c:pt>
                <c:pt idx="267">
                  <c:v>0</c:v>
                </c:pt>
                <c:pt idx="268">
                  <c:v>-6.0000000000000019E-3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-6.0000000000000019E-3</c:v>
                </c:pt>
                <c:pt idx="274">
                  <c:v>-6.0000000000000019E-3</c:v>
                </c:pt>
                <c:pt idx="275">
                  <c:v>0</c:v>
                </c:pt>
                <c:pt idx="276">
                  <c:v>0</c:v>
                </c:pt>
                <c:pt idx="277">
                  <c:v>-6.0000000000000019E-3</c:v>
                </c:pt>
                <c:pt idx="278">
                  <c:v>-6.0000000000000019E-3</c:v>
                </c:pt>
                <c:pt idx="279">
                  <c:v>0</c:v>
                </c:pt>
                <c:pt idx="280">
                  <c:v>5.9999999999999984E-3</c:v>
                </c:pt>
                <c:pt idx="281">
                  <c:v>0</c:v>
                </c:pt>
                <c:pt idx="282">
                  <c:v>-6.0000000000000019E-3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-6.0000000000000019E-3</c:v>
                </c:pt>
                <c:pt idx="287">
                  <c:v>0</c:v>
                </c:pt>
                <c:pt idx="288">
                  <c:v>5.9999999999999984E-3</c:v>
                </c:pt>
                <c:pt idx="289">
                  <c:v>-6.0000000000000019E-3</c:v>
                </c:pt>
                <c:pt idx="290">
                  <c:v>-6.0000000000000019E-3</c:v>
                </c:pt>
                <c:pt idx="291">
                  <c:v>-6.0000000000000019E-3</c:v>
                </c:pt>
                <c:pt idx="292">
                  <c:v>0</c:v>
                </c:pt>
                <c:pt idx="293">
                  <c:v>-6.0000000000000019E-3</c:v>
                </c:pt>
                <c:pt idx="294">
                  <c:v>-6.0000000000000019E-3</c:v>
                </c:pt>
                <c:pt idx="295">
                  <c:v>0</c:v>
                </c:pt>
                <c:pt idx="296">
                  <c:v>0</c:v>
                </c:pt>
                <c:pt idx="297">
                  <c:v>-6.0000000000000019E-3</c:v>
                </c:pt>
                <c:pt idx="298">
                  <c:v>-6.0000000000000019E-3</c:v>
                </c:pt>
                <c:pt idx="299">
                  <c:v>0</c:v>
                </c:pt>
                <c:pt idx="300">
                  <c:v>-6.0000000000000019E-3</c:v>
                </c:pt>
                <c:pt idx="301">
                  <c:v>-6.0000000000000019E-3</c:v>
                </c:pt>
                <c:pt idx="302">
                  <c:v>-6.0000000000000019E-3</c:v>
                </c:pt>
                <c:pt idx="303">
                  <c:v>0</c:v>
                </c:pt>
                <c:pt idx="304">
                  <c:v>-6.0000000000000019E-3</c:v>
                </c:pt>
                <c:pt idx="305">
                  <c:v>0</c:v>
                </c:pt>
                <c:pt idx="306">
                  <c:v>-6.0000000000000019E-3</c:v>
                </c:pt>
                <c:pt idx="307">
                  <c:v>0</c:v>
                </c:pt>
                <c:pt idx="308">
                  <c:v>-6.0000000000000019E-3</c:v>
                </c:pt>
                <c:pt idx="309">
                  <c:v>-6.0000000000000019E-3</c:v>
                </c:pt>
                <c:pt idx="310">
                  <c:v>-6.0000000000000019E-3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-6.0000000000000019E-3</c:v>
                </c:pt>
                <c:pt idx="317">
                  <c:v>0</c:v>
                </c:pt>
                <c:pt idx="318">
                  <c:v>-6.0000000000000019E-3</c:v>
                </c:pt>
                <c:pt idx="319">
                  <c:v>-6.0000000000000019E-3</c:v>
                </c:pt>
                <c:pt idx="320">
                  <c:v>-6.0000000000000019E-3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-6.0000000000000019E-3</c:v>
                </c:pt>
                <c:pt idx="325">
                  <c:v>-6.0000000000000019E-3</c:v>
                </c:pt>
                <c:pt idx="326">
                  <c:v>0</c:v>
                </c:pt>
                <c:pt idx="327">
                  <c:v>-6.0000000000000019E-3</c:v>
                </c:pt>
                <c:pt idx="328">
                  <c:v>-6.0000000000000019E-3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-6.0000000000000019E-3</c:v>
                </c:pt>
                <c:pt idx="333">
                  <c:v>0</c:v>
                </c:pt>
                <c:pt idx="334">
                  <c:v>0</c:v>
                </c:pt>
                <c:pt idx="335">
                  <c:v>-6.0000000000000019E-3</c:v>
                </c:pt>
                <c:pt idx="336">
                  <c:v>-6.0000000000000019E-3</c:v>
                </c:pt>
                <c:pt idx="337">
                  <c:v>-6.0000000000000019E-3</c:v>
                </c:pt>
                <c:pt idx="338">
                  <c:v>0</c:v>
                </c:pt>
                <c:pt idx="339">
                  <c:v>0</c:v>
                </c:pt>
                <c:pt idx="340">
                  <c:v>-6.0000000000000019E-3</c:v>
                </c:pt>
                <c:pt idx="341">
                  <c:v>0</c:v>
                </c:pt>
                <c:pt idx="342">
                  <c:v>-6.0000000000000019E-3</c:v>
                </c:pt>
                <c:pt idx="343">
                  <c:v>-6.0000000000000019E-3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-6.0000000000000019E-3</c:v>
                </c:pt>
                <c:pt idx="348">
                  <c:v>0</c:v>
                </c:pt>
                <c:pt idx="349">
                  <c:v>0</c:v>
                </c:pt>
                <c:pt idx="350">
                  <c:v>-6.0000000000000019E-3</c:v>
                </c:pt>
                <c:pt idx="351">
                  <c:v>-6.0000000000000019E-3</c:v>
                </c:pt>
                <c:pt idx="352">
                  <c:v>0</c:v>
                </c:pt>
                <c:pt idx="353">
                  <c:v>0</c:v>
                </c:pt>
                <c:pt idx="354">
                  <c:v>-6.0000000000000019E-3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-6.0000000000000019E-3</c:v>
                </c:pt>
                <c:pt idx="363">
                  <c:v>-6.0000000000000019E-3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-6.0000000000000019E-3</c:v>
                </c:pt>
                <c:pt idx="371">
                  <c:v>-6.0000000000000019E-3</c:v>
                </c:pt>
                <c:pt idx="372">
                  <c:v>0</c:v>
                </c:pt>
                <c:pt idx="373">
                  <c:v>0</c:v>
                </c:pt>
                <c:pt idx="374">
                  <c:v>-6.0000000000000019E-3</c:v>
                </c:pt>
                <c:pt idx="375">
                  <c:v>0</c:v>
                </c:pt>
                <c:pt idx="376">
                  <c:v>0</c:v>
                </c:pt>
                <c:pt idx="377">
                  <c:v>-6.0000000000000019E-3</c:v>
                </c:pt>
                <c:pt idx="378">
                  <c:v>-6.0000000000000019E-3</c:v>
                </c:pt>
                <c:pt idx="379">
                  <c:v>-6.0000000000000019E-3</c:v>
                </c:pt>
                <c:pt idx="380">
                  <c:v>0</c:v>
                </c:pt>
                <c:pt idx="381">
                  <c:v>0</c:v>
                </c:pt>
                <c:pt idx="382">
                  <c:v>-6.0000000000000019E-3</c:v>
                </c:pt>
                <c:pt idx="383">
                  <c:v>-6.0000000000000019E-3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5.9999999999999984E-3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-6.0000000000000019E-3</c:v>
                </c:pt>
                <c:pt idx="399">
                  <c:v>-6.0000000000000019E-3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-6.0000000000000019E-3</c:v>
                </c:pt>
                <c:pt idx="405">
                  <c:v>0</c:v>
                </c:pt>
                <c:pt idx="406">
                  <c:v>5.9999999999999984E-3</c:v>
                </c:pt>
                <c:pt idx="407">
                  <c:v>0</c:v>
                </c:pt>
                <c:pt idx="408">
                  <c:v>-6.0000000000000019E-3</c:v>
                </c:pt>
                <c:pt idx="409">
                  <c:v>0</c:v>
                </c:pt>
                <c:pt idx="410">
                  <c:v>0</c:v>
                </c:pt>
                <c:pt idx="411">
                  <c:v>-6.0000000000000019E-3</c:v>
                </c:pt>
                <c:pt idx="412">
                  <c:v>-6.0000000000000019E-3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-6.0000000000000019E-3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-6.0000000000000019E-3</c:v>
                </c:pt>
                <c:pt idx="424">
                  <c:v>-6.0000000000000019E-3</c:v>
                </c:pt>
                <c:pt idx="425">
                  <c:v>0</c:v>
                </c:pt>
                <c:pt idx="426">
                  <c:v>-6.0000000000000019E-3</c:v>
                </c:pt>
                <c:pt idx="427">
                  <c:v>-6.0000000000000019E-3</c:v>
                </c:pt>
                <c:pt idx="428">
                  <c:v>0</c:v>
                </c:pt>
                <c:pt idx="429">
                  <c:v>0</c:v>
                </c:pt>
                <c:pt idx="430">
                  <c:v>-6.0000000000000019E-3</c:v>
                </c:pt>
                <c:pt idx="431">
                  <c:v>-6.0000000000000019E-3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-6.0000000000000019E-3</c:v>
                </c:pt>
                <c:pt idx="436">
                  <c:v>0</c:v>
                </c:pt>
                <c:pt idx="437">
                  <c:v>0</c:v>
                </c:pt>
                <c:pt idx="438">
                  <c:v>-6.0000000000000019E-3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-6.0000000000000019E-3</c:v>
                </c:pt>
                <c:pt idx="443">
                  <c:v>-6.0000000000000019E-3</c:v>
                </c:pt>
                <c:pt idx="444">
                  <c:v>0</c:v>
                </c:pt>
                <c:pt idx="445">
                  <c:v>-6.0000000000000019E-3</c:v>
                </c:pt>
                <c:pt idx="446">
                  <c:v>-6.0000000000000019E-3</c:v>
                </c:pt>
                <c:pt idx="447">
                  <c:v>-6.0000000000000019E-3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-6.0000000000000019E-3</c:v>
                </c:pt>
                <c:pt idx="453">
                  <c:v>-6.0000000000000019E-3</c:v>
                </c:pt>
                <c:pt idx="454">
                  <c:v>-6.0000000000000019E-3</c:v>
                </c:pt>
                <c:pt idx="455">
                  <c:v>-6.0000000000000019E-3</c:v>
                </c:pt>
                <c:pt idx="456">
                  <c:v>0</c:v>
                </c:pt>
                <c:pt idx="457">
                  <c:v>0</c:v>
                </c:pt>
                <c:pt idx="458">
                  <c:v>-6.0000000000000019E-3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5.9999999999999984E-3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5.9999999999999984E-3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-6.0000000000000019E-3</c:v>
                </c:pt>
                <c:pt idx="482">
                  <c:v>-6.0000000000000019E-3</c:v>
                </c:pt>
                <c:pt idx="483">
                  <c:v>0</c:v>
                </c:pt>
                <c:pt idx="484">
                  <c:v>-6.0000000000000019E-3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-6.0000000000000019E-3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-6.0000000000000019E-3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AD-4C4D-BF2F-256642FC3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'2ªParte dx=0,063'!$B$2:$B$1048576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'2ªParte dx=0,063'!$E$2:$E$1048576</c:f>
              <c:numCache>
                <c:formatCode>0.000</c:formatCode>
                <c:ptCount val="1048575"/>
                <c:pt idx="0">
                  <c:v>6.224687933425796E-2</c:v>
                </c:pt>
                <c:pt idx="1">
                  <c:v>6.7027595772155515E-2</c:v>
                </c:pt>
                <c:pt idx="2">
                  <c:v>6.9954565019847897E-2</c:v>
                </c:pt>
                <c:pt idx="3">
                  <c:v>7.2979099909130027E-2</c:v>
                </c:pt>
                <c:pt idx="4">
                  <c:v>7.5320675307283924E-2</c:v>
                </c:pt>
                <c:pt idx="5">
                  <c:v>7.649146300636088E-2</c:v>
                </c:pt>
                <c:pt idx="6">
                  <c:v>7.5320675307283924E-2</c:v>
                </c:pt>
                <c:pt idx="7">
                  <c:v>7.5320675307283924E-2</c:v>
                </c:pt>
                <c:pt idx="8">
                  <c:v>7.4149887608206982E-2</c:v>
                </c:pt>
                <c:pt idx="9">
                  <c:v>7.1710746568463324E-2</c:v>
                </c:pt>
                <c:pt idx="10">
                  <c:v>6.8783777320770942E-2</c:v>
                </c:pt>
                <c:pt idx="11">
                  <c:v>6.5271414223540089E-2</c:v>
                </c:pt>
                <c:pt idx="12">
                  <c:v>6.1076091635181011E-2</c:v>
                </c:pt>
                <c:pt idx="13">
                  <c:v>5.570998134774497E-2</c:v>
                </c:pt>
                <c:pt idx="14">
                  <c:v>4.9270649002821743E-2</c:v>
                </c:pt>
                <c:pt idx="15">
                  <c:v>4.3319144865847231E-2</c:v>
                </c:pt>
                <c:pt idx="16">
                  <c:v>3.7367640728872727E-2</c:v>
                </c:pt>
                <c:pt idx="17">
                  <c:v>3.0830742742359744E-2</c:v>
                </c:pt>
                <c:pt idx="18">
                  <c:v>2.3708450906308281E-2</c:v>
                </c:pt>
                <c:pt idx="19">
                  <c:v>1.6586159070256821E-2</c:v>
                </c:pt>
                <c:pt idx="20">
                  <c:v>1.0146826725333586E-2</c:v>
                </c:pt>
                <c:pt idx="21">
                  <c:v>2.4391410397436508E-3</c:v>
                </c:pt>
                <c:pt idx="22">
                  <c:v>-4.6831507963078093E-3</c:v>
                </c:pt>
                <c:pt idx="23">
                  <c:v>-1.1805442632359268E-2</c:v>
                </c:pt>
                <c:pt idx="24">
                  <c:v>-1.8342340618872251E-2</c:v>
                </c:pt>
                <c:pt idx="25">
                  <c:v>-2.6050026304462189E-2</c:v>
                </c:pt>
                <c:pt idx="26">
                  <c:v>-3.2001530441436693E-2</c:v>
                </c:pt>
                <c:pt idx="27">
                  <c:v>-3.7270075087282979E-2</c:v>
                </c:pt>
                <c:pt idx="28">
                  <c:v>-4.2636185374719013E-2</c:v>
                </c:pt>
                <c:pt idx="29">
                  <c:v>-4.800229566215504E-2</c:v>
                </c:pt>
                <c:pt idx="30">
                  <c:v>-5.1514658759385899E-2</c:v>
                </c:pt>
                <c:pt idx="31">
                  <c:v>-5.4539193648668029E-2</c:v>
                </c:pt>
                <c:pt idx="32">
                  <c:v>-5.7466162896360404E-2</c:v>
                </c:pt>
                <c:pt idx="33">
                  <c:v>-6.0393132144052786E-2</c:v>
                </c:pt>
                <c:pt idx="34">
                  <c:v>-6.1661485484719489E-2</c:v>
                </c:pt>
                <c:pt idx="35">
                  <c:v>-6.1661485484719489E-2</c:v>
                </c:pt>
                <c:pt idx="36">
                  <c:v>-6.1661485484719489E-2</c:v>
                </c:pt>
                <c:pt idx="37">
                  <c:v>-6.1661485484719489E-2</c:v>
                </c:pt>
                <c:pt idx="38">
                  <c:v>-5.9807738294514308E-2</c:v>
                </c:pt>
                <c:pt idx="39">
                  <c:v>-5.7466162896360404E-2</c:v>
                </c:pt>
                <c:pt idx="40">
                  <c:v>-5.5709981347744984E-2</c:v>
                </c:pt>
                <c:pt idx="41">
                  <c:v>-5.336840594959108E-2</c:v>
                </c:pt>
                <c:pt idx="42">
                  <c:v>-4.9758477210770473E-2</c:v>
                </c:pt>
                <c:pt idx="43">
                  <c:v>-4.4977760772872917E-2</c:v>
                </c:pt>
                <c:pt idx="44">
                  <c:v>-4.0880003826103586E-2</c:v>
                </c:pt>
                <c:pt idx="45">
                  <c:v>-3.6099287388206031E-2</c:v>
                </c:pt>
                <c:pt idx="46">
                  <c:v>-3.1416136591898222E-2</c:v>
                </c:pt>
                <c:pt idx="47">
                  <c:v>-2.5464632454923714E-2</c:v>
                </c:pt>
                <c:pt idx="48">
                  <c:v>-1.8927734468410728E-2</c:v>
                </c:pt>
                <c:pt idx="49">
                  <c:v>-1.2390836481897744E-2</c:v>
                </c:pt>
                <c:pt idx="50">
                  <c:v>-6.536897986512984E-3</c:v>
                </c:pt>
                <c:pt idx="51">
                  <c:v>-1.1707876990769523E-3</c:v>
                </c:pt>
                <c:pt idx="52">
                  <c:v>5.3661102874360302E-3</c:v>
                </c:pt>
                <c:pt idx="53">
                  <c:v>1.0732220574872062E-2</c:v>
                </c:pt>
                <c:pt idx="54">
                  <c:v>1.6586159070256821E-2</c:v>
                </c:pt>
                <c:pt idx="55">
                  <c:v>2.1952269357692851E-2</c:v>
                </c:pt>
                <c:pt idx="56">
                  <c:v>2.6732985795590407E-2</c:v>
                </c:pt>
                <c:pt idx="57">
                  <c:v>3.2001530441436693E-2</c:v>
                </c:pt>
                <c:pt idx="58">
                  <c:v>3.6196853029795771E-2</c:v>
                </c:pt>
                <c:pt idx="59">
                  <c:v>4.0294609976565102E-2</c:v>
                </c:pt>
                <c:pt idx="60">
                  <c:v>4.3319144865847231E-2</c:v>
                </c:pt>
                <c:pt idx="61">
                  <c:v>4.6246114113539613E-2</c:v>
                </c:pt>
                <c:pt idx="62">
                  <c:v>4.8587689511693517E-2</c:v>
                </c:pt>
                <c:pt idx="63">
                  <c:v>4.985604285236022E-2</c:v>
                </c:pt>
                <c:pt idx="64">
                  <c:v>5.1026830551437169E-2</c:v>
                </c:pt>
                <c:pt idx="65">
                  <c:v>5.2783012100052602E-2</c:v>
                </c:pt>
                <c:pt idx="66">
                  <c:v>5.1612224400975647E-2</c:v>
                </c:pt>
                <c:pt idx="67">
                  <c:v>4.985604285236022E-2</c:v>
                </c:pt>
                <c:pt idx="68">
                  <c:v>4.9270649002821743E-2</c:v>
                </c:pt>
                <c:pt idx="69">
                  <c:v>4.7416901812616562E-2</c:v>
                </c:pt>
                <c:pt idx="70">
                  <c:v>4.5075326414462658E-2</c:v>
                </c:pt>
                <c:pt idx="71">
                  <c:v>4.2148357166770282E-2</c:v>
                </c:pt>
                <c:pt idx="72">
                  <c:v>3.9123822277488153E-2</c:v>
                </c:pt>
                <c:pt idx="73">
                  <c:v>3.6196853029795771E-2</c:v>
                </c:pt>
                <c:pt idx="74">
                  <c:v>3.2586924290975171E-2</c:v>
                </c:pt>
                <c:pt idx="75">
                  <c:v>2.7903773494667359E-2</c:v>
                </c:pt>
                <c:pt idx="76">
                  <c:v>2.3708450906308281E-2</c:v>
                </c:pt>
                <c:pt idx="77">
                  <c:v>2.0196087809077428E-2</c:v>
                </c:pt>
                <c:pt idx="78">
                  <c:v>1.4829977521641398E-2</c:v>
                </c:pt>
                <c:pt idx="79">
                  <c:v>9.4638672342053642E-3</c:v>
                </c:pt>
                <c:pt idx="80">
                  <c:v>4.780716437897555E-3</c:v>
                </c:pt>
                <c:pt idx="81">
                  <c:v>1.1707876990769523E-3</c:v>
                </c:pt>
                <c:pt idx="82">
                  <c:v>-4.0977569467693332E-3</c:v>
                </c:pt>
                <c:pt idx="83">
                  <c:v>-8.8784733846668882E-3</c:v>
                </c:pt>
                <c:pt idx="84">
                  <c:v>-1.2390836481897744E-2</c:v>
                </c:pt>
                <c:pt idx="85">
                  <c:v>-1.6586159070256821E-2</c:v>
                </c:pt>
                <c:pt idx="86">
                  <c:v>-2.1269309866564636E-2</c:v>
                </c:pt>
                <c:pt idx="87">
                  <c:v>-2.6050026304462189E-2</c:v>
                </c:pt>
                <c:pt idx="88">
                  <c:v>-2.8391601702616096E-2</c:v>
                </c:pt>
                <c:pt idx="89">
                  <c:v>-3.1416136591898222E-2</c:v>
                </c:pt>
                <c:pt idx="90">
                  <c:v>-3.4343105839590604E-2</c:v>
                </c:pt>
                <c:pt idx="91">
                  <c:v>-3.7270075087282979E-2</c:v>
                </c:pt>
                <c:pt idx="92">
                  <c:v>-3.8538428427949682E-2</c:v>
                </c:pt>
                <c:pt idx="93">
                  <c:v>-3.912382227748816E-2</c:v>
                </c:pt>
                <c:pt idx="94">
                  <c:v>-3.912382227748816E-2</c:v>
                </c:pt>
                <c:pt idx="95">
                  <c:v>-4.0294609976565109E-2</c:v>
                </c:pt>
                <c:pt idx="96">
                  <c:v>-3.9709216127026631E-2</c:v>
                </c:pt>
                <c:pt idx="97">
                  <c:v>-3.9709216127026631E-2</c:v>
                </c:pt>
                <c:pt idx="98">
                  <c:v>-3.8538428427949682E-2</c:v>
                </c:pt>
                <c:pt idx="99">
                  <c:v>-3.7270075087282979E-2</c:v>
                </c:pt>
                <c:pt idx="100">
                  <c:v>-3.4928499689129082E-2</c:v>
                </c:pt>
                <c:pt idx="101">
                  <c:v>-3.2586924290975171E-2</c:v>
                </c:pt>
                <c:pt idx="102">
                  <c:v>-3.0830742742359744E-2</c:v>
                </c:pt>
                <c:pt idx="103">
                  <c:v>-2.7806207853077618E-2</c:v>
                </c:pt>
                <c:pt idx="104">
                  <c:v>-2.4293844755846759E-2</c:v>
                </c:pt>
                <c:pt idx="105">
                  <c:v>-2.0098522167487681E-2</c:v>
                </c:pt>
                <c:pt idx="106">
                  <c:v>-1.6586159070256821E-2</c:v>
                </c:pt>
                <c:pt idx="107">
                  <c:v>-1.3561624180974698E-2</c:v>
                </c:pt>
                <c:pt idx="108">
                  <c:v>-9.4638672342053642E-3</c:v>
                </c:pt>
                <c:pt idx="109">
                  <c:v>-5.8539384953847614E-3</c:v>
                </c:pt>
                <c:pt idx="110">
                  <c:v>-2.9269692476923807E-3</c:v>
                </c:pt>
                <c:pt idx="111">
                  <c:v>1.1707876990769523E-3</c:v>
                </c:pt>
                <c:pt idx="112">
                  <c:v>4.780716437897555E-3</c:v>
                </c:pt>
                <c:pt idx="113">
                  <c:v>8.2930795351284104E-3</c:v>
                </c:pt>
                <c:pt idx="114">
                  <c:v>1.131761442441054E-2</c:v>
                </c:pt>
                <c:pt idx="115">
                  <c:v>1.4829977521641398E-2</c:v>
                </c:pt>
                <c:pt idx="116">
                  <c:v>1.785451241092352E-2</c:v>
                </c:pt>
                <c:pt idx="117">
                  <c:v>2.0196087809077428E-2</c:v>
                </c:pt>
                <c:pt idx="118">
                  <c:v>2.3123057056769807E-2</c:v>
                </c:pt>
                <c:pt idx="119">
                  <c:v>2.5562198096513458E-2</c:v>
                </c:pt>
                <c:pt idx="120">
                  <c:v>2.7318379645128885E-2</c:v>
                </c:pt>
                <c:pt idx="121">
                  <c:v>2.7903773494667359E-2</c:v>
                </c:pt>
                <c:pt idx="122">
                  <c:v>2.9074561193744314E-2</c:v>
                </c:pt>
                <c:pt idx="123">
                  <c:v>3.0245348892821267E-2</c:v>
                </c:pt>
                <c:pt idx="124">
                  <c:v>3.0830742742359744E-2</c:v>
                </c:pt>
                <c:pt idx="125">
                  <c:v>3.0245348892821267E-2</c:v>
                </c:pt>
                <c:pt idx="126">
                  <c:v>3.0245348892821267E-2</c:v>
                </c:pt>
                <c:pt idx="127">
                  <c:v>2.9659955043282789E-2</c:v>
                </c:pt>
                <c:pt idx="128">
                  <c:v>2.8489167344205837E-2</c:v>
                </c:pt>
                <c:pt idx="129">
                  <c:v>2.7903773494667359E-2</c:v>
                </c:pt>
                <c:pt idx="130">
                  <c:v>2.6732985795590407E-2</c:v>
                </c:pt>
                <c:pt idx="131">
                  <c:v>2.5562198096513458E-2</c:v>
                </c:pt>
                <c:pt idx="132">
                  <c:v>2.3123057056769807E-2</c:v>
                </c:pt>
                <c:pt idx="133">
                  <c:v>2.1366875508154377E-2</c:v>
                </c:pt>
                <c:pt idx="134">
                  <c:v>1.961069395953895E-2</c:v>
                </c:pt>
                <c:pt idx="135">
                  <c:v>1.7171552919795299E-2</c:v>
                </c:pt>
                <c:pt idx="136">
                  <c:v>1.4829977521641398E-2</c:v>
                </c:pt>
                <c:pt idx="137">
                  <c:v>1.1903008273949016E-2</c:v>
                </c:pt>
                <c:pt idx="138">
                  <c:v>9.4638672342053642E-3</c:v>
                </c:pt>
                <c:pt idx="139">
                  <c:v>7.1222918360514592E-3</c:v>
                </c:pt>
                <c:pt idx="140">
                  <c:v>4.1953225883590789E-3</c:v>
                </c:pt>
                <c:pt idx="141">
                  <c:v>1.7561815486154286E-3</c:v>
                </c:pt>
                <c:pt idx="142">
                  <c:v>-5.8539384953847627E-4</c:v>
                </c:pt>
                <c:pt idx="143">
                  <c:v>-3.5123630972308572E-3</c:v>
                </c:pt>
                <c:pt idx="144">
                  <c:v>-5.8539384953847614E-3</c:v>
                </c:pt>
                <c:pt idx="145">
                  <c:v>-7.7076856855899361E-3</c:v>
                </c:pt>
                <c:pt idx="146">
                  <c:v>-9.4638672342053642E-3</c:v>
                </c:pt>
                <c:pt idx="147">
                  <c:v>-1.1805442632359268E-2</c:v>
                </c:pt>
                <c:pt idx="148">
                  <c:v>-1.424458367210292E-2</c:v>
                </c:pt>
                <c:pt idx="149">
                  <c:v>-1.4829977521641398E-2</c:v>
                </c:pt>
                <c:pt idx="150">
                  <c:v>-1.6586159070256821E-2</c:v>
                </c:pt>
                <c:pt idx="151">
                  <c:v>-1.7756946769333776E-2</c:v>
                </c:pt>
                <c:pt idx="152">
                  <c:v>-1.8927734468410728E-2</c:v>
                </c:pt>
                <c:pt idx="153">
                  <c:v>-1.8927734468410728E-2</c:v>
                </c:pt>
                <c:pt idx="154">
                  <c:v>-1.8927734468410728E-2</c:v>
                </c:pt>
                <c:pt idx="155">
                  <c:v>-1.9513128317949206E-2</c:v>
                </c:pt>
                <c:pt idx="156">
                  <c:v>-1.8927734468410728E-2</c:v>
                </c:pt>
                <c:pt idx="157">
                  <c:v>-1.8342340618872251E-2</c:v>
                </c:pt>
                <c:pt idx="158">
                  <c:v>-1.7756946769333776E-2</c:v>
                </c:pt>
                <c:pt idx="159">
                  <c:v>-1.7171552919795299E-2</c:v>
                </c:pt>
                <c:pt idx="160">
                  <c:v>-1.6000765220718347E-2</c:v>
                </c:pt>
                <c:pt idx="161">
                  <c:v>-1.4829977521641398E-2</c:v>
                </c:pt>
                <c:pt idx="162">
                  <c:v>-1.3561624180974698E-2</c:v>
                </c:pt>
                <c:pt idx="163">
                  <c:v>-1.2390836481897744E-2</c:v>
                </c:pt>
                <c:pt idx="164">
                  <c:v>-1.1220048782820792E-2</c:v>
                </c:pt>
                <c:pt idx="165">
                  <c:v>-9.4638672342053642E-3</c:v>
                </c:pt>
                <c:pt idx="166">
                  <c:v>-7.7076856855899361E-3</c:v>
                </c:pt>
                <c:pt idx="167">
                  <c:v>-7.12229183605146E-3</c:v>
                </c:pt>
                <c:pt idx="168">
                  <c:v>-5.2685446458462853E-3</c:v>
                </c:pt>
                <c:pt idx="169">
                  <c:v>-3.5123630972308572E-3</c:v>
                </c:pt>
                <c:pt idx="170">
                  <c:v>-2.3415753981539046E-3</c:v>
                </c:pt>
                <c:pt idx="171">
                  <c:v>-5.8539384953847627E-4</c:v>
                </c:pt>
                <c:pt idx="172">
                  <c:v>5.8539384953847594E-4</c:v>
                </c:pt>
                <c:pt idx="173">
                  <c:v>2.4391410397436508E-3</c:v>
                </c:pt>
                <c:pt idx="174">
                  <c:v>3.6099287388206024E-3</c:v>
                </c:pt>
                <c:pt idx="175">
                  <c:v>4.780716437897555E-3</c:v>
                </c:pt>
                <c:pt idx="176">
                  <c:v>5.9515041369745071E-3</c:v>
                </c:pt>
                <c:pt idx="177">
                  <c:v>7.7076856855899361E-3</c:v>
                </c:pt>
                <c:pt idx="178">
                  <c:v>8.2930795351284104E-3</c:v>
                </c:pt>
                <c:pt idx="179">
                  <c:v>8.8784733846668882E-3</c:v>
                </c:pt>
                <c:pt idx="180">
                  <c:v>9.4638672342053642E-3</c:v>
                </c:pt>
                <c:pt idx="181">
                  <c:v>1.0146826725333586E-2</c:v>
                </c:pt>
                <c:pt idx="182">
                  <c:v>1.0146826725333586E-2</c:v>
                </c:pt>
                <c:pt idx="183">
                  <c:v>1.0146826725333586E-2</c:v>
                </c:pt>
                <c:pt idx="184">
                  <c:v>1.131761442441054E-2</c:v>
                </c:pt>
                <c:pt idx="185">
                  <c:v>1.0732220574872062E-2</c:v>
                </c:pt>
                <c:pt idx="186">
                  <c:v>1.0146826725333586E-2</c:v>
                </c:pt>
                <c:pt idx="187">
                  <c:v>1.0146826725333586E-2</c:v>
                </c:pt>
                <c:pt idx="188">
                  <c:v>1.0146826725333586E-2</c:v>
                </c:pt>
                <c:pt idx="189">
                  <c:v>9.4638672342053642E-3</c:v>
                </c:pt>
                <c:pt idx="190">
                  <c:v>8.8784733846668882E-3</c:v>
                </c:pt>
                <c:pt idx="191">
                  <c:v>8.8784733846668882E-3</c:v>
                </c:pt>
                <c:pt idx="192">
                  <c:v>8.8784733846668882E-3</c:v>
                </c:pt>
                <c:pt idx="193">
                  <c:v>7.7076856855899361E-3</c:v>
                </c:pt>
                <c:pt idx="194">
                  <c:v>7.1222918360514592E-3</c:v>
                </c:pt>
                <c:pt idx="195">
                  <c:v>7.1222918360514592E-3</c:v>
                </c:pt>
                <c:pt idx="196">
                  <c:v>6.536897986512984E-3</c:v>
                </c:pt>
                <c:pt idx="197">
                  <c:v>5.3661102874360302E-3</c:v>
                </c:pt>
                <c:pt idx="198">
                  <c:v>4.780716437897555E-3</c:v>
                </c:pt>
                <c:pt idx="199">
                  <c:v>4.780716437897555E-3</c:v>
                </c:pt>
                <c:pt idx="200">
                  <c:v>4.1953225883590789E-3</c:v>
                </c:pt>
                <c:pt idx="201">
                  <c:v>3.6099287388206024E-3</c:v>
                </c:pt>
                <c:pt idx="202">
                  <c:v>2.4391410397436508E-3</c:v>
                </c:pt>
                <c:pt idx="203">
                  <c:v>2.4391410397436508E-3</c:v>
                </c:pt>
                <c:pt idx="204">
                  <c:v>2.4391410397436508E-3</c:v>
                </c:pt>
                <c:pt idx="205">
                  <c:v>1.1707876990769523E-3</c:v>
                </c:pt>
                <c:pt idx="206">
                  <c:v>5.8539384953847594E-4</c:v>
                </c:pt>
                <c:pt idx="207">
                  <c:v>1.1707876990769523E-3</c:v>
                </c:pt>
                <c:pt idx="208">
                  <c:v>5.8539384953847594E-4</c:v>
                </c:pt>
                <c:pt idx="209">
                  <c:v>-5.8539384953847627E-4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-5.8539384953847627E-4</c:v>
                </c:pt>
                <c:pt idx="214">
                  <c:v>-5.8539384953847627E-4</c:v>
                </c:pt>
                <c:pt idx="215">
                  <c:v>-5.8539384953847627E-4</c:v>
                </c:pt>
                <c:pt idx="216">
                  <c:v>0</c:v>
                </c:pt>
                <c:pt idx="217">
                  <c:v>-5.8539384953847627E-4</c:v>
                </c:pt>
                <c:pt idx="218">
                  <c:v>0</c:v>
                </c:pt>
                <c:pt idx="219">
                  <c:v>-5.8539384953847627E-4</c:v>
                </c:pt>
                <c:pt idx="220">
                  <c:v>-5.8539384953847627E-4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-5.8539384953847627E-4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-5.8539384953847627E-4</c:v>
                </c:pt>
                <c:pt idx="230">
                  <c:v>0</c:v>
                </c:pt>
                <c:pt idx="231">
                  <c:v>-5.8539384953847627E-4</c:v>
                </c:pt>
                <c:pt idx="232">
                  <c:v>-5.8539384953847627E-4</c:v>
                </c:pt>
                <c:pt idx="233">
                  <c:v>0</c:v>
                </c:pt>
                <c:pt idx="234">
                  <c:v>0</c:v>
                </c:pt>
                <c:pt idx="235">
                  <c:v>-5.8539384953847627E-4</c:v>
                </c:pt>
                <c:pt idx="236">
                  <c:v>-5.8539384953847627E-4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-5.8539384953847627E-4</c:v>
                </c:pt>
                <c:pt idx="241">
                  <c:v>0</c:v>
                </c:pt>
                <c:pt idx="242">
                  <c:v>0</c:v>
                </c:pt>
                <c:pt idx="243">
                  <c:v>-5.8539384953847627E-4</c:v>
                </c:pt>
                <c:pt idx="244">
                  <c:v>-5.8539384953847627E-4</c:v>
                </c:pt>
                <c:pt idx="245">
                  <c:v>0</c:v>
                </c:pt>
                <c:pt idx="246">
                  <c:v>0</c:v>
                </c:pt>
                <c:pt idx="247">
                  <c:v>-5.8539384953847627E-4</c:v>
                </c:pt>
                <c:pt idx="248">
                  <c:v>-5.8539384953847627E-4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5.8539384953847594E-4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-5.8539384953847627E-4</c:v>
                </c:pt>
                <c:pt idx="259">
                  <c:v>-5.8539384953847627E-4</c:v>
                </c:pt>
                <c:pt idx="260">
                  <c:v>0</c:v>
                </c:pt>
                <c:pt idx="261">
                  <c:v>0</c:v>
                </c:pt>
                <c:pt idx="262">
                  <c:v>-5.8539384953847627E-4</c:v>
                </c:pt>
                <c:pt idx="263">
                  <c:v>-5.8539384953847627E-4</c:v>
                </c:pt>
                <c:pt idx="264">
                  <c:v>0</c:v>
                </c:pt>
                <c:pt idx="265">
                  <c:v>0</c:v>
                </c:pt>
                <c:pt idx="266">
                  <c:v>-5.8539384953847627E-4</c:v>
                </c:pt>
                <c:pt idx="267">
                  <c:v>0</c:v>
                </c:pt>
                <c:pt idx="268">
                  <c:v>-5.8539384953847627E-4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-5.8539384953847627E-4</c:v>
                </c:pt>
                <c:pt idx="274">
                  <c:v>-5.8539384953847627E-4</c:v>
                </c:pt>
                <c:pt idx="275">
                  <c:v>0</c:v>
                </c:pt>
                <c:pt idx="276">
                  <c:v>0</c:v>
                </c:pt>
                <c:pt idx="277">
                  <c:v>-5.8539384953847627E-4</c:v>
                </c:pt>
                <c:pt idx="278">
                  <c:v>-5.8539384953847627E-4</c:v>
                </c:pt>
                <c:pt idx="279">
                  <c:v>0</c:v>
                </c:pt>
                <c:pt idx="280">
                  <c:v>5.8539384953847594E-4</c:v>
                </c:pt>
                <c:pt idx="281">
                  <c:v>0</c:v>
                </c:pt>
                <c:pt idx="282">
                  <c:v>-5.8539384953847627E-4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-5.8539384953847627E-4</c:v>
                </c:pt>
                <c:pt idx="287">
                  <c:v>0</c:v>
                </c:pt>
                <c:pt idx="288">
                  <c:v>5.8539384953847594E-4</c:v>
                </c:pt>
                <c:pt idx="289">
                  <c:v>-5.8539384953847627E-4</c:v>
                </c:pt>
                <c:pt idx="290">
                  <c:v>-5.8539384953847627E-4</c:v>
                </c:pt>
                <c:pt idx="291">
                  <c:v>-5.8539384953847627E-4</c:v>
                </c:pt>
                <c:pt idx="292">
                  <c:v>0</c:v>
                </c:pt>
                <c:pt idx="293">
                  <c:v>-5.8539384953847627E-4</c:v>
                </c:pt>
                <c:pt idx="294">
                  <c:v>-5.8539384953847627E-4</c:v>
                </c:pt>
                <c:pt idx="295">
                  <c:v>0</c:v>
                </c:pt>
                <c:pt idx="296">
                  <c:v>0</c:v>
                </c:pt>
                <c:pt idx="297">
                  <c:v>-5.8539384953847627E-4</c:v>
                </c:pt>
                <c:pt idx="298">
                  <c:v>-5.8539384953847627E-4</c:v>
                </c:pt>
                <c:pt idx="299">
                  <c:v>0</c:v>
                </c:pt>
                <c:pt idx="300">
                  <c:v>-5.8539384953847627E-4</c:v>
                </c:pt>
                <c:pt idx="301">
                  <c:v>-5.8539384953847627E-4</c:v>
                </c:pt>
                <c:pt idx="302">
                  <c:v>-5.8539384953847627E-4</c:v>
                </c:pt>
                <c:pt idx="303">
                  <c:v>0</c:v>
                </c:pt>
                <c:pt idx="304">
                  <c:v>-5.8539384953847627E-4</c:v>
                </c:pt>
                <c:pt idx="305">
                  <c:v>0</c:v>
                </c:pt>
                <c:pt idx="306">
                  <c:v>-5.8539384953847627E-4</c:v>
                </c:pt>
                <c:pt idx="307">
                  <c:v>0</c:v>
                </c:pt>
                <c:pt idx="308">
                  <c:v>-5.8539384953847627E-4</c:v>
                </c:pt>
                <c:pt idx="309">
                  <c:v>-5.8539384953847627E-4</c:v>
                </c:pt>
                <c:pt idx="310">
                  <c:v>-5.8539384953847627E-4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-5.8539384953847627E-4</c:v>
                </c:pt>
                <c:pt idx="317">
                  <c:v>0</c:v>
                </c:pt>
                <c:pt idx="318">
                  <c:v>-5.8539384953847627E-4</c:v>
                </c:pt>
                <c:pt idx="319">
                  <c:v>-5.8539384953847627E-4</c:v>
                </c:pt>
                <c:pt idx="320">
                  <c:v>-5.8539384953847627E-4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-5.8539384953847627E-4</c:v>
                </c:pt>
                <c:pt idx="325">
                  <c:v>-5.8539384953847627E-4</c:v>
                </c:pt>
                <c:pt idx="326">
                  <c:v>0</c:v>
                </c:pt>
                <c:pt idx="327">
                  <c:v>-5.8539384953847627E-4</c:v>
                </c:pt>
                <c:pt idx="328">
                  <c:v>-5.8539384953847627E-4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-5.8539384953847627E-4</c:v>
                </c:pt>
                <c:pt idx="333">
                  <c:v>0</c:v>
                </c:pt>
                <c:pt idx="334">
                  <c:v>0</c:v>
                </c:pt>
                <c:pt idx="335">
                  <c:v>-5.8539384953847627E-4</c:v>
                </c:pt>
                <c:pt idx="336">
                  <c:v>-5.8539384953847627E-4</c:v>
                </c:pt>
                <c:pt idx="337">
                  <c:v>-5.8539384953847627E-4</c:v>
                </c:pt>
                <c:pt idx="338">
                  <c:v>0</c:v>
                </c:pt>
                <c:pt idx="339">
                  <c:v>0</c:v>
                </c:pt>
                <c:pt idx="340">
                  <c:v>-5.8539384953847627E-4</c:v>
                </c:pt>
                <c:pt idx="341">
                  <c:v>0</c:v>
                </c:pt>
                <c:pt idx="342">
                  <c:v>-5.8539384953847627E-4</c:v>
                </c:pt>
                <c:pt idx="343">
                  <c:v>-5.8539384953847627E-4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-5.8539384953847627E-4</c:v>
                </c:pt>
                <c:pt idx="348">
                  <c:v>0</c:v>
                </c:pt>
                <c:pt idx="349">
                  <c:v>0</c:v>
                </c:pt>
                <c:pt idx="350">
                  <c:v>-5.8539384953847627E-4</c:v>
                </c:pt>
                <c:pt idx="351">
                  <c:v>-5.8539384953847627E-4</c:v>
                </c:pt>
                <c:pt idx="352">
                  <c:v>0</c:v>
                </c:pt>
                <c:pt idx="353">
                  <c:v>0</c:v>
                </c:pt>
                <c:pt idx="354">
                  <c:v>-5.8539384953847627E-4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-5.8539384953847627E-4</c:v>
                </c:pt>
                <c:pt idx="363">
                  <c:v>-5.8539384953847627E-4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-5.8539384953847627E-4</c:v>
                </c:pt>
                <c:pt idx="371">
                  <c:v>-5.8539384953847627E-4</c:v>
                </c:pt>
                <c:pt idx="372">
                  <c:v>0</c:v>
                </c:pt>
                <c:pt idx="373">
                  <c:v>0</c:v>
                </c:pt>
                <c:pt idx="374">
                  <c:v>-5.8539384953847627E-4</c:v>
                </c:pt>
                <c:pt idx="375">
                  <c:v>0</c:v>
                </c:pt>
                <c:pt idx="376">
                  <c:v>0</c:v>
                </c:pt>
                <c:pt idx="377">
                  <c:v>-5.8539384953847627E-4</c:v>
                </c:pt>
                <c:pt idx="378">
                  <c:v>-5.8539384953847627E-4</c:v>
                </c:pt>
                <c:pt idx="379">
                  <c:v>-5.8539384953847627E-4</c:v>
                </c:pt>
                <c:pt idx="380">
                  <c:v>0</c:v>
                </c:pt>
                <c:pt idx="381">
                  <c:v>0</c:v>
                </c:pt>
                <c:pt idx="382">
                  <c:v>-5.8539384953847627E-4</c:v>
                </c:pt>
                <c:pt idx="383">
                  <c:v>-5.8539384953847627E-4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5.8539384953847594E-4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-5.8539384953847627E-4</c:v>
                </c:pt>
                <c:pt idx="399">
                  <c:v>-5.8539384953847627E-4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-5.8539384953847627E-4</c:v>
                </c:pt>
                <c:pt idx="405">
                  <c:v>0</c:v>
                </c:pt>
                <c:pt idx="406">
                  <c:v>5.8539384953847594E-4</c:v>
                </c:pt>
                <c:pt idx="407">
                  <c:v>0</c:v>
                </c:pt>
                <c:pt idx="408">
                  <c:v>-5.8539384953847627E-4</c:v>
                </c:pt>
                <c:pt idx="409">
                  <c:v>0</c:v>
                </c:pt>
                <c:pt idx="410">
                  <c:v>0</c:v>
                </c:pt>
                <c:pt idx="411">
                  <c:v>-5.8539384953847627E-4</c:v>
                </c:pt>
                <c:pt idx="412">
                  <c:v>-5.8539384953847627E-4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-5.8539384953847627E-4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-5.8539384953847627E-4</c:v>
                </c:pt>
                <c:pt idx="424">
                  <c:v>-5.8539384953847627E-4</c:v>
                </c:pt>
                <c:pt idx="425">
                  <c:v>0</c:v>
                </c:pt>
                <c:pt idx="426">
                  <c:v>-5.8539384953847627E-4</c:v>
                </c:pt>
                <c:pt idx="427">
                  <c:v>-5.8539384953847627E-4</c:v>
                </c:pt>
                <c:pt idx="428">
                  <c:v>0</c:v>
                </c:pt>
                <c:pt idx="429">
                  <c:v>0</c:v>
                </c:pt>
                <c:pt idx="430">
                  <c:v>-5.8539384953847627E-4</c:v>
                </c:pt>
                <c:pt idx="431">
                  <c:v>-5.8539384953847627E-4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-5.8539384953847627E-4</c:v>
                </c:pt>
                <c:pt idx="436">
                  <c:v>0</c:v>
                </c:pt>
                <c:pt idx="437">
                  <c:v>0</c:v>
                </c:pt>
                <c:pt idx="438">
                  <c:v>-5.8539384953847627E-4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-5.8539384953847627E-4</c:v>
                </c:pt>
                <c:pt idx="443">
                  <c:v>-5.8539384953847627E-4</c:v>
                </c:pt>
                <c:pt idx="444">
                  <c:v>0</c:v>
                </c:pt>
                <c:pt idx="445">
                  <c:v>-5.8539384953847627E-4</c:v>
                </c:pt>
                <c:pt idx="446">
                  <c:v>-5.8539384953847627E-4</c:v>
                </c:pt>
                <c:pt idx="447">
                  <c:v>-5.8539384953847627E-4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-5.8539384953847627E-4</c:v>
                </c:pt>
                <c:pt idx="453">
                  <c:v>-5.8539384953847627E-4</c:v>
                </c:pt>
                <c:pt idx="454">
                  <c:v>-5.8539384953847627E-4</c:v>
                </c:pt>
                <c:pt idx="455">
                  <c:v>-5.8539384953847627E-4</c:v>
                </c:pt>
                <c:pt idx="456">
                  <c:v>0</c:v>
                </c:pt>
                <c:pt idx="457">
                  <c:v>0</c:v>
                </c:pt>
                <c:pt idx="458">
                  <c:v>-5.8539384953847627E-4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5.8539384953847594E-4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5.8539384953847594E-4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-5.8539384953847627E-4</c:v>
                </c:pt>
                <c:pt idx="482">
                  <c:v>-5.8539384953847627E-4</c:v>
                </c:pt>
                <c:pt idx="483">
                  <c:v>0</c:v>
                </c:pt>
                <c:pt idx="484">
                  <c:v>-5.8539384953847627E-4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-5.8539384953847627E-4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-5.8539384953847627E-4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F-4666-8342-EB679BE37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'2ªParte dx=0,063'!$T$3:$T$8</c:f>
              <c:numCache>
                <c:formatCode>General</c:formatCode>
                <c:ptCount val="6"/>
                <c:pt idx="0">
                  <c:v>0.1</c:v>
                </c:pt>
                <c:pt idx="1">
                  <c:v>0.71</c:v>
                </c:pt>
                <c:pt idx="2">
                  <c:v>1.3</c:v>
                </c:pt>
                <c:pt idx="3">
                  <c:v>1.9</c:v>
                </c:pt>
                <c:pt idx="4">
                  <c:v>2.48</c:v>
                </c:pt>
                <c:pt idx="5">
                  <c:v>3.1</c:v>
                </c:pt>
              </c:numCache>
            </c:numRef>
          </c:xVal>
          <c:yVal>
            <c:numRef>
              <c:f>'2ªParte dx=0,063'!$U$3:$U$8</c:f>
              <c:numCache>
                <c:formatCode>0.000</c:formatCode>
                <c:ptCount val="6"/>
                <c:pt idx="0">
                  <c:v>2.9984653498493465E-2</c:v>
                </c:pt>
                <c:pt idx="1">
                  <c:v>1.9485029413171359E-2</c:v>
                </c:pt>
                <c:pt idx="2">
                  <c:v>1.4277804773064231E-2</c:v>
                </c:pt>
                <c:pt idx="3">
                  <c:v>8.3208369601606956E-3</c:v>
                </c:pt>
                <c:pt idx="4">
                  <c:v>4.8712573532928398E-3</c:v>
                </c:pt>
                <c:pt idx="5">
                  <c:v>1.9513128317949207E-3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4-4D93-9B1D-2F1A8DEBC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6648777993659885"/>
              <c:y val="0.90760989185342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="1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 b="1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15939334917794179"/>
          <c:w val="0.74522112312562605"/>
          <c:h val="0.627352043819022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058617672790901E-2"/>
                  <c:y val="-0.1750207743982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dx=0,063'!$X$4:$X$7</c:f>
              <c:numCache>
                <c:formatCode>General</c:formatCode>
                <c:ptCount val="4"/>
                <c:pt idx="0">
                  <c:v>0.1</c:v>
                </c:pt>
                <c:pt idx="1">
                  <c:v>1.3</c:v>
                </c:pt>
                <c:pt idx="2">
                  <c:v>2.48</c:v>
                </c:pt>
              </c:numCache>
            </c:numRef>
          </c:xVal>
          <c:yVal>
            <c:numRef>
              <c:f>'2ªParte dx=0,063'!$W$4:$W$7</c:f>
              <c:numCache>
                <c:formatCode>0.000</c:formatCode>
                <c:ptCount val="4"/>
                <c:pt idx="0">
                  <c:v>7.649146300636088E-2</c:v>
                </c:pt>
                <c:pt idx="1">
                  <c:v>5.2783012100052602E-2</c:v>
                </c:pt>
                <c:pt idx="2">
                  <c:v>3.0830742742359744E-2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4-4FC7-B115-D6404F358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="1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="1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 b="1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92401510211837"/>
          <c:y val="0.1750886534866595"/>
          <c:w val="0.76795359271585495"/>
          <c:h val="0.688954851866538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34129597231677"/>
                  <c:y val="2.42363411836492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 dx=0,063'!$AB$4:$AB$7</c:f>
              <c:numCache>
                <c:formatCode>General</c:formatCode>
                <c:ptCount val="4"/>
                <c:pt idx="0">
                  <c:v>0.71</c:v>
                </c:pt>
                <c:pt idx="1">
                  <c:v>1.9</c:v>
                </c:pt>
                <c:pt idx="2">
                  <c:v>3.1</c:v>
                </c:pt>
              </c:numCache>
            </c:numRef>
          </c:xVal>
          <c:yVal>
            <c:numRef>
              <c:f>'2ªParte dx=0,063'!$AA$4:$AA$7</c:f>
              <c:numCache>
                <c:formatCode>0.000</c:formatCode>
                <c:ptCount val="4"/>
                <c:pt idx="0">
                  <c:v>-6.1661485484719489E-2</c:v>
                </c:pt>
                <c:pt idx="1">
                  <c:v>-4.0294609976565109E-2</c:v>
                </c:pt>
                <c:pt idx="2">
                  <c:v>-1.9513128317949206E-2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8-4943-94E9-0F1B01FC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Maximos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8.1729367162438032E-2"/>
                  <c:y val="-7.3712270341207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'2ªParte'!$F$3:$F$10</c:f>
              <c:numCache>
                <c:formatCode>0.000</c:formatCode>
                <c:ptCount val="8"/>
                <c:pt idx="0">
                  <c:v>1.4999999999999999E-2</c:v>
                </c:pt>
                <c:pt idx="1">
                  <c:v>3.1E-2</c:v>
                </c:pt>
                <c:pt idx="2">
                  <c:v>3.7999999999999999E-2</c:v>
                </c:pt>
                <c:pt idx="3">
                  <c:v>4.1000000000000002E-2</c:v>
                </c:pt>
                <c:pt idx="4">
                  <c:v>4.7E-2</c:v>
                </c:pt>
                <c:pt idx="5">
                  <c:v>5.1999999999999998E-2</c:v>
                </c:pt>
                <c:pt idx="6">
                  <c:v>5.7000000000000002E-2</c:v>
                </c:pt>
                <c:pt idx="7">
                  <c:v>6.3E-2</c:v>
                </c:pt>
              </c:numCache>
            </c:numRef>
          </c:xVal>
          <c:yVal>
            <c:numRef>
              <c:f>'2ªParte'!$G$3:$G$10</c:f>
              <c:numCache>
                <c:formatCode>0.000</c:formatCode>
                <c:ptCount val="8"/>
                <c:pt idx="0">
                  <c:v>1.5577579560507305E-2</c:v>
                </c:pt>
                <c:pt idx="1">
                  <c:v>2.9201752738527726E-2</c:v>
                </c:pt>
                <c:pt idx="2">
                  <c:v>3.5233550796685519E-2</c:v>
                </c:pt>
                <c:pt idx="3">
                  <c:v>3.8049617651309271E-2</c:v>
                </c:pt>
                <c:pt idx="4">
                  <c:v>4.3543179516078404E-2</c:v>
                </c:pt>
                <c:pt idx="5">
                  <c:v>5.0420873279911183E-2</c:v>
                </c:pt>
                <c:pt idx="6">
                  <c:v>5.8755468750000005E-2</c:v>
                </c:pt>
                <c:pt idx="7">
                  <c:v>5.862783489078241E-2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D-424F-806D-5D18DA32B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950528"/>
        <c:axId val="1683953856"/>
      </c:scatterChart>
      <c:valAx>
        <c:axId val="168395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83953856"/>
        <c:crosses val="autoZero"/>
        <c:crossBetween val="midCat"/>
      </c:valAx>
      <c:valAx>
        <c:axId val="1683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Força de atrito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8395052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Minimos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979347278559877"/>
                  <c:y val="-1.3202878326914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'2ªParte'!$I$3:$I$10</c:f>
              <c:numCache>
                <c:formatCode>0.000</c:formatCode>
                <c:ptCount val="8"/>
                <c:pt idx="0">
                  <c:v>1.4999999999999999E-2</c:v>
                </c:pt>
                <c:pt idx="1">
                  <c:v>3.1E-2</c:v>
                </c:pt>
                <c:pt idx="2">
                  <c:v>3.7999999999999999E-2</c:v>
                </c:pt>
                <c:pt idx="3">
                  <c:v>4.1000000000000002E-2</c:v>
                </c:pt>
                <c:pt idx="4">
                  <c:v>4.7E-2</c:v>
                </c:pt>
                <c:pt idx="5">
                  <c:v>5.1999999999999998E-2</c:v>
                </c:pt>
                <c:pt idx="6">
                  <c:v>5.7000000000000002E-2</c:v>
                </c:pt>
                <c:pt idx="7">
                  <c:v>6.3E-2</c:v>
                </c:pt>
              </c:numCache>
            </c:numRef>
          </c:xVal>
          <c:yVal>
            <c:numRef>
              <c:f>'2ªParte'!$J$3:$J$10</c:f>
              <c:numCache>
                <c:formatCode>0.000</c:formatCode>
                <c:ptCount val="8"/>
                <c:pt idx="0">
                  <c:v>1.5271663040124445E-2</c:v>
                </c:pt>
                <c:pt idx="1">
                  <c:v>2.8278501725858069E-2</c:v>
                </c:pt>
                <c:pt idx="2">
                  <c:v>3.367633107371576E-2</c:v>
                </c:pt>
                <c:pt idx="3">
                  <c:v>3.5255955201003275E-2</c:v>
                </c:pt>
                <c:pt idx="4">
                  <c:v>3.9884283787859971E-2</c:v>
                </c:pt>
                <c:pt idx="5">
                  <c:v>4.8006138532976389E-2</c:v>
                </c:pt>
                <c:pt idx="6">
                  <c:v>5.7243283174708663E-2</c:v>
                </c:pt>
                <c:pt idx="7">
                  <c:v>5.3885670998576142E-2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3-4290-99D3-4E7EDA205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480"/>
        <c:axId val="897458688"/>
      </c:scatterChart>
      <c:valAx>
        <c:axId val="89748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7458688"/>
        <c:crosses val="autoZero"/>
        <c:crossBetween val="midCat"/>
      </c:valAx>
      <c:valAx>
        <c:axId val="8974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Força de atrito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748448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="1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1ºEnsaio'!$B$2:$B$1048576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1ºEnsaio'!$C$2:$C$1048576</c:f>
              <c:numCache>
                <c:formatCode>General</c:formatCode>
                <c:ptCount val="1048575"/>
                <c:pt idx="0">
                  <c:v>-0.311</c:v>
                </c:pt>
                <c:pt idx="1">
                  <c:v>-0.34100000000000003</c:v>
                </c:pt>
                <c:pt idx="2">
                  <c:v>-0.372</c:v>
                </c:pt>
                <c:pt idx="3">
                  <c:v>-0.39</c:v>
                </c:pt>
                <c:pt idx="4">
                  <c:v>-0.40799999999999997</c:v>
                </c:pt>
                <c:pt idx="5">
                  <c:v>-0.433</c:v>
                </c:pt>
                <c:pt idx="6">
                  <c:v>-0.439</c:v>
                </c:pt>
                <c:pt idx="7">
                  <c:v>-0.44500000000000001</c:v>
                </c:pt>
                <c:pt idx="8">
                  <c:v>-0.44500000000000001</c:v>
                </c:pt>
                <c:pt idx="9">
                  <c:v>-0.44500000000000001</c:v>
                </c:pt>
                <c:pt idx="10">
                  <c:v>-0.439</c:v>
                </c:pt>
                <c:pt idx="11">
                  <c:v>-0.42699999999999999</c:v>
                </c:pt>
                <c:pt idx="12">
                  <c:v>-0.41399999999999998</c:v>
                </c:pt>
                <c:pt idx="13">
                  <c:v>-0.39600000000000002</c:v>
                </c:pt>
                <c:pt idx="14">
                  <c:v>-0.372</c:v>
                </c:pt>
                <c:pt idx="15">
                  <c:v>-0.34799999999999998</c:v>
                </c:pt>
                <c:pt idx="16">
                  <c:v>-0.32300000000000001</c:v>
                </c:pt>
                <c:pt idx="17">
                  <c:v>-0.28699999999999998</c:v>
                </c:pt>
                <c:pt idx="18">
                  <c:v>-0.25600000000000001</c:v>
                </c:pt>
                <c:pt idx="19">
                  <c:v>-0.214</c:v>
                </c:pt>
                <c:pt idx="20">
                  <c:v>-0.184</c:v>
                </c:pt>
                <c:pt idx="21">
                  <c:v>-0.14699999999999999</c:v>
                </c:pt>
                <c:pt idx="22">
                  <c:v>-9.8000000000000004E-2</c:v>
                </c:pt>
                <c:pt idx="23">
                  <c:v>-6.2E-2</c:v>
                </c:pt>
                <c:pt idx="24">
                  <c:v>-1.9E-2</c:v>
                </c:pt>
                <c:pt idx="25">
                  <c:v>1.0999999999999999E-2</c:v>
                </c:pt>
                <c:pt idx="26">
                  <c:v>5.2999999999999999E-2</c:v>
                </c:pt>
                <c:pt idx="27">
                  <c:v>9.6000000000000002E-2</c:v>
                </c:pt>
                <c:pt idx="28">
                  <c:v>0.126</c:v>
                </c:pt>
                <c:pt idx="29">
                  <c:v>0.16900000000000001</c:v>
                </c:pt>
                <c:pt idx="30">
                  <c:v>0.20499999999999999</c:v>
                </c:pt>
                <c:pt idx="31">
                  <c:v>0.22900000000000001</c:v>
                </c:pt>
                <c:pt idx="32">
                  <c:v>0.26</c:v>
                </c:pt>
                <c:pt idx="33">
                  <c:v>0.28399999999999997</c:v>
                </c:pt>
                <c:pt idx="34">
                  <c:v>0.308</c:v>
                </c:pt>
                <c:pt idx="35">
                  <c:v>0.32700000000000001</c:v>
                </c:pt>
                <c:pt idx="36">
                  <c:v>0.33900000000000002</c:v>
                </c:pt>
                <c:pt idx="37">
                  <c:v>0.35099999999999998</c:v>
                </c:pt>
                <c:pt idx="38">
                  <c:v>0.35699999999999998</c:v>
                </c:pt>
                <c:pt idx="39">
                  <c:v>0.36899999999999999</c:v>
                </c:pt>
                <c:pt idx="40">
                  <c:v>0.36899999999999999</c:v>
                </c:pt>
                <c:pt idx="41">
                  <c:v>0.36899999999999999</c:v>
                </c:pt>
                <c:pt idx="42">
                  <c:v>0.36299999999999999</c:v>
                </c:pt>
                <c:pt idx="43">
                  <c:v>0.35699999999999998</c:v>
                </c:pt>
                <c:pt idx="44">
                  <c:v>0.34499999999999997</c:v>
                </c:pt>
                <c:pt idx="45">
                  <c:v>0.33900000000000002</c:v>
                </c:pt>
                <c:pt idx="46">
                  <c:v>0.32</c:v>
                </c:pt>
                <c:pt idx="47">
                  <c:v>0.29599999999999999</c:v>
                </c:pt>
                <c:pt idx="48">
                  <c:v>0.27200000000000002</c:v>
                </c:pt>
                <c:pt idx="49">
                  <c:v>0.248</c:v>
                </c:pt>
                <c:pt idx="50">
                  <c:v>0.22900000000000001</c:v>
                </c:pt>
                <c:pt idx="51">
                  <c:v>0.19900000000000001</c:v>
                </c:pt>
                <c:pt idx="52">
                  <c:v>0.17499999999999999</c:v>
                </c:pt>
                <c:pt idx="53">
                  <c:v>0.13800000000000001</c:v>
                </c:pt>
                <c:pt idx="54">
                  <c:v>0.108</c:v>
                </c:pt>
                <c:pt idx="55">
                  <c:v>7.6999999999999999E-2</c:v>
                </c:pt>
                <c:pt idx="56">
                  <c:v>4.7E-2</c:v>
                </c:pt>
                <c:pt idx="57">
                  <c:v>1.7000000000000001E-2</c:v>
                </c:pt>
                <c:pt idx="58">
                  <c:v>-1.2999999999999999E-2</c:v>
                </c:pt>
                <c:pt idx="59">
                  <c:v>-3.7999999999999999E-2</c:v>
                </c:pt>
                <c:pt idx="60">
                  <c:v>-6.2E-2</c:v>
                </c:pt>
                <c:pt idx="61">
                  <c:v>-8.5999999999999993E-2</c:v>
                </c:pt>
                <c:pt idx="62">
                  <c:v>-0.11700000000000001</c:v>
                </c:pt>
                <c:pt idx="63">
                  <c:v>-0.13500000000000001</c:v>
                </c:pt>
                <c:pt idx="64">
                  <c:v>-0.14699999999999999</c:v>
                </c:pt>
                <c:pt idx="65">
                  <c:v>-0.16500000000000001</c:v>
                </c:pt>
                <c:pt idx="66">
                  <c:v>-0.19</c:v>
                </c:pt>
                <c:pt idx="67">
                  <c:v>-0.19600000000000001</c:v>
                </c:pt>
                <c:pt idx="68">
                  <c:v>-0.214</c:v>
                </c:pt>
                <c:pt idx="69">
                  <c:v>-0.22</c:v>
                </c:pt>
                <c:pt idx="70">
                  <c:v>-0.22600000000000001</c:v>
                </c:pt>
                <c:pt idx="71">
                  <c:v>-0.23200000000000001</c:v>
                </c:pt>
                <c:pt idx="72">
                  <c:v>-0.23799999999999999</c:v>
                </c:pt>
                <c:pt idx="73">
                  <c:v>-0.23200000000000001</c:v>
                </c:pt>
                <c:pt idx="74">
                  <c:v>-0.23200000000000001</c:v>
                </c:pt>
                <c:pt idx="75">
                  <c:v>-0.22600000000000001</c:v>
                </c:pt>
                <c:pt idx="76">
                  <c:v>-0.214</c:v>
                </c:pt>
                <c:pt idx="77">
                  <c:v>-0.214</c:v>
                </c:pt>
                <c:pt idx="78">
                  <c:v>-0.19600000000000001</c:v>
                </c:pt>
                <c:pt idx="79">
                  <c:v>-0.19</c:v>
                </c:pt>
                <c:pt idx="80">
                  <c:v>-0.16500000000000001</c:v>
                </c:pt>
                <c:pt idx="81">
                  <c:v>-0.153</c:v>
                </c:pt>
                <c:pt idx="82">
                  <c:v>-0.14099999999999999</c:v>
                </c:pt>
                <c:pt idx="83">
                  <c:v>-0.11700000000000001</c:v>
                </c:pt>
                <c:pt idx="84">
                  <c:v>-9.1999999999999998E-2</c:v>
                </c:pt>
                <c:pt idx="85">
                  <c:v>-8.1000000000000003E-2</c:v>
                </c:pt>
                <c:pt idx="86">
                  <c:v>-6.2E-2</c:v>
                </c:pt>
                <c:pt idx="87">
                  <c:v>-3.7999999999999999E-2</c:v>
                </c:pt>
                <c:pt idx="88">
                  <c:v>-1.2999999999999999E-2</c:v>
                </c:pt>
                <c:pt idx="89">
                  <c:v>1.0999999999999999E-2</c:v>
                </c:pt>
                <c:pt idx="90">
                  <c:v>2.9000000000000001E-2</c:v>
                </c:pt>
                <c:pt idx="91">
                  <c:v>5.2999999999999999E-2</c:v>
                </c:pt>
                <c:pt idx="92">
                  <c:v>7.1999999999999995E-2</c:v>
                </c:pt>
                <c:pt idx="93">
                  <c:v>8.4000000000000005E-2</c:v>
                </c:pt>
                <c:pt idx="94">
                  <c:v>0.108</c:v>
                </c:pt>
                <c:pt idx="95">
                  <c:v>0.12</c:v>
                </c:pt>
                <c:pt idx="96">
                  <c:v>0.13800000000000001</c:v>
                </c:pt>
                <c:pt idx="97">
                  <c:v>0.15</c:v>
                </c:pt>
                <c:pt idx="98">
                  <c:v>0.18099999999999999</c:v>
                </c:pt>
                <c:pt idx="99">
                  <c:v>0.193</c:v>
                </c:pt>
                <c:pt idx="100">
                  <c:v>0.19900000000000001</c:v>
                </c:pt>
                <c:pt idx="101">
                  <c:v>0.20499999999999999</c:v>
                </c:pt>
                <c:pt idx="102">
                  <c:v>0.21099999999999999</c:v>
                </c:pt>
                <c:pt idx="103">
                  <c:v>0.21099999999999999</c:v>
                </c:pt>
                <c:pt idx="104">
                  <c:v>0.21099999999999999</c:v>
                </c:pt>
                <c:pt idx="105">
                  <c:v>0.217</c:v>
                </c:pt>
                <c:pt idx="106">
                  <c:v>0.21099999999999999</c:v>
                </c:pt>
                <c:pt idx="107">
                  <c:v>0.21099999999999999</c:v>
                </c:pt>
                <c:pt idx="108">
                  <c:v>0.20499999999999999</c:v>
                </c:pt>
                <c:pt idx="109">
                  <c:v>0.19900000000000001</c:v>
                </c:pt>
                <c:pt idx="110">
                  <c:v>0.19900000000000001</c:v>
                </c:pt>
                <c:pt idx="111">
                  <c:v>0.18099999999999999</c:v>
                </c:pt>
                <c:pt idx="112">
                  <c:v>0.17499999999999999</c:v>
                </c:pt>
                <c:pt idx="113">
                  <c:v>0.14499999999999999</c:v>
                </c:pt>
                <c:pt idx="114">
                  <c:v>0.13800000000000001</c:v>
                </c:pt>
                <c:pt idx="115">
                  <c:v>0.126</c:v>
                </c:pt>
                <c:pt idx="116">
                  <c:v>0.10199999999999999</c:v>
                </c:pt>
                <c:pt idx="117">
                  <c:v>8.4000000000000005E-2</c:v>
                </c:pt>
                <c:pt idx="118">
                  <c:v>7.1999999999999995E-2</c:v>
                </c:pt>
                <c:pt idx="119">
                  <c:v>0.06</c:v>
                </c:pt>
                <c:pt idx="120">
                  <c:v>4.1000000000000002E-2</c:v>
                </c:pt>
                <c:pt idx="121">
                  <c:v>2.3E-2</c:v>
                </c:pt>
                <c:pt idx="122">
                  <c:v>5.0000000000000001E-3</c:v>
                </c:pt>
                <c:pt idx="123">
                  <c:v>-7.0000000000000001E-3</c:v>
                </c:pt>
                <c:pt idx="124">
                  <c:v>-1.9E-2</c:v>
                </c:pt>
                <c:pt idx="125">
                  <c:v>-3.7999999999999999E-2</c:v>
                </c:pt>
                <c:pt idx="126">
                  <c:v>-0.05</c:v>
                </c:pt>
                <c:pt idx="127">
                  <c:v>-6.8000000000000005E-2</c:v>
                </c:pt>
                <c:pt idx="128">
                  <c:v>-8.1000000000000003E-2</c:v>
                </c:pt>
                <c:pt idx="129">
                  <c:v>-8.5999999999999993E-2</c:v>
                </c:pt>
                <c:pt idx="130">
                  <c:v>-9.1999999999999998E-2</c:v>
                </c:pt>
                <c:pt idx="131">
                  <c:v>-0.105</c:v>
                </c:pt>
                <c:pt idx="132">
                  <c:v>-0.111</c:v>
                </c:pt>
                <c:pt idx="133">
                  <c:v>-0.11700000000000001</c:v>
                </c:pt>
                <c:pt idx="134">
                  <c:v>-0.123</c:v>
                </c:pt>
                <c:pt idx="135">
                  <c:v>-0.123</c:v>
                </c:pt>
                <c:pt idx="136">
                  <c:v>-0.129</c:v>
                </c:pt>
                <c:pt idx="137">
                  <c:v>-0.129</c:v>
                </c:pt>
                <c:pt idx="138">
                  <c:v>-0.129</c:v>
                </c:pt>
                <c:pt idx="139">
                  <c:v>-0.123</c:v>
                </c:pt>
                <c:pt idx="140">
                  <c:v>-0.123</c:v>
                </c:pt>
                <c:pt idx="141">
                  <c:v>-0.11700000000000001</c:v>
                </c:pt>
                <c:pt idx="142">
                  <c:v>-0.111</c:v>
                </c:pt>
                <c:pt idx="143">
                  <c:v>-0.105</c:v>
                </c:pt>
                <c:pt idx="144">
                  <c:v>-9.8000000000000004E-2</c:v>
                </c:pt>
                <c:pt idx="145">
                  <c:v>-8.5999999999999993E-2</c:v>
                </c:pt>
                <c:pt idx="146">
                  <c:v>-8.1000000000000003E-2</c:v>
                </c:pt>
                <c:pt idx="147">
                  <c:v>-6.2E-2</c:v>
                </c:pt>
                <c:pt idx="148">
                  <c:v>-5.6000000000000001E-2</c:v>
                </c:pt>
                <c:pt idx="149">
                  <c:v>-3.7999999999999999E-2</c:v>
                </c:pt>
                <c:pt idx="150">
                  <c:v>-3.2000000000000001E-2</c:v>
                </c:pt>
                <c:pt idx="151">
                  <c:v>-1.9E-2</c:v>
                </c:pt>
                <c:pt idx="152">
                  <c:v>-7.0000000000000001E-3</c:v>
                </c:pt>
                <c:pt idx="153">
                  <c:v>5.0000000000000001E-3</c:v>
                </c:pt>
                <c:pt idx="154">
                  <c:v>1.7000000000000001E-2</c:v>
                </c:pt>
                <c:pt idx="155">
                  <c:v>3.5000000000000003E-2</c:v>
                </c:pt>
                <c:pt idx="156">
                  <c:v>4.7E-2</c:v>
                </c:pt>
                <c:pt idx="157">
                  <c:v>5.2999999999999999E-2</c:v>
                </c:pt>
                <c:pt idx="158">
                  <c:v>6.6000000000000003E-2</c:v>
                </c:pt>
                <c:pt idx="159">
                  <c:v>7.6999999999999999E-2</c:v>
                </c:pt>
                <c:pt idx="160">
                  <c:v>8.4000000000000005E-2</c:v>
                </c:pt>
                <c:pt idx="161">
                  <c:v>0.09</c:v>
                </c:pt>
                <c:pt idx="162">
                  <c:v>9.6000000000000002E-2</c:v>
                </c:pt>
                <c:pt idx="163">
                  <c:v>0.108</c:v>
                </c:pt>
                <c:pt idx="164">
                  <c:v>0.108</c:v>
                </c:pt>
                <c:pt idx="165">
                  <c:v>0.114</c:v>
                </c:pt>
                <c:pt idx="166">
                  <c:v>0.114</c:v>
                </c:pt>
                <c:pt idx="167">
                  <c:v>0.126</c:v>
                </c:pt>
                <c:pt idx="168">
                  <c:v>0.12</c:v>
                </c:pt>
                <c:pt idx="169">
                  <c:v>0.126</c:v>
                </c:pt>
                <c:pt idx="170">
                  <c:v>0.12</c:v>
                </c:pt>
                <c:pt idx="171">
                  <c:v>0.126</c:v>
                </c:pt>
                <c:pt idx="172">
                  <c:v>0.12</c:v>
                </c:pt>
                <c:pt idx="173">
                  <c:v>0.114</c:v>
                </c:pt>
                <c:pt idx="174">
                  <c:v>0.108</c:v>
                </c:pt>
                <c:pt idx="175">
                  <c:v>0.108</c:v>
                </c:pt>
                <c:pt idx="176">
                  <c:v>0.10199999999999999</c:v>
                </c:pt>
                <c:pt idx="177">
                  <c:v>9.6000000000000002E-2</c:v>
                </c:pt>
                <c:pt idx="178">
                  <c:v>8.4000000000000005E-2</c:v>
                </c:pt>
                <c:pt idx="179">
                  <c:v>7.6999999999999999E-2</c:v>
                </c:pt>
                <c:pt idx="180">
                  <c:v>7.1999999999999995E-2</c:v>
                </c:pt>
                <c:pt idx="181">
                  <c:v>0.06</c:v>
                </c:pt>
                <c:pt idx="182">
                  <c:v>4.7E-2</c:v>
                </c:pt>
                <c:pt idx="183">
                  <c:v>4.1000000000000002E-2</c:v>
                </c:pt>
                <c:pt idx="184">
                  <c:v>2.9000000000000001E-2</c:v>
                </c:pt>
                <c:pt idx="185">
                  <c:v>1.7000000000000001E-2</c:v>
                </c:pt>
                <c:pt idx="186">
                  <c:v>1.7000000000000001E-2</c:v>
                </c:pt>
                <c:pt idx="187">
                  <c:v>5.0000000000000001E-3</c:v>
                </c:pt>
                <c:pt idx="188">
                  <c:v>-2E-3</c:v>
                </c:pt>
                <c:pt idx="189">
                  <c:v>-7.0000000000000001E-3</c:v>
                </c:pt>
                <c:pt idx="190">
                  <c:v>-1.9E-2</c:v>
                </c:pt>
                <c:pt idx="191">
                  <c:v>-3.2000000000000001E-2</c:v>
                </c:pt>
                <c:pt idx="192">
                  <c:v>-3.7999999999999999E-2</c:v>
                </c:pt>
                <c:pt idx="193">
                  <c:v>-4.3999999999999997E-2</c:v>
                </c:pt>
                <c:pt idx="194">
                  <c:v>-4.3999999999999997E-2</c:v>
                </c:pt>
                <c:pt idx="195">
                  <c:v>-0.05</c:v>
                </c:pt>
                <c:pt idx="196">
                  <c:v>-5.6000000000000001E-2</c:v>
                </c:pt>
                <c:pt idx="197">
                  <c:v>-6.2E-2</c:v>
                </c:pt>
                <c:pt idx="198">
                  <c:v>-6.2E-2</c:v>
                </c:pt>
                <c:pt idx="199">
                  <c:v>-6.8000000000000005E-2</c:v>
                </c:pt>
                <c:pt idx="200">
                  <c:v>-6.8000000000000005E-2</c:v>
                </c:pt>
                <c:pt idx="201">
                  <c:v>-6.2E-2</c:v>
                </c:pt>
                <c:pt idx="202">
                  <c:v>-6.8000000000000005E-2</c:v>
                </c:pt>
                <c:pt idx="203">
                  <c:v>-6.2E-2</c:v>
                </c:pt>
                <c:pt idx="204">
                  <c:v>-6.2E-2</c:v>
                </c:pt>
                <c:pt idx="205">
                  <c:v>-6.2E-2</c:v>
                </c:pt>
                <c:pt idx="206">
                  <c:v>-6.2E-2</c:v>
                </c:pt>
                <c:pt idx="207">
                  <c:v>-5.6000000000000001E-2</c:v>
                </c:pt>
                <c:pt idx="208">
                  <c:v>-0.05</c:v>
                </c:pt>
                <c:pt idx="209">
                  <c:v>-4.3999999999999997E-2</c:v>
                </c:pt>
                <c:pt idx="210">
                  <c:v>-3.7999999999999999E-2</c:v>
                </c:pt>
                <c:pt idx="211">
                  <c:v>-3.7999999999999999E-2</c:v>
                </c:pt>
                <c:pt idx="212">
                  <c:v>-3.2000000000000001E-2</c:v>
                </c:pt>
                <c:pt idx="213">
                  <c:v>-1.9E-2</c:v>
                </c:pt>
                <c:pt idx="214">
                  <c:v>-1.2999999999999999E-2</c:v>
                </c:pt>
                <c:pt idx="215">
                  <c:v>-1.2999999999999999E-2</c:v>
                </c:pt>
                <c:pt idx="216">
                  <c:v>5.0000000000000001E-3</c:v>
                </c:pt>
                <c:pt idx="217">
                  <c:v>5.0000000000000001E-3</c:v>
                </c:pt>
                <c:pt idx="218">
                  <c:v>1.0999999999999999E-2</c:v>
                </c:pt>
                <c:pt idx="219">
                  <c:v>1.7000000000000001E-2</c:v>
                </c:pt>
                <c:pt idx="220">
                  <c:v>2.9000000000000001E-2</c:v>
                </c:pt>
                <c:pt idx="221">
                  <c:v>3.5000000000000003E-2</c:v>
                </c:pt>
                <c:pt idx="222">
                  <c:v>3.5000000000000003E-2</c:v>
                </c:pt>
                <c:pt idx="223">
                  <c:v>4.7E-2</c:v>
                </c:pt>
                <c:pt idx="224">
                  <c:v>5.2999999999999999E-2</c:v>
                </c:pt>
                <c:pt idx="225">
                  <c:v>5.2999999999999999E-2</c:v>
                </c:pt>
                <c:pt idx="226">
                  <c:v>6.6000000000000003E-2</c:v>
                </c:pt>
                <c:pt idx="227">
                  <c:v>6.6000000000000003E-2</c:v>
                </c:pt>
                <c:pt idx="228">
                  <c:v>6.6000000000000003E-2</c:v>
                </c:pt>
                <c:pt idx="229">
                  <c:v>7.1999999999999995E-2</c:v>
                </c:pt>
                <c:pt idx="230">
                  <c:v>7.6999999999999999E-2</c:v>
                </c:pt>
                <c:pt idx="231">
                  <c:v>7.6999999999999999E-2</c:v>
                </c:pt>
                <c:pt idx="232">
                  <c:v>7.6999999999999999E-2</c:v>
                </c:pt>
                <c:pt idx="233">
                  <c:v>7.6999999999999999E-2</c:v>
                </c:pt>
                <c:pt idx="234">
                  <c:v>7.6999999999999999E-2</c:v>
                </c:pt>
                <c:pt idx="235">
                  <c:v>7.6999999999999999E-2</c:v>
                </c:pt>
                <c:pt idx="236">
                  <c:v>7.6999999999999999E-2</c:v>
                </c:pt>
                <c:pt idx="237">
                  <c:v>7.6999999999999999E-2</c:v>
                </c:pt>
                <c:pt idx="238">
                  <c:v>7.1999999999999995E-2</c:v>
                </c:pt>
                <c:pt idx="239">
                  <c:v>7.1999999999999995E-2</c:v>
                </c:pt>
                <c:pt idx="240">
                  <c:v>6.6000000000000003E-2</c:v>
                </c:pt>
                <c:pt idx="241">
                  <c:v>6.6000000000000003E-2</c:v>
                </c:pt>
                <c:pt idx="242">
                  <c:v>0.06</c:v>
                </c:pt>
                <c:pt idx="243">
                  <c:v>5.2999999999999999E-2</c:v>
                </c:pt>
                <c:pt idx="244">
                  <c:v>4.7E-2</c:v>
                </c:pt>
                <c:pt idx="245">
                  <c:v>4.7E-2</c:v>
                </c:pt>
                <c:pt idx="246">
                  <c:v>4.1000000000000002E-2</c:v>
                </c:pt>
                <c:pt idx="247">
                  <c:v>3.5000000000000003E-2</c:v>
                </c:pt>
                <c:pt idx="248">
                  <c:v>2.9000000000000001E-2</c:v>
                </c:pt>
                <c:pt idx="249">
                  <c:v>2.9000000000000001E-2</c:v>
                </c:pt>
                <c:pt idx="250">
                  <c:v>1.7000000000000001E-2</c:v>
                </c:pt>
                <c:pt idx="251">
                  <c:v>1.0999999999999999E-2</c:v>
                </c:pt>
                <c:pt idx="252">
                  <c:v>1.0999999999999999E-2</c:v>
                </c:pt>
                <c:pt idx="253">
                  <c:v>-2E-3</c:v>
                </c:pt>
                <c:pt idx="254">
                  <c:v>-2E-3</c:v>
                </c:pt>
                <c:pt idx="255">
                  <c:v>-7.0000000000000001E-3</c:v>
                </c:pt>
                <c:pt idx="256">
                  <c:v>-1.2999999999999999E-2</c:v>
                </c:pt>
                <c:pt idx="257">
                  <c:v>-1.9E-2</c:v>
                </c:pt>
                <c:pt idx="258">
                  <c:v>-1.9E-2</c:v>
                </c:pt>
                <c:pt idx="259">
                  <c:v>-1.9E-2</c:v>
                </c:pt>
                <c:pt idx="260">
                  <c:v>-3.2000000000000001E-2</c:v>
                </c:pt>
                <c:pt idx="261">
                  <c:v>-3.2000000000000001E-2</c:v>
                </c:pt>
                <c:pt idx="262">
                  <c:v>-3.2000000000000001E-2</c:v>
                </c:pt>
                <c:pt idx="263">
                  <c:v>-3.2000000000000001E-2</c:v>
                </c:pt>
                <c:pt idx="264">
                  <c:v>-3.2000000000000001E-2</c:v>
                </c:pt>
                <c:pt idx="265">
                  <c:v>-3.7999999999999999E-2</c:v>
                </c:pt>
                <c:pt idx="266">
                  <c:v>-3.2000000000000001E-2</c:v>
                </c:pt>
                <c:pt idx="267">
                  <c:v>-3.2000000000000001E-2</c:v>
                </c:pt>
                <c:pt idx="268">
                  <c:v>-3.2000000000000001E-2</c:v>
                </c:pt>
                <c:pt idx="269">
                  <c:v>-2.5999999999999999E-2</c:v>
                </c:pt>
                <c:pt idx="270">
                  <c:v>-3.2000000000000001E-2</c:v>
                </c:pt>
                <c:pt idx="271">
                  <c:v>-2.5999999999999999E-2</c:v>
                </c:pt>
                <c:pt idx="272">
                  <c:v>-2.5999999999999999E-2</c:v>
                </c:pt>
                <c:pt idx="273">
                  <c:v>-2.5999999999999999E-2</c:v>
                </c:pt>
                <c:pt idx="274">
                  <c:v>-1.9E-2</c:v>
                </c:pt>
                <c:pt idx="275">
                  <c:v>-1.2999999999999999E-2</c:v>
                </c:pt>
                <c:pt idx="276">
                  <c:v>-7.0000000000000001E-3</c:v>
                </c:pt>
                <c:pt idx="277">
                  <c:v>-7.0000000000000001E-3</c:v>
                </c:pt>
                <c:pt idx="278">
                  <c:v>-2E-3</c:v>
                </c:pt>
                <c:pt idx="279">
                  <c:v>5.0000000000000001E-3</c:v>
                </c:pt>
                <c:pt idx="280">
                  <c:v>5.0000000000000001E-3</c:v>
                </c:pt>
                <c:pt idx="281">
                  <c:v>5.0000000000000001E-3</c:v>
                </c:pt>
                <c:pt idx="282">
                  <c:v>1.7000000000000001E-2</c:v>
                </c:pt>
                <c:pt idx="283">
                  <c:v>1.7000000000000001E-2</c:v>
                </c:pt>
                <c:pt idx="284">
                  <c:v>2.3E-2</c:v>
                </c:pt>
                <c:pt idx="285">
                  <c:v>2.3E-2</c:v>
                </c:pt>
                <c:pt idx="286">
                  <c:v>2.9000000000000001E-2</c:v>
                </c:pt>
                <c:pt idx="287">
                  <c:v>3.5000000000000003E-2</c:v>
                </c:pt>
                <c:pt idx="288">
                  <c:v>4.1000000000000002E-2</c:v>
                </c:pt>
                <c:pt idx="289">
                  <c:v>3.5000000000000003E-2</c:v>
                </c:pt>
                <c:pt idx="290">
                  <c:v>3.5000000000000003E-2</c:v>
                </c:pt>
                <c:pt idx="291">
                  <c:v>4.7E-2</c:v>
                </c:pt>
                <c:pt idx="292">
                  <c:v>4.7E-2</c:v>
                </c:pt>
                <c:pt idx="293">
                  <c:v>4.7E-2</c:v>
                </c:pt>
                <c:pt idx="294">
                  <c:v>5.2999999999999999E-2</c:v>
                </c:pt>
                <c:pt idx="295">
                  <c:v>5.2999999999999999E-2</c:v>
                </c:pt>
                <c:pt idx="296">
                  <c:v>5.2999999999999999E-2</c:v>
                </c:pt>
                <c:pt idx="297">
                  <c:v>5.2999999999999999E-2</c:v>
                </c:pt>
                <c:pt idx="298">
                  <c:v>5.2999999999999999E-2</c:v>
                </c:pt>
                <c:pt idx="299">
                  <c:v>5.2999999999999999E-2</c:v>
                </c:pt>
                <c:pt idx="300">
                  <c:v>5.2999999999999999E-2</c:v>
                </c:pt>
                <c:pt idx="301">
                  <c:v>5.2999999999999999E-2</c:v>
                </c:pt>
                <c:pt idx="302">
                  <c:v>5.2999999999999999E-2</c:v>
                </c:pt>
                <c:pt idx="303">
                  <c:v>4.7E-2</c:v>
                </c:pt>
                <c:pt idx="304">
                  <c:v>4.1000000000000002E-2</c:v>
                </c:pt>
                <c:pt idx="305">
                  <c:v>4.1000000000000002E-2</c:v>
                </c:pt>
                <c:pt idx="306">
                  <c:v>4.7E-2</c:v>
                </c:pt>
                <c:pt idx="307">
                  <c:v>4.1000000000000002E-2</c:v>
                </c:pt>
                <c:pt idx="308">
                  <c:v>4.1000000000000002E-2</c:v>
                </c:pt>
                <c:pt idx="309">
                  <c:v>3.5000000000000003E-2</c:v>
                </c:pt>
                <c:pt idx="310">
                  <c:v>2.9000000000000001E-2</c:v>
                </c:pt>
                <c:pt idx="311">
                  <c:v>2.9000000000000001E-2</c:v>
                </c:pt>
                <c:pt idx="312">
                  <c:v>2.3E-2</c:v>
                </c:pt>
                <c:pt idx="313">
                  <c:v>1.7000000000000001E-2</c:v>
                </c:pt>
                <c:pt idx="314">
                  <c:v>1.7000000000000001E-2</c:v>
                </c:pt>
                <c:pt idx="315">
                  <c:v>1.0999999999999999E-2</c:v>
                </c:pt>
                <c:pt idx="316">
                  <c:v>1.0999999999999999E-2</c:v>
                </c:pt>
                <c:pt idx="317">
                  <c:v>1.0999999999999999E-2</c:v>
                </c:pt>
                <c:pt idx="318">
                  <c:v>5.0000000000000001E-3</c:v>
                </c:pt>
                <c:pt idx="319">
                  <c:v>5.0000000000000001E-3</c:v>
                </c:pt>
                <c:pt idx="320">
                  <c:v>5.0000000000000001E-3</c:v>
                </c:pt>
                <c:pt idx="321">
                  <c:v>-2E-3</c:v>
                </c:pt>
                <c:pt idx="322">
                  <c:v>-2E-3</c:v>
                </c:pt>
                <c:pt idx="323">
                  <c:v>-7.0000000000000001E-3</c:v>
                </c:pt>
                <c:pt idx="324">
                  <c:v>-7.0000000000000001E-3</c:v>
                </c:pt>
                <c:pt idx="325">
                  <c:v>-1.2999999999999999E-2</c:v>
                </c:pt>
                <c:pt idx="326">
                  <c:v>-1.2999999999999999E-2</c:v>
                </c:pt>
                <c:pt idx="327">
                  <c:v>-1.2999999999999999E-2</c:v>
                </c:pt>
                <c:pt idx="328">
                  <c:v>-1.2999999999999999E-2</c:v>
                </c:pt>
                <c:pt idx="329">
                  <c:v>-1.2999999999999999E-2</c:v>
                </c:pt>
                <c:pt idx="330">
                  <c:v>-1.2999999999999999E-2</c:v>
                </c:pt>
                <c:pt idx="331">
                  <c:v>-1.2999999999999999E-2</c:v>
                </c:pt>
                <c:pt idx="332">
                  <c:v>-1.2999999999999999E-2</c:v>
                </c:pt>
                <c:pt idx="333">
                  <c:v>-1.2999999999999999E-2</c:v>
                </c:pt>
                <c:pt idx="334">
                  <c:v>-1.2999999999999999E-2</c:v>
                </c:pt>
                <c:pt idx="335">
                  <c:v>-1.2999999999999999E-2</c:v>
                </c:pt>
                <c:pt idx="336">
                  <c:v>-7.0000000000000001E-3</c:v>
                </c:pt>
                <c:pt idx="337">
                  <c:v>-1.2999999999999999E-2</c:v>
                </c:pt>
                <c:pt idx="338">
                  <c:v>-7.0000000000000001E-3</c:v>
                </c:pt>
                <c:pt idx="339">
                  <c:v>-2E-3</c:v>
                </c:pt>
                <c:pt idx="340">
                  <c:v>-2E-3</c:v>
                </c:pt>
                <c:pt idx="341">
                  <c:v>5.0000000000000001E-3</c:v>
                </c:pt>
                <c:pt idx="342">
                  <c:v>-2E-3</c:v>
                </c:pt>
                <c:pt idx="343">
                  <c:v>-2E-3</c:v>
                </c:pt>
                <c:pt idx="344">
                  <c:v>5.0000000000000001E-3</c:v>
                </c:pt>
                <c:pt idx="345">
                  <c:v>5.0000000000000001E-3</c:v>
                </c:pt>
                <c:pt idx="346">
                  <c:v>1.0999999999999999E-2</c:v>
                </c:pt>
                <c:pt idx="347">
                  <c:v>1.0999999999999999E-2</c:v>
                </c:pt>
                <c:pt idx="348">
                  <c:v>1.7000000000000001E-2</c:v>
                </c:pt>
                <c:pt idx="349">
                  <c:v>1.7000000000000001E-2</c:v>
                </c:pt>
                <c:pt idx="350">
                  <c:v>1.7000000000000001E-2</c:v>
                </c:pt>
                <c:pt idx="351">
                  <c:v>2.9000000000000001E-2</c:v>
                </c:pt>
                <c:pt idx="352">
                  <c:v>2.9000000000000001E-2</c:v>
                </c:pt>
                <c:pt idx="353">
                  <c:v>2.9000000000000001E-2</c:v>
                </c:pt>
                <c:pt idx="354">
                  <c:v>3.5000000000000003E-2</c:v>
                </c:pt>
                <c:pt idx="355">
                  <c:v>3.5000000000000003E-2</c:v>
                </c:pt>
                <c:pt idx="356">
                  <c:v>3.5000000000000003E-2</c:v>
                </c:pt>
                <c:pt idx="357">
                  <c:v>3.5000000000000003E-2</c:v>
                </c:pt>
                <c:pt idx="358">
                  <c:v>3.5000000000000003E-2</c:v>
                </c:pt>
                <c:pt idx="359">
                  <c:v>3.5000000000000003E-2</c:v>
                </c:pt>
                <c:pt idx="360">
                  <c:v>3.5000000000000003E-2</c:v>
                </c:pt>
                <c:pt idx="361">
                  <c:v>3.5000000000000003E-2</c:v>
                </c:pt>
                <c:pt idx="362">
                  <c:v>3.5000000000000003E-2</c:v>
                </c:pt>
                <c:pt idx="363">
                  <c:v>3.5000000000000003E-2</c:v>
                </c:pt>
                <c:pt idx="364">
                  <c:v>3.5000000000000003E-2</c:v>
                </c:pt>
                <c:pt idx="365">
                  <c:v>3.5000000000000003E-2</c:v>
                </c:pt>
                <c:pt idx="366">
                  <c:v>3.5000000000000003E-2</c:v>
                </c:pt>
                <c:pt idx="367">
                  <c:v>3.5000000000000003E-2</c:v>
                </c:pt>
                <c:pt idx="368">
                  <c:v>3.5000000000000003E-2</c:v>
                </c:pt>
                <c:pt idx="369">
                  <c:v>3.5000000000000003E-2</c:v>
                </c:pt>
                <c:pt idx="370">
                  <c:v>3.5000000000000003E-2</c:v>
                </c:pt>
                <c:pt idx="371">
                  <c:v>2.9000000000000001E-2</c:v>
                </c:pt>
                <c:pt idx="372">
                  <c:v>3.5000000000000003E-2</c:v>
                </c:pt>
                <c:pt idx="373">
                  <c:v>2.9000000000000001E-2</c:v>
                </c:pt>
                <c:pt idx="374">
                  <c:v>2.3E-2</c:v>
                </c:pt>
                <c:pt idx="375">
                  <c:v>2.3E-2</c:v>
                </c:pt>
                <c:pt idx="376">
                  <c:v>1.7000000000000001E-2</c:v>
                </c:pt>
                <c:pt idx="377">
                  <c:v>1.0999999999999999E-2</c:v>
                </c:pt>
                <c:pt idx="378">
                  <c:v>1.7000000000000001E-2</c:v>
                </c:pt>
                <c:pt idx="379">
                  <c:v>1.7000000000000001E-2</c:v>
                </c:pt>
                <c:pt idx="380">
                  <c:v>1.0999999999999999E-2</c:v>
                </c:pt>
                <c:pt idx="381">
                  <c:v>1.0999999999999999E-2</c:v>
                </c:pt>
                <c:pt idx="382">
                  <c:v>5.0000000000000001E-3</c:v>
                </c:pt>
                <c:pt idx="383">
                  <c:v>1.0999999999999999E-2</c:v>
                </c:pt>
                <c:pt idx="384">
                  <c:v>5.0000000000000001E-3</c:v>
                </c:pt>
                <c:pt idx="385">
                  <c:v>5.0000000000000001E-3</c:v>
                </c:pt>
                <c:pt idx="386">
                  <c:v>5.0000000000000001E-3</c:v>
                </c:pt>
                <c:pt idx="387">
                  <c:v>5.0000000000000001E-3</c:v>
                </c:pt>
                <c:pt idx="388">
                  <c:v>-2E-3</c:v>
                </c:pt>
                <c:pt idx="389">
                  <c:v>5.0000000000000001E-3</c:v>
                </c:pt>
                <c:pt idx="390">
                  <c:v>5.0000000000000001E-3</c:v>
                </c:pt>
                <c:pt idx="391">
                  <c:v>5.0000000000000001E-3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-2E-3</c:v>
                </c:pt>
                <c:pt idx="395">
                  <c:v>-2E-3</c:v>
                </c:pt>
                <c:pt idx="396">
                  <c:v>-2E-3</c:v>
                </c:pt>
                <c:pt idx="397">
                  <c:v>-2E-3</c:v>
                </c:pt>
                <c:pt idx="398">
                  <c:v>-2E-3</c:v>
                </c:pt>
                <c:pt idx="399">
                  <c:v>-2E-3</c:v>
                </c:pt>
                <c:pt idx="400">
                  <c:v>5.0000000000000001E-3</c:v>
                </c:pt>
                <c:pt idx="401">
                  <c:v>5.0000000000000001E-3</c:v>
                </c:pt>
                <c:pt idx="402">
                  <c:v>5.0000000000000001E-3</c:v>
                </c:pt>
                <c:pt idx="403">
                  <c:v>5.0000000000000001E-3</c:v>
                </c:pt>
                <c:pt idx="404">
                  <c:v>5.0000000000000001E-3</c:v>
                </c:pt>
                <c:pt idx="405">
                  <c:v>5.0000000000000001E-3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1.0999999999999999E-2</c:v>
                </c:pt>
                <c:pt idx="409">
                  <c:v>1.0999999999999999E-2</c:v>
                </c:pt>
                <c:pt idx="410">
                  <c:v>1.0999999999999999E-2</c:v>
                </c:pt>
                <c:pt idx="411">
                  <c:v>1.7000000000000001E-2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2.3E-2</c:v>
                </c:pt>
                <c:pt idx="415">
                  <c:v>1.7000000000000001E-2</c:v>
                </c:pt>
                <c:pt idx="416">
                  <c:v>2.3E-2</c:v>
                </c:pt>
                <c:pt idx="417">
                  <c:v>2.3E-2</c:v>
                </c:pt>
                <c:pt idx="418">
                  <c:v>2.3E-2</c:v>
                </c:pt>
                <c:pt idx="419">
                  <c:v>2.9000000000000001E-2</c:v>
                </c:pt>
                <c:pt idx="420">
                  <c:v>2.3E-2</c:v>
                </c:pt>
                <c:pt idx="421">
                  <c:v>2.9000000000000001E-2</c:v>
                </c:pt>
                <c:pt idx="422">
                  <c:v>2.9000000000000001E-2</c:v>
                </c:pt>
                <c:pt idx="423">
                  <c:v>2.9000000000000001E-2</c:v>
                </c:pt>
                <c:pt idx="424">
                  <c:v>2.9000000000000001E-2</c:v>
                </c:pt>
                <c:pt idx="425">
                  <c:v>2.9000000000000001E-2</c:v>
                </c:pt>
                <c:pt idx="426">
                  <c:v>2.9000000000000001E-2</c:v>
                </c:pt>
                <c:pt idx="427">
                  <c:v>3.5000000000000003E-2</c:v>
                </c:pt>
                <c:pt idx="428">
                  <c:v>2.9000000000000001E-2</c:v>
                </c:pt>
                <c:pt idx="429">
                  <c:v>2.9000000000000001E-2</c:v>
                </c:pt>
                <c:pt idx="430">
                  <c:v>2.9000000000000001E-2</c:v>
                </c:pt>
                <c:pt idx="431">
                  <c:v>2.9000000000000001E-2</c:v>
                </c:pt>
                <c:pt idx="432">
                  <c:v>2.9000000000000001E-2</c:v>
                </c:pt>
                <c:pt idx="433">
                  <c:v>2.9000000000000001E-2</c:v>
                </c:pt>
                <c:pt idx="434">
                  <c:v>2.3E-2</c:v>
                </c:pt>
                <c:pt idx="435">
                  <c:v>2.3E-2</c:v>
                </c:pt>
                <c:pt idx="436">
                  <c:v>2.3E-2</c:v>
                </c:pt>
                <c:pt idx="437">
                  <c:v>2.9000000000000001E-2</c:v>
                </c:pt>
                <c:pt idx="438">
                  <c:v>2.3E-2</c:v>
                </c:pt>
                <c:pt idx="439">
                  <c:v>2.3E-2</c:v>
                </c:pt>
                <c:pt idx="440">
                  <c:v>2.3E-2</c:v>
                </c:pt>
                <c:pt idx="441">
                  <c:v>2.3E-2</c:v>
                </c:pt>
                <c:pt idx="442">
                  <c:v>1.7000000000000001E-2</c:v>
                </c:pt>
                <c:pt idx="443">
                  <c:v>1.7000000000000001E-2</c:v>
                </c:pt>
                <c:pt idx="444">
                  <c:v>1.7000000000000001E-2</c:v>
                </c:pt>
                <c:pt idx="445">
                  <c:v>1.7000000000000001E-2</c:v>
                </c:pt>
                <c:pt idx="446">
                  <c:v>1.0999999999999999E-2</c:v>
                </c:pt>
                <c:pt idx="447">
                  <c:v>1.7000000000000001E-2</c:v>
                </c:pt>
                <c:pt idx="448">
                  <c:v>1.0999999999999999E-2</c:v>
                </c:pt>
                <c:pt idx="449">
                  <c:v>1.0999999999999999E-2</c:v>
                </c:pt>
                <c:pt idx="450">
                  <c:v>5.0000000000000001E-3</c:v>
                </c:pt>
                <c:pt idx="451">
                  <c:v>5.0000000000000001E-3</c:v>
                </c:pt>
                <c:pt idx="452">
                  <c:v>5.0000000000000001E-3</c:v>
                </c:pt>
                <c:pt idx="453">
                  <c:v>5.0000000000000001E-3</c:v>
                </c:pt>
                <c:pt idx="454">
                  <c:v>5.0000000000000001E-3</c:v>
                </c:pt>
                <c:pt idx="455">
                  <c:v>5.0000000000000001E-3</c:v>
                </c:pt>
                <c:pt idx="456">
                  <c:v>5.0000000000000001E-3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5.0000000000000001E-3</c:v>
                </c:pt>
                <c:pt idx="460">
                  <c:v>5.0000000000000001E-3</c:v>
                </c:pt>
                <c:pt idx="461">
                  <c:v>5.0000000000000001E-3</c:v>
                </c:pt>
                <c:pt idx="462">
                  <c:v>5.0000000000000001E-3</c:v>
                </c:pt>
                <c:pt idx="463">
                  <c:v>5.0000000000000001E-3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5.0000000000000001E-3</c:v>
                </c:pt>
                <c:pt idx="468">
                  <c:v>5.0000000000000001E-3</c:v>
                </c:pt>
                <c:pt idx="469">
                  <c:v>5.0000000000000001E-3</c:v>
                </c:pt>
                <c:pt idx="470">
                  <c:v>1.0999999999999999E-2</c:v>
                </c:pt>
                <c:pt idx="471">
                  <c:v>1.0999999999999999E-2</c:v>
                </c:pt>
                <c:pt idx="472">
                  <c:v>1.0999999999999999E-2</c:v>
                </c:pt>
                <c:pt idx="473">
                  <c:v>1.0999999999999999E-2</c:v>
                </c:pt>
                <c:pt idx="474">
                  <c:v>1.7000000000000001E-2</c:v>
                </c:pt>
                <c:pt idx="475">
                  <c:v>1.7000000000000001E-2</c:v>
                </c:pt>
                <c:pt idx="476">
                  <c:v>1.7000000000000001E-2</c:v>
                </c:pt>
                <c:pt idx="477">
                  <c:v>1.7000000000000001E-2</c:v>
                </c:pt>
                <c:pt idx="478">
                  <c:v>1.7000000000000001E-2</c:v>
                </c:pt>
                <c:pt idx="479">
                  <c:v>1.7000000000000001E-2</c:v>
                </c:pt>
                <c:pt idx="480">
                  <c:v>2.3E-2</c:v>
                </c:pt>
                <c:pt idx="481">
                  <c:v>1.7000000000000001E-2</c:v>
                </c:pt>
                <c:pt idx="482">
                  <c:v>1.7000000000000001E-2</c:v>
                </c:pt>
                <c:pt idx="483">
                  <c:v>1.7000000000000001E-2</c:v>
                </c:pt>
                <c:pt idx="484">
                  <c:v>2.3E-2</c:v>
                </c:pt>
                <c:pt idx="485">
                  <c:v>1.7000000000000001E-2</c:v>
                </c:pt>
                <c:pt idx="486">
                  <c:v>1.7000000000000001E-2</c:v>
                </c:pt>
                <c:pt idx="487">
                  <c:v>2.3E-2</c:v>
                </c:pt>
                <c:pt idx="488">
                  <c:v>2.3E-2</c:v>
                </c:pt>
                <c:pt idx="489">
                  <c:v>1.7000000000000001E-2</c:v>
                </c:pt>
                <c:pt idx="490">
                  <c:v>2.3E-2</c:v>
                </c:pt>
                <c:pt idx="491">
                  <c:v>2.3E-2</c:v>
                </c:pt>
                <c:pt idx="492">
                  <c:v>2.3E-2</c:v>
                </c:pt>
                <c:pt idx="493">
                  <c:v>2.3E-2</c:v>
                </c:pt>
                <c:pt idx="494">
                  <c:v>2.9000000000000001E-2</c:v>
                </c:pt>
                <c:pt idx="495">
                  <c:v>2.3E-2</c:v>
                </c:pt>
                <c:pt idx="496">
                  <c:v>1.7000000000000001E-2</c:v>
                </c:pt>
                <c:pt idx="497">
                  <c:v>1.7000000000000001E-2</c:v>
                </c:pt>
                <c:pt idx="498">
                  <c:v>2.3E-2</c:v>
                </c:pt>
                <c:pt idx="499">
                  <c:v>2.3E-2</c:v>
                </c:pt>
                <c:pt idx="500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0-453C-90AC-5CFF9325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9642410379936436"/>
              <c:y val="0.82407407407407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1ºEnsaio'!$B$2:$B$1048576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1ºEnsaio'!$D$2:$D$1048576</c:f>
              <c:numCache>
                <c:formatCode>0.000</c:formatCode>
                <c:ptCount val="1048575"/>
                <c:pt idx="0">
                  <c:v>-0.33</c:v>
                </c:pt>
                <c:pt idx="1">
                  <c:v>-0.36000000000000004</c:v>
                </c:pt>
                <c:pt idx="2">
                  <c:v>-0.39100000000000001</c:v>
                </c:pt>
                <c:pt idx="3">
                  <c:v>-0.40900000000000003</c:v>
                </c:pt>
                <c:pt idx="4">
                  <c:v>-0.42699999999999999</c:v>
                </c:pt>
                <c:pt idx="5">
                  <c:v>-0.45200000000000001</c:v>
                </c:pt>
                <c:pt idx="6">
                  <c:v>-0.45800000000000002</c:v>
                </c:pt>
                <c:pt idx="7">
                  <c:v>-0.46400000000000002</c:v>
                </c:pt>
                <c:pt idx="8">
                  <c:v>-0.46400000000000002</c:v>
                </c:pt>
                <c:pt idx="9">
                  <c:v>-0.46400000000000002</c:v>
                </c:pt>
                <c:pt idx="10">
                  <c:v>-0.45800000000000002</c:v>
                </c:pt>
                <c:pt idx="11">
                  <c:v>-0.44600000000000001</c:v>
                </c:pt>
                <c:pt idx="12">
                  <c:v>-0.433</c:v>
                </c:pt>
                <c:pt idx="13">
                  <c:v>-0.41500000000000004</c:v>
                </c:pt>
                <c:pt idx="14">
                  <c:v>-0.39100000000000001</c:v>
                </c:pt>
                <c:pt idx="15">
                  <c:v>-0.36699999999999999</c:v>
                </c:pt>
                <c:pt idx="16">
                  <c:v>-0.34200000000000003</c:v>
                </c:pt>
                <c:pt idx="17">
                  <c:v>-0.30599999999999999</c:v>
                </c:pt>
                <c:pt idx="18">
                  <c:v>-0.27500000000000002</c:v>
                </c:pt>
                <c:pt idx="19">
                  <c:v>-0.23299999999999998</c:v>
                </c:pt>
                <c:pt idx="20">
                  <c:v>-0.20299999999999999</c:v>
                </c:pt>
                <c:pt idx="21">
                  <c:v>-0.16599999999999998</c:v>
                </c:pt>
                <c:pt idx="22">
                  <c:v>-0.11700000000000001</c:v>
                </c:pt>
                <c:pt idx="23">
                  <c:v>-8.1000000000000003E-2</c:v>
                </c:pt>
                <c:pt idx="24">
                  <c:v>-3.7999999999999999E-2</c:v>
                </c:pt>
                <c:pt idx="25">
                  <c:v>-8.0000000000000002E-3</c:v>
                </c:pt>
                <c:pt idx="26">
                  <c:v>3.4000000000000002E-2</c:v>
                </c:pt>
                <c:pt idx="27">
                  <c:v>7.6999999999999999E-2</c:v>
                </c:pt>
                <c:pt idx="28">
                  <c:v>0.107</c:v>
                </c:pt>
                <c:pt idx="29">
                  <c:v>0.15000000000000002</c:v>
                </c:pt>
                <c:pt idx="30">
                  <c:v>0.186</c:v>
                </c:pt>
                <c:pt idx="31">
                  <c:v>0.21000000000000002</c:v>
                </c:pt>
                <c:pt idx="32">
                  <c:v>0.24100000000000002</c:v>
                </c:pt>
                <c:pt idx="33">
                  <c:v>0.26499999999999996</c:v>
                </c:pt>
                <c:pt idx="34">
                  <c:v>0.28899999999999998</c:v>
                </c:pt>
                <c:pt idx="35">
                  <c:v>0.308</c:v>
                </c:pt>
                <c:pt idx="36">
                  <c:v>0.32</c:v>
                </c:pt>
                <c:pt idx="37">
                  <c:v>0.33199999999999996</c:v>
                </c:pt>
                <c:pt idx="38">
                  <c:v>0.33799999999999997</c:v>
                </c:pt>
                <c:pt idx="39">
                  <c:v>0.35</c:v>
                </c:pt>
                <c:pt idx="40">
                  <c:v>0.35</c:v>
                </c:pt>
                <c:pt idx="41">
                  <c:v>0.35</c:v>
                </c:pt>
                <c:pt idx="42">
                  <c:v>0.34399999999999997</c:v>
                </c:pt>
                <c:pt idx="43">
                  <c:v>0.33799999999999997</c:v>
                </c:pt>
                <c:pt idx="44">
                  <c:v>0.32599999999999996</c:v>
                </c:pt>
                <c:pt idx="45">
                  <c:v>0.32</c:v>
                </c:pt>
                <c:pt idx="46">
                  <c:v>0.30099999999999999</c:v>
                </c:pt>
                <c:pt idx="47">
                  <c:v>0.27699999999999997</c:v>
                </c:pt>
                <c:pt idx="48">
                  <c:v>0.253</c:v>
                </c:pt>
                <c:pt idx="49">
                  <c:v>0.22900000000000001</c:v>
                </c:pt>
                <c:pt idx="50">
                  <c:v>0.21000000000000002</c:v>
                </c:pt>
                <c:pt idx="51">
                  <c:v>0.18000000000000002</c:v>
                </c:pt>
                <c:pt idx="52">
                  <c:v>0.156</c:v>
                </c:pt>
                <c:pt idx="53">
                  <c:v>0.11900000000000001</c:v>
                </c:pt>
                <c:pt idx="54">
                  <c:v>8.8999999999999996E-2</c:v>
                </c:pt>
                <c:pt idx="55">
                  <c:v>5.7999999999999996E-2</c:v>
                </c:pt>
                <c:pt idx="56">
                  <c:v>2.8000000000000001E-2</c:v>
                </c:pt>
                <c:pt idx="57">
                  <c:v>-1.9999999999999983E-3</c:v>
                </c:pt>
                <c:pt idx="58">
                  <c:v>-3.2000000000000001E-2</c:v>
                </c:pt>
                <c:pt idx="59">
                  <c:v>-5.6999999999999995E-2</c:v>
                </c:pt>
                <c:pt idx="60">
                  <c:v>-8.1000000000000003E-2</c:v>
                </c:pt>
                <c:pt idx="61">
                  <c:v>-0.105</c:v>
                </c:pt>
                <c:pt idx="62">
                  <c:v>-0.13600000000000001</c:v>
                </c:pt>
                <c:pt idx="63">
                  <c:v>-0.154</c:v>
                </c:pt>
                <c:pt idx="64">
                  <c:v>-0.16599999999999998</c:v>
                </c:pt>
                <c:pt idx="65">
                  <c:v>-0.184</c:v>
                </c:pt>
                <c:pt idx="66">
                  <c:v>-0.20899999999999999</c:v>
                </c:pt>
                <c:pt idx="67">
                  <c:v>-0.215</c:v>
                </c:pt>
                <c:pt idx="68">
                  <c:v>-0.23299999999999998</c:v>
                </c:pt>
                <c:pt idx="69">
                  <c:v>-0.23899999999999999</c:v>
                </c:pt>
                <c:pt idx="70">
                  <c:v>-0.245</c:v>
                </c:pt>
                <c:pt idx="71">
                  <c:v>-0.251</c:v>
                </c:pt>
                <c:pt idx="72">
                  <c:v>-0.25700000000000001</c:v>
                </c:pt>
                <c:pt idx="73">
                  <c:v>-0.251</c:v>
                </c:pt>
                <c:pt idx="74">
                  <c:v>-0.251</c:v>
                </c:pt>
                <c:pt idx="75">
                  <c:v>-0.245</c:v>
                </c:pt>
                <c:pt idx="76">
                  <c:v>-0.23299999999999998</c:v>
                </c:pt>
                <c:pt idx="77">
                  <c:v>-0.23299999999999998</c:v>
                </c:pt>
                <c:pt idx="78">
                  <c:v>-0.215</c:v>
                </c:pt>
                <c:pt idx="79">
                  <c:v>-0.20899999999999999</c:v>
                </c:pt>
                <c:pt idx="80">
                  <c:v>-0.184</c:v>
                </c:pt>
                <c:pt idx="81">
                  <c:v>-0.17199999999999999</c:v>
                </c:pt>
                <c:pt idx="82">
                  <c:v>-0.15999999999999998</c:v>
                </c:pt>
                <c:pt idx="83">
                  <c:v>-0.13600000000000001</c:v>
                </c:pt>
                <c:pt idx="84">
                  <c:v>-0.111</c:v>
                </c:pt>
                <c:pt idx="85">
                  <c:v>-0.1</c:v>
                </c:pt>
                <c:pt idx="86">
                  <c:v>-8.1000000000000003E-2</c:v>
                </c:pt>
                <c:pt idx="87">
                  <c:v>-5.6999999999999995E-2</c:v>
                </c:pt>
                <c:pt idx="88">
                  <c:v>-3.2000000000000001E-2</c:v>
                </c:pt>
                <c:pt idx="89">
                  <c:v>-8.0000000000000002E-3</c:v>
                </c:pt>
                <c:pt idx="90">
                  <c:v>1.0000000000000002E-2</c:v>
                </c:pt>
                <c:pt idx="91">
                  <c:v>3.4000000000000002E-2</c:v>
                </c:pt>
                <c:pt idx="92">
                  <c:v>5.2999999999999992E-2</c:v>
                </c:pt>
                <c:pt idx="93">
                  <c:v>6.5000000000000002E-2</c:v>
                </c:pt>
                <c:pt idx="94">
                  <c:v>8.8999999999999996E-2</c:v>
                </c:pt>
                <c:pt idx="95">
                  <c:v>0.10099999999999999</c:v>
                </c:pt>
                <c:pt idx="96">
                  <c:v>0.11900000000000001</c:v>
                </c:pt>
                <c:pt idx="97">
                  <c:v>0.13100000000000001</c:v>
                </c:pt>
                <c:pt idx="98">
                  <c:v>0.16200000000000001</c:v>
                </c:pt>
                <c:pt idx="99">
                  <c:v>0.17400000000000002</c:v>
                </c:pt>
                <c:pt idx="100">
                  <c:v>0.18000000000000002</c:v>
                </c:pt>
                <c:pt idx="101">
                  <c:v>0.186</c:v>
                </c:pt>
                <c:pt idx="102">
                  <c:v>0.192</c:v>
                </c:pt>
                <c:pt idx="103">
                  <c:v>0.192</c:v>
                </c:pt>
                <c:pt idx="104">
                  <c:v>0.192</c:v>
                </c:pt>
                <c:pt idx="105">
                  <c:v>0.19800000000000001</c:v>
                </c:pt>
                <c:pt idx="106">
                  <c:v>0.192</c:v>
                </c:pt>
                <c:pt idx="107">
                  <c:v>0.192</c:v>
                </c:pt>
                <c:pt idx="108">
                  <c:v>0.186</c:v>
                </c:pt>
                <c:pt idx="109">
                  <c:v>0.18000000000000002</c:v>
                </c:pt>
                <c:pt idx="110">
                  <c:v>0.18000000000000002</c:v>
                </c:pt>
                <c:pt idx="111">
                  <c:v>0.16200000000000001</c:v>
                </c:pt>
                <c:pt idx="112">
                  <c:v>0.156</c:v>
                </c:pt>
                <c:pt idx="113">
                  <c:v>0.126</c:v>
                </c:pt>
                <c:pt idx="114">
                  <c:v>0.11900000000000001</c:v>
                </c:pt>
                <c:pt idx="115">
                  <c:v>0.107</c:v>
                </c:pt>
                <c:pt idx="116">
                  <c:v>8.299999999999999E-2</c:v>
                </c:pt>
                <c:pt idx="117">
                  <c:v>6.5000000000000002E-2</c:v>
                </c:pt>
                <c:pt idx="118">
                  <c:v>5.2999999999999992E-2</c:v>
                </c:pt>
                <c:pt idx="119">
                  <c:v>4.0999999999999995E-2</c:v>
                </c:pt>
                <c:pt idx="120">
                  <c:v>2.2000000000000002E-2</c:v>
                </c:pt>
                <c:pt idx="121">
                  <c:v>4.0000000000000001E-3</c:v>
                </c:pt>
                <c:pt idx="122">
                  <c:v>-1.3999999999999999E-2</c:v>
                </c:pt>
                <c:pt idx="123">
                  <c:v>-2.5999999999999999E-2</c:v>
                </c:pt>
                <c:pt idx="124">
                  <c:v>-3.7999999999999999E-2</c:v>
                </c:pt>
                <c:pt idx="125">
                  <c:v>-5.6999999999999995E-2</c:v>
                </c:pt>
                <c:pt idx="126">
                  <c:v>-6.9000000000000006E-2</c:v>
                </c:pt>
                <c:pt idx="127">
                  <c:v>-8.7000000000000008E-2</c:v>
                </c:pt>
                <c:pt idx="128">
                  <c:v>-0.1</c:v>
                </c:pt>
                <c:pt idx="129">
                  <c:v>-0.105</c:v>
                </c:pt>
                <c:pt idx="130">
                  <c:v>-0.111</c:v>
                </c:pt>
                <c:pt idx="131">
                  <c:v>-0.124</c:v>
                </c:pt>
                <c:pt idx="132">
                  <c:v>-0.13</c:v>
                </c:pt>
                <c:pt idx="133">
                  <c:v>-0.13600000000000001</c:v>
                </c:pt>
                <c:pt idx="134">
                  <c:v>-0.14199999999999999</c:v>
                </c:pt>
                <c:pt idx="135">
                  <c:v>-0.14199999999999999</c:v>
                </c:pt>
                <c:pt idx="136">
                  <c:v>-0.14799999999999999</c:v>
                </c:pt>
                <c:pt idx="137">
                  <c:v>-0.14799999999999999</c:v>
                </c:pt>
                <c:pt idx="138">
                  <c:v>-0.14799999999999999</c:v>
                </c:pt>
                <c:pt idx="139">
                  <c:v>-0.14199999999999999</c:v>
                </c:pt>
                <c:pt idx="140">
                  <c:v>-0.14199999999999999</c:v>
                </c:pt>
                <c:pt idx="141">
                  <c:v>-0.13600000000000001</c:v>
                </c:pt>
                <c:pt idx="142">
                  <c:v>-0.13</c:v>
                </c:pt>
                <c:pt idx="143">
                  <c:v>-0.124</c:v>
                </c:pt>
                <c:pt idx="144">
                  <c:v>-0.11700000000000001</c:v>
                </c:pt>
                <c:pt idx="145">
                  <c:v>-0.105</c:v>
                </c:pt>
                <c:pt idx="146">
                  <c:v>-0.1</c:v>
                </c:pt>
                <c:pt idx="147">
                  <c:v>-8.1000000000000003E-2</c:v>
                </c:pt>
                <c:pt idx="148">
                  <c:v>-7.4999999999999997E-2</c:v>
                </c:pt>
                <c:pt idx="149">
                  <c:v>-5.6999999999999995E-2</c:v>
                </c:pt>
                <c:pt idx="150">
                  <c:v>-5.1000000000000004E-2</c:v>
                </c:pt>
                <c:pt idx="151">
                  <c:v>-3.7999999999999999E-2</c:v>
                </c:pt>
                <c:pt idx="152">
                  <c:v>-2.5999999999999999E-2</c:v>
                </c:pt>
                <c:pt idx="153">
                  <c:v>-1.3999999999999999E-2</c:v>
                </c:pt>
                <c:pt idx="154">
                  <c:v>-1.9999999999999983E-3</c:v>
                </c:pt>
                <c:pt idx="155">
                  <c:v>1.6000000000000004E-2</c:v>
                </c:pt>
                <c:pt idx="156">
                  <c:v>2.8000000000000001E-2</c:v>
                </c:pt>
                <c:pt idx="157">
                  <c:v>3.4000000000000002E-2</c:v>
                </c:pt>
                <c:pt idx="158">
                  <c:v>4.7E-2</c:v>
                </c:pt>
                <c:pt idx="159">
                  <c:v>5.7999999999999996E-2</c:v>
                </c:pt>
                <c:pt idx="160">
                  <c:v>6.5000000000000002E-2</c:v>
                </c:pt>
                <c:pt idx="161">
                  <c:v>7.0999999999999994E-2</c:v>
                </c:pt>
                <c:pt idx="162">
                  <c:v>7.6999999999999999E-2</c:v>
                </c:pt>
                <c:pt idx="163">
                  <c:v>8.8999999999999996E-2</c:v>
                </c:pt>
                <c:pt idx="164">
                  <c:v>8.8999999999999996E-2</c:v>
                </c:pt>
                <c:pt idx="165">
                  <c:v>9.5000000000000001E-2</c:v>
                </c:pt>
                <c:pt idx="166">
                  <c:v>9.5000000000000001E-2</c:v>
                </c:pt>
                <c:pt idx="167">
                  <c:v>0.107</c:v>
                </c:pt>
                <c:pt idx="168">
                  <c:v>0.10099999999999999</c:v>
                </c:pt>
                <c:pt idx="169">
                  <c:v>0.107</c:v>
                </c:pt>
                <c:pt idx="170">
                  <c:v>0.10099999999999999</c:v>
                </c:pt>
                <c:pt idx="171">
                  <c:v>0.107</c:v>
                </c:pt>
                <c:pt idx="172">
                  <c:v>0.10099999999999999</c:v>
                </c:pt>
                <c:pt idx="173">
                  <c:v>9.5000000000000001E-2</c:v>
                </c:pt>
                <c:pt idx="174">
                  <c:v>8.8999999999999996E-2</c:v>
                </c:pt>
                <c:pt idx="175">
                  <c:v>8.8999999999999996E-2</c:v>
                </c:pt>
                <c:pt idx="176">
                  <c:v>8.299999999999999E-2</c:v>
                </c:pt>
                <c:pt idx="177">
                  <c:v>7.6999999999999999E-2</c:v>
                </c:pt>
                <c:pt idx="178">
                  <c:v>6.5000000000000002E-2</c:v>
                </c:pt>
                <c:pt idx="179">
                  <c:v>5.7999999999999996E-2</c:v>
                </c:pt>
                <c:pt idx="180">
                  <c:v>5.2999999999999992E-2</c:v>
                </c:pt>
                <c:pt idx="181">
                  <c:v>4.0999999999999995E-2</c:v>
                </c:pt>
                <c:pt idx="182">
                  <c:v>2.8000000000000001E-2</c:v>
                </c:pt>
                <c:pt idx="183">
                  <c:v>2.2000000000000002E-2</c:v>
                </c:pt>
                <c:pt idx="184">
                  <c:v>1.0000000000000002E-2</c:v>
                </c:pt>
                <c:pt idx="185">
                  <c:v>-1.9999999999999983E-3</c:v>
                </c:pt>
                <c:pt idx="186">
                  <c:v>-1.9999999999999983E-3</c:v>
                </c:pt>
                <c:pt idx="187">
                  <c:v>-1.3999999999999999E-2</c:v>
                </c:pt>
                <c:pt idx="188">
                  <c:v>-2.0999999999999998E-2</c:v>
                </c:pt>
                <c:pt idx="189">
                  <c:v>-2.5999999999999999E-2</c:v>
                </c:pt>
                <c:pt idx="190">
                  <c:v>-3.7999999999999999E-2</c:v>
                </c:pt>
                <c:pt idx="191">
                  <c:v>-5.1000000000000004E-2</c:v>
                </c:pt>
                <c:pt idx="192">
                  <c:v>-5.6999999999999995E-2</c:v>
                </c:pt>
                <c:pt idx="193">
                  <c:v>-6.3E-2</c:v>
                </c:pt>
                <c:pt idx="194">
                  <c:v>-6.3E-2</c:v>
                </c:pt>
                <c:pt idx="195">
                  <c:v>-6.9000000000000006E-2</c:v>
                </c:pt>
                <c:pt idx="196">
                  <c:v>-7.4999999999999997E-2</c:v>
                </c:pt>
                <c:pt idx="197">
                  <c:v>-8.1000000000000003E-2</c:v>
                </c:pt>
                <c:pt idx="198">
                  <c:v>-8.1000000000000003E-2</c:v>
                </c:pt>
                <c:pt idx="199">
                  <c:v>-8.7000000000000008E-2</c:v>
                </c:pt>
                <c:pt idx="200">
                  <c:v>-8.7000000000000008E-2</c:v>
                </c:pt>
                <c:pt idx="201">
                  <c:v>-8.1000000000000003E-2</c:v>
                </c:pt>
                <c:pt idx="202">
                  <c:v>-8.7000000000000008E-2</c:v>
                </c:pt>
                <c:pt idx="203">
                  <c:v>-8.1000000000000003E-2</c:v>
                </c:pt>
                <c:pt idx="204">
                  <c:v>-8.1000000000000003E-2</c:v>
                </c:pt>
                <c:pt idx="205">
                  <c:v>-8.1000000000000003E-2</c:v>
                </c:pt>
                <c:pt idx="206">
                  <c:v>-8.1000000000000003E-2</c:v>
                </c:pt>
                <c:pt idx="207">
                  <c:v>-7.4999999999999997E-2</c:v>
                </c:pt>
                <c:pt idx="208">
                  <c:v>-6.9000000000000006E-2</c:v>
                </c:pt>
                <c:pt idx="209">
                  <c:v>-6.3E-2</c:v>
                </c:pt>
                <c:pt idx="210">
                  <c:v>-5.6999999999999995E-2</c:v>
                </c:pt>
                <c:pt idx="211">
                  <c:v>-5.6999999999999995E-2</c:v>
                </c:pt>
                <c:pt idx="212">
                  <c:v>-5.1000000000000004E-2</c:v>
                </c:pt>
                <c:pt idx="213">
                  <c:v>-3.7999999999999999E-2</c:v>
                </c:pt>
                <c:pt idx="214">
                  <c:v>-3.2000000000000001E-2</c:v>
                </c:pt>
                <c:pt idx="215">
                  <c:v>-3.2000000000000001E-2</c:v>
                </c:pt>
                <c:pt idx="216">
                  <c:v>-1.3999999999999999E-2</c:v>
                </c:pt>
                <c:pt idx="217">
                  <c:v>-1.3999999999999999E-2</c:v>
                </c:pt>
                <c:pt idx="218">
                  <c:v>-8.0000000000000002E-3</c:v>
                </c:pt>
                <c:pt idx="219">
                  <c:v>-1.9999999999999983E-3</c:v>
                </c:pt>
                <c:pt idx="220">
                  <c:v>1.0000000000000002E-2</c:v>
                </c:pt>
                <c:pt idx="221">
                  <c:v>1.6000000000000004E-2</c:v>
                </c:pt>
                <c:pt idx="222">
                  <c:v>1.6000000000000004E-2</c:v>
                </c:pt>
                <c:pt idx="223">
                  <c:v>2.8000000000000001E-2</c:v>
                </c:pt>
                <c:pt idx="224">
                  <c:v>3.4000000000000002E-2</c:v>
                </c:pt>
                <c:pt idx="225">
                  <c:v>3.4000000000000002E-2</c:v>
                </c:pt>
                <c:pt idx="226">
                  <c:v>4.7E-2</c:v>
                </c:pt>
                <c:pt idx="227">
                  <c:v>4.7E-2</c:v>
                </c:pt>
                <c:pt idx="228">
                  <c:v>4.7E-2</c:v>
                </c:pt>
                <c:pt idx="229">
                  <c:v>5.2999999999999992E-2</c:v>
                </c:pt>
                <c:pt idx="230">
                  <c:v>5.7999999999999996E-2</c:v>
                </c:pt>
                <c:pt idx="231">
                  <c:v>5.7999999999999996E-2</c:v>
                </c:pt>
                <c:pt idx="232">
                  <c:v>5.7999999999999996E-2</c:v>
                </c:pt>
                <c:pt idx="233">
                  <c:v>5.7999999999999996E-2</c:v>
                </c:pt>
                <c:pt idx="234">
                  <c:v>5.7999999999999996E-2</c:v>
                </c:pt>
                <c:pt idx="235">
                  <c:v>5.7999999999999996E-2</c:v>
                </c:pt>
                <c:pt idx="236">
                  <c:v>5.7999999999999996E-2</c:v>
                </c:pt>
                <c:pt idx="237">
                  <c:v>5.7999999999999996E-2</c:v>
                </c:pt>
                <c:pt idx="238">
                  <c:v>5.2999999999999992E-2</c:v>
                </c:pt>
                <c:pt idx="239">
                  <c:v>5.2999999999999992E-2</c:v>
                </c:pt>
                <c:pt idx="240">
                  <c:v>4.7E-2</c:v>
                </c:pt>
                <c:pt idx="241">
                  <c:v>4.7E-2</c:v>
                </c:pt>
                <c:pt idx="242">
                  <c:v>4.0999999999999995E-2</c:v>
                </c:pt>
                <c:pt idx="243">
                  <c:v>3.4000000000000002E-2</c:v>
                </c:pt>
                <c:pt idx="244">
                  <c:v>2.8000000000000001E-2</c:v>
                </c:pt>
                <c:pt idx="245">
                  <c:v>2.8000000000000001E-2</c:v>
                </c:pt>
                <c:pt idx="246">
                  <c:v>2.2000000000000002E-2</c:v>
                </c:pt>
                <c:pt idx="247">
                  <c:v>1.6000000000000004E-2</c:v>
                </c:pt>
                <c:pt idx="248">
                  <c:v>1.0000000000000002E-2</c:v>
                </c:pt>
                <c:pt idx="249">
                  <c:v>1.0000000000000002E-2</c:v>
                </c:pt>
                <c:pt idx="250">
                  <c:v>-1.9999999999999983E-3</c:v>
                </c:pt>
                <c:pt idx="251">
                  <c:v>-8.0000000000000002E-3</c:v>
                </c:pt>
                <c:pt idx="252">
                  <c:v>-8.0000000000000002E-3</c:v>
                </c:pt>
                <c:pt idx="253">
                  <c:v>-2.0999999999999998E-2</c:v>
                </c:pt>
                <c:pt idx="254">
                  <c:v>-2.0999999999999998E-2</c:v>
                </c:pt>
                <c:pt idx="255">
                  <c:v>-2.5999999999999999E-2</c:v>
                </c:pt>
                <c:pt idx="256">
                  <c:v>-3.2000000000000001E-2</c:v>
                </c:pt>
                <c:pt idx="257">
                  <c:v>-3.7999999999999999E-2</c:v>
                </c:pt>
                <c:pt idx="258">
                  <c:v>-3.7999999999999999E-2</c:v>
                </c:pt>
                <c:pt idx="259">
                  <c:v>-3.7999999999999999E-2</c:v>
                </c:pt>
                <c:pt idx="260">
                  <c:v>-5.1000000000000004E-2</c:v>
                </c:pt>
                <c:pt idx="261">
                  <c:v>-5.1000000000000004E-2</c:v>
                </c:pt>
                <c:pt idx="262">
                  <c:v>-5.1000000000000004E-2</c:v>
                </c:pt>
                <c:pt idx="263">
                  <c:v>-5.1000000000000004E-2</c:v>
                </c:pt>
                <c:pt idx="264">
                  <c:v>-5.1000000000000004E-2</c:v>
                </c:pt>
                <c:pt idx="265">
                  <c:v>-5.6999999999999995E-2</c:v>
                </c:pt>
                <c:pt idx="266">
                  <c:v>-5.1000000000000004E-2</c:v>
                </c:pt>
                <c:pt idx="267">
                  <c:v>-5.1000000000000004E-2</c:v>
                </c:pt>
                <c:pt idx="268">
                  <c:v>-5.1000000000000004E-2</c:v>
                </c:pt>
                <c:pt idx="269">
                  <c:v>-4.4999999999999998E-2</c:v>
                </c:pt>
                <c:pt idx="270">
                  <c:v>-5.1000000000000004E-2</c:v>
                </c:pt>
                <c:pt idx="271">
                  <c:v>-4.4999999999999998E-2</c:v>
                </c:pt>
                <c:pt idx="272">
                  <c:v>-4.4999999999999998E-2</c:v>
                </c:pt>
                <c:pt idx="273">
                  <c:v>-4.4999999999999998E-2</c:v>
                </c:pt>
                <c:pt idx="274">
                  <c:v>-3.7999999999999999E-2</c:v>
                </c:pt>
                <c:pt idx="275">
                  <c:v>-3.2000000000000001E-2</c:v>
                </c:pt>
                <c:pt idx="276">
                  <c:v>-2.5999999999999999E-2</c:v>
                </c:pt>
                <c:pt idx="277">
                  <c:v>-2.5999999999999999E-2</c:v>
                </c:pt>
                <c:pt idx="278">
                  <c:v>-2.0999999999999998E-2</c:v>
                </c:pt>
                <c:pt idx="279">
                  <c:v>-1.3999999999999999E-2</c:v>
                </c:pt>
                <c:pt idx="280">
                  <c:v>-1.3999999999999999E-2</c:v>
                </c:pt>
                <c:pt idx="281">
                  <c:v>-1.3999999999999999E-2</c:v>
                </c:pt>
                <c:pt idx="282">
                  <c:v>-1.9999999999999983E-3</c:v>
                </c:pt>
                <c:pt idx="283">
                  <c:v>-1.9999999999999983E-3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1.0000000000000002E-2</c:v>
                </c:pt>
                <c:pt idx="287">
                  <c:v>1.6000000000000004E-2</c:v>
                </c:pt>
                <c:pt idx="288">
                  <c:v>2.2000000000000002E-2</c:v>
                </c:pt>
                <c:pt idx="289">
                  <c:v>1.6000000000000004E-2</c:v>
                </c:pt>
                <c:pt idx="290">
                  <c:v>1.6000000000000004E-2</c:v>
                </c:pt>
                <c:pt idx="291">
                  <c:v>2.8000000000000001E-2</c:v>
                </c:pt>
                <c:pt idx="292">
                  <c:v>2.8000000000000001E-2</c:v>
                </c:pt>
                <c:pt idx="293">
                  <c:v>2.8000000000000001E-2</c:v>
                </c:pt>
                <c:pt idx="294">
                  <c:v>3.4000000000000002E-2</c:v>
                </c:pt>
                <c:pt idx="295">
                  <c:v>3.4000000000000002E-2</c:v>
                </c:pt>
                <c:pt idx="296">
                  <c:v>3.4000000000000002E-2</c:v>
                </c:pt>
                <c:pt idx="297">
                  <c:v>3.4000000000000002E-2</c:v>
                </c:pt>
                <c:pt idx="298">
                  <c:v>3.4000000000000002E-2</c:v>
                </c:pt>
                <c:pt idx="299">
                  <c:v>3.4000000000000002E-2</c:v>
                </c:pt>
                <c:pt idx="300">
                  <c:v>3.4000000000000002E-2</c:v>
                </c:pt>
                <c:pt idx="301">
                  <c:v>3.4000000000000002E-2</c:v>
                </c:pt>
                <c:pt idx="302">
                  <c:v>3.4000000000000002E-2</c:v>
                </c:pt>
                <c:pt idx="303">
                  <c:v>2.8000000000000001E-2</c:v>
                </c:pt>
                <c:pt idx="304">
                  <c:v>2.2000000000000002E-2</c:v>
                </c:pt>
                <c:pt idx="305">
                  <c:v>2.2000000000000002E-2</c:v>
                </c:pt>
                <c:pt idx="306">
                  <c:v>2.8000000000000001E-2</c:v>
                </c:pt>
                <c:pt idx="307">
                  <c:v>2.2000000000000002E-2</c:v>
                </c:pt>
                <c:pt idx="308">
                  <c:v>2.2000000000000002E-2</c:v>
                </c:pt>
                <c:pt idx="309">
                  <c:v>1.6000000000000004E-2</c:v>
                </c:pt>
                <c:pt idx="310">
                  <c:v>1.0000000000000002E-2</c:v>
                </c:pt>
                <c:pt idx="311">
                  <c:v>1.0000000000000002E-2</c:v>
                </c:pt>
                <c:pt idx="312">
                  <c:v>4.0000000000000001E-3</c:v>
                </c:pt>
                <c:pt idx="313">
                  <c:v>-1.9999999999999983E-3</c:v>
                </c:pt>
                <c:pt idx="314">
                  <c:v>-1.9999999999999983E-3</c:v>
                </c:pt>
                <c:pt idx="315">
                  <c:v>-8.0000000000000002E-3</c:v>
                </c:pt>
                <c:pt idx="316">
                  <c:v>-8.0000000000000002E-3</c:v>
                </c:pt>
                <c:pt idx="317">
                  <c:v>-8.0000000000000002E-3</c:v>
                </c:pt>
                <c:pt idx="318">
                  <c:v>-1.3999999999999999E-2</c:v>
                </c:pt>
                <c:pt idx="319">
                  <c:v>-1.3999999999999999E-2</c:v>
                </c:pt>
                <c:pt idx="320">
                  <c:v>-1.3999999999999999E-2</c:v>
                </c:pt>
                <c:pt idx="321">
                  <c:v>-2.0999999999999998E-2</c:v>
                </c:pt>
                <c:pt idx="322">
                  <c:v>-2.0999999999999998E-2</c:v>
                </c:pt>
                <c:pt idx="323">
                  <c:v>-2.5999999999999999E-2</c:v>
                </c:pt>
                <c:pt idx="324">
                  <c:v>-2.5999999999999999E-2</c:v>
                </c:pt>
                <c:pt idx="325">
                  <c:v>-3.2000000000000001E-2</c:v>
                </c:pt>
                <c:pt idx="326">
                  <c:v>-3.2000000000000001E-2</c:v>
                </c:pt>
                <c:pt idx="327">
                  <c:v>-3.2000000000000001E-2</c:v>
                </c:pt>
                <c:pt idx="328">
                  <c:v>-3.2000000000000001E-2</c:v>
                </c:pt>
                <c:pt idx="329">
                  <c:v>-3.2000000000000001E-2</c:v>
                </c:pt>
                <c:pt idx="330">
                  <c:v>-3.2000000000000001E-2</c:v>
                </c:pt>
                <c:pt idx="331">
                  <c:v>-3.2000000000000001E-2</c:v>
                </c:pt>
                <c:pt idx="332">
                  <c:v>-3.2000000000000001E-2</c:v>
                </c:pt>
                <c:pt idx="333">
                  <c:v>-3.2000000000000001E-2</c:v>
                </c:pt>
                <c:pt idx="334">
                  <c:v>-3.2000000000000001E-2</c:v>
                </c:pt>
                <c:pt idx="335">
                  <c:v>-3.2000000000000001E-2</c:v>
                </c:pt>
                <c:pt idx="336">
                  <c:v>-2.5999999999999999E-2</c:v>
                </c:pt>
                <c:pt idx="337">
                  <c:v>-3.2000000000000001E-2</c:v>
                </c:pt>
                <c:pt idx="338">
                  <c:v>-2.5999999999999999E-2</c:v>
                </c:pt>
                <c:pt idx="339">
                  <c:v>-2.0999999999999998E-2</c:v>
                </c:pt>
                <c:pt idx="340">
                  <c:v>-2.0999999999999998E-2</c:v>
                </c:pt>
                <c:pt idx="341">
                  <c:v>-1.3999999999999999E-2</c:v>
                </c:pt>
                <c:pt idx="342">
                  <c:v>-2.0999999999999998E-2</c:v>
                </c:pt>
                <c:pt idx="343">
                  <c:v>-2.0999999999999998E-2</c:v>
                </c:pt>
                <c:pt idx="344">
                  <c:v>-1.3999999999999999E-2</c:v>
                </c:pt>
                <c:pt idx="345">
                  <c:v>-1.3999999999999999E-2</c:v>
                </c:pt>
                <c:pt idx="346">
                  <c:v>-8.0000000000000002E-3</c:v>
                </c:pt>
                <c:pt idx="347">
                  <c:v>-8.0000000000000002E-3</c:v>
                </c:pt>
                <c:pt idx="348">
                  <c:v>-1.9999999999999983E-3</c:v>
                </c:pt>
                <c:pt idx="349">
                  <c:v>-1.9999999999999983E-3</c:v>
                </c:pt>
                <c:pt idx="350">
                  <c:v>-1.9999999999999983E-3</c:v>
                </c:pt>
                <c:pt idx="351">
                  <c:v>1.0000000000000002E-2</c:v>
                </c:pt>
                <c:pt idx="352">
                  <c:v>1.0000000000000002E-2</c:v>
                </c:pt>
                <c:pt idx="353">
                  <c:v>1.0000000000000002E-2</c:v>
                </c:pt>
                <c:pt idx="354">
                  <c:v>1.6000000000000004E-2</c:v>
                </c:pt>
                <c:pt idx="355">
                  <c:v>1.6000000000000004E-2</c:v>
                </c:pt>
                <c:pt idx="356">
                  <c:v>1.6000000000000004E-2</c:v>
                </c:pt>
                <c:pt idx="357">
                  <c:v>1.6000000000000004E-2</c:v>
                </c:pt>
                <c:pt idx="358">
                  <c:v>1.6000000000000004E-2</c:v>
                </c:pt>
                <c:pt idx="359">
                  <c:v>1.6000000000000004E-2</c:v>
                </c:pt>
                <c:pt idx="360">
                  <c:v>1.6000000000000004E-2</c:v>
                </c:pt>
                <c:pt idx="361">
                  <c:v>1.6000000000000004E-2</c:v>
                </c:pt>
                <c:pt idx="362">
                  <c:v>1.6000000000000004E-2</c:v>
                </c:pt>
                <c:pt idx="363">
                  <c:v>1.6000000000000004E-2</c:v>
                </c:pt>
                <c:pt idx="364">
                  <c:v>1.6000000000000004E-2</c:v>
                </c:pt>
                <c:pt idx="365">
                  <c:v>1.6000000000000004E-2</c:v>
                </c:pt>
                <c:pt idx="366">
                  <c:v>1.6000000000000004E-2</c:v>
                </c:pt>
                <c:pt idx="367">
                  <c:v>1.6000000000000004E-2</c:v>
                </c:pt>
                <c:pt idx="368">
                  <c:v>1.6000000000000004E-2</c:v>
                </c:pt>
                <c:pt idx="369">
                  <c:v>1.6000000000000004E-2</c:v>
                </c:pt>
                <c:pt idx="370">
                  <c:v>1.6000000000000004E-2</c:v>
                </c:pt>
                <c:pt idx="371">
                  <c:v>1.0000000000000002E-2</c:v>
                </c:pt>
                <c:pt idx="372">
                  <c:v>1.6000000000000004E-2</c:v>
                </c:pt>
                <c:pt idx="373">
                  <c:v>1.0000000000000002E-2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-1.9999999999999983E-3</c:v>
                </c:pt>
                <c:pt idx="377">
                  <c:v>-8.0000000000000002E-3</c:v>
                </c:pt>
                <c:pt idx="378">
                  <c:v>-1.9999999999999983E-3</c:v>
                </c:pt>
                <c:pt idx="379">
                  <c:v>-1.9999999999999983E-3</c:v>
                </c:pt>
                <c:pt idx="380">
                  <c:v>-8.0000000000000002E-3</c:v>
                </c:pt>
                <c:pt idx="381">
                  <c:v>-8.0000000000000002E-3</c:v>
                </c:pt>
                <c:pt idx="382">
                  <c:v>-1.3999999999999999E-2</c:v>
                </c:pt>
                <c:pt idx="383">
                  <c:v>-8.0000000000000002E-3</c:v>
                </c:pt>
                <c:pt idx="384">
                  <c:v>-1.3999999999999999E-2</c:v>
                </c:pt>
                <c:pt idx="385">
                  <c:v>-1.3999999999999999E-2</c:v>
                </c:pt>
                <c:pt idx="386">
                  <c:v>-1.3999999999999999E-2</c:v>
                </c:pt>
                <c:pt idx="387">
                  <c:v>-1.3999999999999999E-2</c:v>
                </c:pt>
                <c:pt idx="388">
                  <c:v>-2.0999999999999998E-2</c:v>
                </c:pt>
                <c:pt idx="389">
                  <c:v>-1.3999999999999999E-2</c:v>
                </c:pt>
                <c:pt idx="390">
                  <c:v>-1.3999999999999999E-2</c:v>
                </c:pt>
                <c:pt idx="391">
                  <c:v>-1.3999999999999999E-2</c:v>
                </c:pt>
                <c:pt idx="392">
                  <c:v>-1.3999999999999999E-2</c:v>
                </c:pt>
                <c:pt idx="393">
                  <c:v>-1.3999999999999999E-2</c:v>
                </c:pt>
                <c:pt idx="394">
                  <c:v>-2.0999999999999998E-2</c:v>
                </c:pt>
                <c:pt idx="395">
                  <c:v>-2.0999999999999998E-2</c:v>
                </c:pt>
                <c:pt idx="396">
                  <c:v>-2.0999999999999998E-2</c:v>
                </c:pt>
                <c:pt idx="397">
                  <c:v>-2.0999999999999998E-2</c:v>
                </c:pt>
                <c:pt idx="398">
                  <c:v>-2.0999999999999998E-2</c:v>
                </c:pt>
                <c:pt idx="399">
                  <c:v>-2.0999999999999998E-2</c:v>
                </c:pt>
                <c:pt idx="400">
                  <c:v>-1.3999999999999999E-2</c:v>
                </c:pt>
                <c:pt idx="401">
                  <c:v>-1.3999999999999999E-2</c:v>
                </c:pt>
                <c:pt idx="402">
                  <c:v>-1.3999999999999999E-2</c:v>
                </c:pt>
                <c:pt idx="403">
                  <c:v>-1.3999999999999999E-2</c:v>
                </c:pt>
                <c:pt idx="404">
                  <c:v>-1.3999999999999999E-2</c:v>
                </c:pt>
                <c:pt idx="405">
                  <c:v>-1.3999999999999999E-2</c:v>
                </c:pt>
                <c:pt idx="406">
                  <c:v>-1.3999999999999999E-2</c:v>
                </c:pt>
                <c:pt idx="407">
                  <c:v>-1.3999999999999999E-2</c:v>
                </c:pt>
                <c:pt idx="408">
                  <c:v>-8.0000000000000002E-3</c:v>
                </c:pt>
                <c:pt idx="409">
                  <c:v>-8.0000000000000002E-3</c:v>
                </c:pt>
                <c:pt idx="410">
                  <c:v>-8.0000000000000002E-3</c:v>
                </c:pt>
                <c:pt idx="411">
                  <c:v>-1.9999999999999983E-3</c:v>
                </c:pt>
                <c:pt idx="412">
                  <c:v>-1.9999999999999983E-3</c:v>
                </c:pt>
                <c:pt idx="413">
                  <c:v>-1.9999999999999983E-3</c:v>
                </c:pt>
                <c:pt idx="414">
                  <c:v>4.0000000000000001E-3</c:v>
                </c:pt>
                <c:pt idx="415">
                  <c:v>-1.9999999999999983E-3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1.0000000000000002E-2</c:v>
                </c:pt>
                <c:pt idx="420">
                  <c:v>4.0000000000000001E-3</c:v>
                </c:pt>
                <c:pt idx="421">
                  <c:v>1.0000000000000002E-2</c:v>
                </c:pt>
                <c:pt idx="422">
                  <c:v>1.0000000000000002E-2</c:v>
                </c:pt>
                <c:pt idx="423">
                  <c:v>1.0000000000000002E-2</c:v>
                </c:pt>
                <c:pt idx="424">
                  <c:v>1.0000000000000002E-2</c:v>
                </c:pt>
                <c:pt idx="425">
                  <c:v>1.0000000000000002E-2</c:v>
                </c:pt>
                <c:pt idx="426">
                  <c:v>1.0000000000000002E-2</c:v>
                </c:pt>
                <c:pt idx="427">
                  <c:v>1.6000000000000004E-2</c:v>
                </c:pt>
                <c:pt idx="428">
                  <c:v>1.0000000000000002E-2</c:v>
                </c:pt>
                <c:pt idx="429">
                  <c:v>1.0000000000000002E-2</c:v>
                </c:pt>
                <c:pt idx="430">
                  <c:v>1.0000000000000002E-2</c:v>
                </c:pt>
                <c:pt idx="431">
                  <c:v>1.0000000000000002E-2</c:v>
                </c:pt>
                <c:pt idx="432">
                  <c:v>1.0000000000000002E-2</c:v>
                </c:pt>
                <c:pt idx="433">
                  <c:v>1.0000000000000002E-2</c:v>
                </c:pt>
                <c:pt idx="434">
                  <c:v>4.0000000000000001E-3</c:v>
                </c:pt>
                <c:pt idx="435">
                  <c:v>4.0000000000000001E-3</c:v>
                </c:pt>
                <c:pt idx="436">
                  <c:v>4.0000000000000001E-3</c:v>
                </c:pt>
                <c:pt idx="437">
                  <c:v>1.0000000000000002E-2</c:v>
                </c:pt>
                <c:pt idx="438">
                  <c:v>4.0000000000000001E-3</c:v>
                </c:pt>
                <c:pt idx="439">
                  <c:v>4.0000000000000001E-3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-1.9999999999999983E-3</c:v>
                </c:pt>
                <c:pt idx="443">
                  <c:v>-1.9999999999999983E-3</c:v>
                </c:pt>
                <c:pt idx="444">
                  <c:v>-1.9999999999999983E-3</c:v>
                </c:pt>
                <c:pt idx="445">
                  <c:v>-1.9999999999999983E-3</c:v>
                </c:pt>
                <c:pt idx="446">
                  <c:v>-8.0000000000000002E-3</c:v>
                </c:pt>
                <c:pt idx="447">
                  <c:v>-1.9999999999999983E-3</c:v>
                </c:pt>
                <c:pt idx="448">
                  <c:v>-8.0000000000000002E-3</c:v>
                </c:pt>
                <c:pt idx="449">
                  <c:v>-8.0000000000000002E-3</c:v>
                </c:pt>
                <c:pt idx="450">
                  <c:v>-1.3999999999999999E-2</c:v>
                </c:pt>
                <c:pt idx="451">
                  <c:v>-1.3999999999999999E-2</c:v>
                </c:pt>
                <c:pt idx="452">
                  <c:v>-1.3999999999999999E-2</c:v>
                </c:pt>
                <c:pt idx="453">
                  <c:v>-1.3999999999999999E-2</c:v>
                </c:pt>
                <c:pt idx="454">
                  <c:v>-1.3999999999999999E-2</c:v>
                </c:pt>
                <c:pt idx="455">
                  <c:v>-1.3999999999999999E-2</c:v>
                </c:pt>
                <c:pt idx="456">
                  <c:v>-1.3999999999999999E-2</c:v>
                </c:pt>
                <c:pt idx="457">
                  <c:v>-1.3999999999999999E-2</c:v>
                </c:pt>
                <c:pt idx="458">
                  <c:v>-1.3999999999999999E-2</c:v>
                </c:pt>
                <c:pt idx="459">
                  <c:v>-1.3999999999999999E-2</c:v>
                </c:pt>
                <c:pt idx="460">
                  <c:v>-1.3999999999999999E-2</c:v>
                </c:pt>
                <c:pt idx="461">
                  <c:v>-1.3999999999999999E-2</c:v>
                </c:pt>
                <c:pt idx="462">
                  <c:v>-1.3999999999999999E-2</c:v>
                </c:pt>
                <c:pt idx="463">
                  <c:v>-1.3999999999999999E-2</c:v>
                </c:pt>
                <c:pt idx="464">
                  <c:v>-1.3999999999999999E-2</c:v>
                </c:pt>
                <c:pt idx="465">
                  <c:v>-1.3999999999999999E-2</c:v>
                </c:pt>
                <c:pt idx="466">
                  <c:v>-1.3999999999999999E-2</c:v>
                </c:pt>
                <c:pt idx="467">
                  <c:v>-1.3999999999999999E-2</c:v>
                </c:pt>
                <c:pt idx="468">
                  <c:v>-1.3999999999999999E-2</c:v>
                </c:pt>
                <c:pt idx="469">
                  <c:v>-1.3999999999999999E-2</c:v>
                </c:pt>
                <c:pt idx="470">
                  <c:v>-8.0000000000000002E-3</c:v>
                </c:pt>
                <c:pt idx="471">
                  <c:v>-8.0000000000000002E-3</c:v>
                </c:pt>
                <c:pt idx="472">
                  <c:v>-8.0000000000000002E-3</c:v>
                </c:pt>
                <c:pt idx="473">
                  <c:v>-8.0000000000000002E-3</c:v>
                </c:pt>
                <c:pt idx="474">
                  <c:v>-1.9999999999999983E-3</c:v>
                </c:pt>
                <c:pt idx="475">
                  <c:v>-1.9999999999999983E-3</c:v>
                </c:pt>
                <c:pt idx="476">
                  <c:v>-1.9999999999999983E-3</c:v>
                </c:pt>
                <c:pt idx="477">
                  <c:v>-1.9999999999999983E-3</c:v>
                </c:pt>
                <c:pt idx="478">
                  <c:v>-1.9999999999999983E-3</c:v>
                </c:pt>
                <c:pt idx="479">
                  <c:v>-1.9999999999999983E-3</c:v>
                </c:pt>
                <c:pt idx="480">
                  <c:v>4.0000000000000001E-3</c:v>
                </c:pt>
                <c:pt idx="481">
                  <c:v>-1.9999999999999983E-3</c:v>
                </c:pt>
                <c:pt idx="482">
                  <c:v>-1.9999999999999983E-3</c:v>
                </c:pt>
                <c:pt idx="483">
                  <c:v>-1.9999999999999983E-3</c:v>
                </c:pt>
                <c:pt idx="484">
                  <c:v>4.0000000000000001E-3</c:v>
                </c:pt>
                <c:pt idx="485">
                  <c:v>-1.9999999999999983E-3</c:v>
                </c:pt>
                <c:pt idx="486">
                  <c:v>-1.9999999999999983E-3</c:v>
                </c:pt>
                <c:pt idx="487">
                  <c:v>4.0000000000000001E-3</c:v>
                </c:pt>
                <c:pt idx="488">
                  <c:v>4.0000000000000001E-3</c:v>
                </c:pt>
                <c:pt idx="489">
                  <c:v>-1.9999999999999983E-3</c:v>
                </c:pt>
                <c:pt idx="490">
                  <c:v>4.0000000000000001E-3</c:v>
                </c:pt>
                <c:pt idx="491">
                  <c:v>4.0000000000000001E-3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1.0000000000000002E-2</c:v>
                </c:pt>
                <c:pt idx="495">
                  <c:v>4.0000000000000001E-3</c:v>
                </c:pt>
                <c:pt idx="496">
                  <c:v>-1.9999999999999983E-3</c:v>
                </c:pt>
                <c:pt idx="497">
                  <c:v>-1.9999999999999983E-3</c:v>
                </c:pt>
                <c:pt idx="498">
                  <c:v>4.0000000000000001E-3</c:v>
                </c:pt>
                <c:pt idx="499">
                  <c:v>4.0000000000000001E-3</c:v>
                </c:pt>
                <c:pt idx="500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C-4BBA-9189-5C1154FFD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layout>
        <c:manualLayout>
          <c:xMode val="edge"/>
          <c:yMode val="edge"/>
          <c:x val="0.168963018440175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'3ªParte 1ºEnsaio'!$B$2:$B$1048576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1ºEnsaio'!$E$2:$E$1048576</c:f>
              <c:numCache>
                <c:formatCode>0.000</c:formatCode>
                <c:ptCount val="1048575"/>
                <c:pt idx="0">
                  <c:v>-3.2196661724616188E-2</c:v>
                </c:pt>
                <c:pt idx="1">
                  <c:v>-3.512363097230857E-2</c:v>
                </c:pt>
                <c:pt idx="2">
                  <c:v>-3.8148165861590692E-2</c:v>
                </c:pt>
                <c:pt idx="3">
                  <c:v>-3.9904347410206126E-2</c:v>
                </c:pt>
                <c:pt idx="4">
                  <c:v>-4.1660528958821552E-2</c:v>
                </c:pt>
                <c:pt idx="5">
                  <c:v>-4.4099669998565204E-2</c:v>
                </c:pt>
                <c:pt idx="6">
                  <c:v>-4.4685063848103682E-2</c:v>
                </c:pt>
                <c:pt idx="7">
                  <c:v>-4.5270457697642159E-2</c:v>
                </c:pt>
                <c:pt idx="8">
                  <c:v>-4.5270457697642159E-2</c:v>
                </c:pt>
                <c:pt idx="9">
                  <c:v>-4.5270457697642159E-2</c:v>
                </c:pt>
                <c:pt idx="10">
                  <c:v>-4.4685063848103682E-2</c:v>
                </c:pt>
                <c:pt idx="11">
                  <c:v>-4.3514276149026726E-2</c:v>
                </c:pt>
                <c:pt idx="12">
                  <c:v>-4.224592280836003E-2</c:v>
                </c:pt>
                <c:pt idx="13">
                  <c:v>-4.0489741259744604E-2</c:v>
                </c:pt>
                <c:pt idx="14">
                  <c:v>-3.8148165861590692E-2</c:v>
                </c:pt>
                <c:pt idx="15">
                  <c:v>-3.5806590463436788E-2</c:v>
                </c:pt>
                <c:pt idx="16">
                  <c:v>-3.3367449423693143E-2</c:v>
                </c:pt>
                <c:pt idx="17">
                  <c:v>-2.985508632646228E-2</c:v>
                </c:pt>
                <c:pt idx="18">
                  <c:v>-2.6830551437180158E-2</c:v>
                </c:pt>
                <c:pt idx="19">
                  <c:v>-2.273279449041082E-2</c:v>
                </c:pt>
                <c:pt idx="20">
                  <c:v>-1.9805825242718442E-2</c:v>
                </c:pt>
                <c:pt idx="21">
                  <c:v>-1.6195896503897838E-2</c:v>
                </c:pt>
                <c:pt idx="22">
                  <c:v>-1.1415180066000286E-2</c:v>
                </c:pt>
                <c:pt idx="23">
                  <c:v>-7.9028169687694275E-3</c:v>
                </c:pt>
                <c:pt idx="24">
                  <c:v>-3.7074943804103486E-3</c:v>
                </c:pt>
                <c:pt idx="25">
                  <c:v>-7.8052513271796814E-4</c:v>
                </c:pt>
                <c:pt idx="26">
                  <c:v>3.3172318140513649E-3</c:v>
                </c:pt>
                <c:pt idx="27">
                  <c:v>7.5125544024104438E-3</c:v>
                </c:pt>
                <c:pt idx="28">
                  <c:v>1.0439523650102825E-2</c:v>
                </c:pt>
                <c:pt idx="29">
                  <c:v>1.4634846238461905E-2</c:v>
                </c:pt>
                <c:pt idx="30">
                  <c:v>1.8147209335692759E-2</c:v>
                </c:pt>
                <c:pt idx="31">
                  <c:v>2.0488784733846667E-2</c:v>
                </c:pt>
                <c:pt idx="32">
                  <c:v>2.3513319623128793E-2</c:v>
                </c:pt>
                <c:pt idx="33">
                  <c:v>2.585489502128269E-2</c:v>
                </c:pt>
                <c:pt idx="34">
                  <c:v>2.8196470419436598E-2</c:v>
                </c:pt>
                <c:pt idx="35">
                  <c:v>3.0050217609641775E-2</c:v>
                </c:pt>
                <c:pt idx="36">
                  <c:v>3.1221005308718727E-2</c:v>
                </c:pt>
                <c:pt idx="37">
                  <c:v>3.2391793007795676E-2</c:v>
                </c:pt>
                <c:pt idx="38">
                  <c:v>3.2977186857334154E-2</c:v>
                </c:pt>
                <c:pt idx="39">
                  <c:v>3.4147974556411102E-2</c:v>
                </c:pt>
                <c:pt idx="40">
                  <c:v>3.4147974556411102E-2</c:v>
                </c:pt>
                <c:pt idx="41">
                  <c:v>3.4147974556411102E-2</c:v>
                </c:pt>
                <c:pt idx="42">
                  <c:v>3.3562580706872631E-2</c:v>
                </c:pt>
                <c:pt idx="43">
                  <c:v>3.2977186857334154E-2</c:v>
                </c:pt>
                <c:pt idx="44">
                  <c:v>3.1806399158257198E-2</c:v>
                </c:pt>
                <c:pt idx="45">
                  <c:v>3.1221005308718727E-2</c:v>
                </c:pt>
                <c:pt idx="46">
                  <c:v>2.936725811851355E-2</c:v>
                </c:pt>
                <c:pt idx="47">
                  <c:v>2.7025682720359646E-2</c:v>
                </c:pt>
                <c:pt idx="48">
                  <c:v>2.4684107322205745E-2</c:v>
                </c:pt>
                <c:pt idx="49">
                  <c:v>2.2342531924051841E-2</c:v>
                </c:pt>
                <c:pt idx="50">
                  <c:v>2.0488784733846667E-2</c:v>
                </c:pt>
                <c:pt idx="51">
                  <c:v>1.7561815486154285E-2</c:v>
                </c:pt>
                <c:pt idx="52">
                  <c:v>1.5220240088000379E-2</c:v>
                </c:pt>
                <c:pt idx="53">
                  <c:v>1.1610311349179777E-2</c:v>
                </c:pt>
                <c:pt idx="54">
                  <c:v>8.683342101487395E-3</c:v>
                </c:pt>
                <c:pt idx="55">
                  <c:v>5.6588072122052691E-3</c:v>
                </c:pt>
                <c:pt idx="56">
                  <c:v>2.7318379645128888E-3</c:v>
                </c:pt>
                <c:pt idx="57">
                  <c:v>-1.9513128317949187E-4</c:v>
                </c:pt>
                <c:pt idx="58">
                  <c:v>-3.1221005308718726E-3</c:v>
                </c:pt>
                <c:pt idx="59">
                  <c:v>-5.5612415706155225E-3</c:v>
                </c:pt>
                <c:pt idx="60">
                  <c:v>-7.9028169687694275E-3</c:v>
                </c:pt>
                <c:pt idx="61">
                  <c:v>-1.0244392366923332E-2</c:v>
                </c:pt>
                <c:pt idx="62">
                  <c:v>-1.3268927256205459E-2</c:v>
                </c:pt>
                <c:pt idx="63">
                  <c:v>-1.5025108804820888E-2</c:v>
                </c:pt>
                <c:pt idx="64">
                  <c:v>-1.6195896503897838E-2</c:v>
                </c:pt>
                <c:pt idx="65">
                  <c:v>-1.7952078052513268E-2</c:v>
                </c:pt>
                <c:pt idx="66">
                  <c:v>-2.0391219092256916E-2</c:v>
                </c:pt>
                <c:pt idx="67">
                  <c:v>-2.0976612941795394E-2</c:v>
                </c:pt>
                <c:pt idx="68">
                  <c:v>-2.273279449041082E-2</c:v>
                </c:pt>
                <c:pt idx="69">
                  <c:v>-2.3318188339949298E-2</c:v>
                </c:pt>
                <c:pt idx="70">
                  <c:v>-2.3903582189487776E-2</c:v>
                </c:pt>
                <c:pt idx="71">
                  <c:v>-2.448897603902625E-2</c:v>
                </c:pt>
                <c:pt idx="72">
                  <c:v>-2.5074369888564728E-2</c:v>
                </c:pt>
                <c:pt idx="73">
                  <c:v>-2.448897603902625E-2</c:v>
                </c:pt>
                <c:pt idx="74">
                  <c:v>-2.448897603902625E-2</c:v>
                </c:pt>
                <c:pt idx="75">
                  <c:v>-2.3903582189487776E-2</c:v>
                </c:pt>
                <c:pt idx="76">
                  <c:v>-2.273279449041082E-2</c:v>
                </c:pt>
                <c:pt idx="77">
                  <c:v>-2.273279449041082E-2</c:v>
                </c:pt>
                <c:pt idx="78">
                  <c:v>-2.0976612941795394E-2</c:v>
                </c:pt>
                <c:pt idx="79">
                  <c:v>-2.0391219092256916E-2</c:v>
                </c:pt>
                <c:pt idx="80">
                  <c:v>-1.7952078052513268E-2</c:v>
                </c:pt>
                <c:pt idx="81">
                  <c:v>-1.6781290353436316E-2</c:v>
                </c:pt>
                <c:pt idx="82">
                  <c:v>-1.561050265435936E-2</c:v>
                </c:pt>
                <c:pt idx="83">
                  <c:v>-1.3268927256205459E-2</c:v>
                </c:pt>
                <c:pt idx="84">
                  <c:v>-1.0829786216461808E-2</c:v>
                </c:pt>
                <c:pt idx="85">
                  <c:v>-9.7565641589746031E-3</c:v>
                </c:pt>
                <c:pt idx="86">
                  <c:v>-7.9028169687694275E-3</c:v>
                </c:pt>
                <c:pt idx="87">
                  <c:v>-5.5612415706155225E-3</c:v>
                </c:pt>
                <c:pt idx="88">
                  <c:v>-3.1221005308718726E-3</c:v>
                </c:pt>
                <c:pt idx="89">
                  <c:v>-7.8052513271796814E-4</c:v>
                </c:pt>
                <c:pt idx="90">
                  <c:v>9.7565641589746044E-4</c:v>
                </c:pt>
                <c:pt idx="91">
                  <c:v>3.3172318140513649E-3</c:v>
                </c:pt>
                <c:pt idx="92">
                  <c:v>5.1709790042565387E-3</c:v>
                </c:pt>
                <c:pt idx="93">
                  <c:v>6.3417667033334917E-3</c:v>
                </c:pt>
                <c:pt idx="94">
                  <c:v>8.683342101487395E-3</c:v>
                </c:pt>
                <c:pt idx="95">
                  <c:v>9.8541298005643471E-3</c:v>
                </c:pt>
                <c:pt idx="96">
                  <c:v>1.1610311349179777E-2</c:v>
                </c:pt>
                <c:pt idx="97">
                  <c:v>1.2781099048256729E-2</c:v>
                </c:pt>
                <c:pt idx="98">
                  <c:v>1.5805633937538855E-2</c:v>
                </c:pt>
                <c:pt idx="99">
                  <c:v>1.6976421636615811E-2</c:v>
                </c:pt>
                <c:pt idx="100">
                  <c:v>1.7561815486154285E-2</c:v>
                </c:pt>
                <c:pt idx="101">
                  <c:v>1.8147209335692759E-2</c:v>
                </c:pt>
                <c:pt idx="102">
                  <c:v>1.8732603185231237E-2</c:v>
                </c:pt>
                <c:pt idx="103">
                  <c:v>1.8732603185231237E-2</c:v>
                </c:pt>
                <c:pt idx="104">
                  <c:v>1.8732603185231237E-2</c:v>
                </c:pt>
                <c:pt idx="105">
                  <c:v>1.9317997034769715E-2</c:v>
                </c:pt>
                <c:pt idx="106">
                  <c:v>1.8732603185231237E-2</c:v>
                </c:pt>
                <c:pt idx="107">
                  <c:v>1.8732603185231237E-2</c:v>
                </c:pt>
                <c:pt idx="108">
                  <c:v>1.8147209335692759E-2</c:v>
                </c:pt>
                <c:pt idx="109">
                  <c:v>1.7561815486154285E-2</c:v>
                </c:pt>
                <c:pt idx="110">
                  <c:v>1.7561815486154285E-2</c:v>
                </c:pt>
                <c:pt idx="111">
                  <c:v>1.5805633937538855E-2</c:v>
                </c:pt>
                <c:pt idx="112">
                  <c:v>1.5220240088000379E-2</c:v>
                </c:pt>
                <c:pt idx="113">
                  <c:v>1.2293270840307999E-2</c:v>
                </c:pt>
                <c:pt idx="114">
                  <c:v>1.1610311349179777E-2</c:v>
                </c:pt>
                <c:pt idx="115">
                  <c:v>1.0439523650102825E-2</c:v>
                </c:pt>
                <c:pt idx="116">
                  <c:v>8.097948251948919E-3</c:v>
                </c:pt>
                <c:pt idx="117">
                  <c:v>6.3417667033334917E-3</c:v>
                </c:pt>
                <c:pt idx="118">
                  <c:v>5.1709790042565387E-3</c:v>
                </c:pt>
                <c:pt idx="119">
                  <c:v>4.0001913051795866E-3</c:v>
                </c:pt>
                <c:pt idx="120">
                  <c:v>2.1464441149744128E-3</c:v>
                </c:pt>
                <c:pt idx="121">
                  <c:v>3.9026256635898407E-4</c:v>
                </c:pt>
                <c:pt idx="122">
                  <c:v>-1.3659189822564442E-3</c:v>
                </c:pt>
                <c:pt idx="123">
                  <c:v>-2.5367066813333965E-3</c:v>
                </c:pt>
                <c:pt idx="124">
                  <c:v>-3.7074943804103486E-3</c:v>
                </c:pt>
                <c:pt idx="125">
                  <c:v>-5.5612415706155225E-3</c:v>
                </c:pt>
                <c:pt idx="126">
                  <c:v>-6.7320292696924763E-3</c:v>
                </c:pt>
                <c:pt idx="127">
                  <c:v>-8.4882108183079053E-3</c:v>
                </c:pt>
                <c:pt idx="128">
                  <c:v>-9.7565641589746031E-3</c:v>
                </c:pt>
                <c:pt idx="129">
                  <c:v>-1.0244392366923332E-2</c:v>
                </c:pt>
                <c:pt idx="130">
                  <c:v>-1.0829786216461808E-2</c:v>
                </c:pt>
                <c:pt idx="131">
                  <c:v>-1.2098139557128507E-2</c:v>
                </c:pt>
                <c:pt idx="132">
                  <c:v>-1.2683533406666983E-2</c:v>
                </c:pt>
                <c:pt idx="133">
                  <c:v>-1.3268927256205459E-2</c:v>
                </c:pt>
                <c:pt idx="134">
                  <c:v>-1.3854321105743934E-2</c:v>
                </c:pt>
                <c:pt idx="135">
                  <c:v>-1.3854321105743934E-2</c:v>
                </c:pt>
                <c:pt idx="136">
                  <c:v>-1.443971495528241E-2</c:v>
                </c:pt>
                <c:pt idx="137">
                  <c:v>-1.443971495528241E-2</c:v>
                </c:pt>
                <c:pt idx="138">
                  <c:v>-1.443971495528241E-2</c:v>
                </c:pt>
                <c:pt idx="139">
                  <c:v>-1.3854321105743934E-2</c:v>
                </c:pt>
                <c:pt idx="140">
                  <c:v>-1.3854321105743934E-2</c:v>
                </c:pt>
                <c:pt idx="141">
                  <c:v>-1.3268927256205459E-2</c:v>
                </c:pt>
                <c:pt idx="142">
                  <c:v>-1.2683533406666983E-2</c:v>
                </c:pt>
                <c:pt idx="143">
                  <c:v>-1.2098139557128507E-2</c:v>
                </c:pt>
                <c:pt idx="144">
                  <c:v>-1.1415180066000286E-2</c:v>
                </c:pt>
                <c:pt idx="145">
                  <c:v>-1.0244392366923332E-2</c:v>
                </c:pt>
                <c:pt idx="146">
                  <c:v>-9.7565641589746031E-3</c:v>
                </c:pt>
                <c:pt idx="147">
                  <c:v>-7.9028169687694275E-3</c:v>
                </c:pt>
                <c:pt idx="148">
                  <c:v>-7.3174231192309515E-3</c:v>
                </c:pt>
                <c:pt idx="149">
                  <c:v>-5.5612415706155225E-3</c:v>
                </c:pt>
                <c:pt idx="150">
                  <c:v>-4.9758477210770473E-3</c:v>
                </c:pt>
                <c:pt idx="151">
                  <c:v>-3.7074943804103486E-3</c:v>
                </c:pt>
                <c:pt idx="152">
                  <c:v>-2.5367066813333965E-3</c:v>
                </c:pt>
                <c:pt idx="153">
                  <c:v>-1.3659189822564442E-3</c:v>
                </c:pt>
                <c:pt idx="154">
                  <c:v>-1.9513128317949187E-4</c:v>
                </c:pt>
                <c:pt idx="155">
                  <c:v>1.5610502654359367E-3</c:v>
                </c:pt>
                <c:pt idx="156">
                  <c:v>2.7318379645128888E-3</c:v>
                </c:pt>
                <c:pt idx="157">
                  <c:v>3.3172318140513649E-3</c:v>
                </c:pt>
                <c:pt idx="158">
                  <c:v>4.5855851547180627E-3</c:v>
                </c:pt>
                <c:pt idx="159">
                  <c:v>5.6588072122052691E-3</c:v>
                </c:pt>
                <c:pt idx="160">
                  <c:v>6.3417667033334917E-3</c:v>
                </c:pt>
                <c:pt idx="161">
                  <c:v>6.9271605528719669E-3</c:v>
                </c:pt>
                <c:pt idx="162">
                  <c:v>7.5125544024104438E-3</c:v>
                </c:pt>
                <c:pt idx="163">
                  <c:v>8.683342101487395E-3</c:v>
                </c:pt>
                <c:pt idx="164">
                  <c:v>8.683342101487395E-3</c:v>
                </c:pt>
                <c:pt idx="165">
                  <c:v>9.2687359510258728E-3</c:v>
                </c:pt>
                <c:pt idx="166">
                  <c:v>9.2687359510258728E-3</c:v>
                </c:pt>
                <c:pt idx="167">
                  <c:v>1.0439523650102825E-2</c:v>
                </c:pt>
                <c:pt idx="168">
                  <c:v>9.8541298005643471E-3</c:v>
                </c:pt>
                <c:pt idx="169">
                  <c:v>1.0439523650102825E-2</c:v>
                </c:pt>
                <c:pt idx="170">
                  <c:v>9.8541298005643471E-3</c:v>
                </c:pt>
                <c:pt idx="171">
                  <c:v>1.0439523650102825E-2</c:v>
                </c:pt>
                <c:pt idx="172">
                  <c:v>9.8541298005643471E-3</c:v>
                </c:pt>
                <c:pt idx="173">
                  <c:v>9.2687359510258728E-3</c:v>
                </c:pt>
                <c:pt idx="174">
                  <c:v>8.683342101487395E-3</c:v>
                </c:pt>
                <c:pt idx="175">
                  <c:v>8.683342101487395E-3</c:v>
                </c:pt>
                <c:pt idx="176">
                  <c:v>8.097948251948919E-3</c:v>
                </c:pt>
                <c:pt idx="177">
                  <c:v>7.5125544024104438E-3</c:v>
                </c:pt>
                <c:pt idx="178">
                  <c:v>6.3417667033334917E-3</c:v>
                </c:pt>
                <c:pt idx="179">
                  <c:v>5.6588072122052691E-3</c:v>
                </c:pt>
                <c:pt idx="180">
                  <c:v>5.1709790042565387E-3</c:v>
                </c:pt>
                <c:pt idx="181">
                  <c:v>4.0001913051795866E-3</c:v>
                </c:pt>
                <c:pt idx="182">
                  <c:v>2.7318379645128888E-3</c:v>
                </c:pt>
                <c:pt idx="183">
                  <c:v>2.1464441149744128E-3</c:v>
                </c:pt>
                <c:pt idx="184">
                  <c:v>9.7565641589746044E-4</c:v>
                </c:pt>
                <c:pt idx="185">
                  <c:v>-1.9513128317949187E-4</c:v>
                </c:pt>
                <c:pt idx="186">
                  <c:v>-1.9513128317949187E-4</c:v>
                </c:pt>
                <c:pt idx="187">
                  <c:v>-1.3659189822564442E-3</c:v>
                </c:pt>
                <c:pt idx="188">
                  <c:v>-2.0488784733846662E-3</c:v>
                </c:pt>
                <c:pt idx="189">
                  <c:v>-2.5367066813333965E-3</c:v>
                </c:pt>
                <c:pt idx="190">
                  <c:v>-3.7074943804103486E-3</c:v>
                </c:pt>
                <c:pt idx="191">
                  <c:v>-4.9758477210770473E-3</c:v>
                </c:pt>
                <c:pt idx="192">
                  <c:v>-5.5612415706155225E-3</c:v>
                </c:pt>
                <c:pt idx="193">
                  <c:v>-6.1466354201539994E-3</c:v>
                </c:pt>
                <c:pt idx="194">
                  <c:v>-6.1466354201539994E-3</c:v>
                </c:pt>
                <c:pt idx="195">
                  <c:v>-6.7320292696924763E-3</c:v>
                </c:pt>
                <c:pt idx="196">
                  <c:v>-7.3174231192309515E-3</c:v>
                </c:pt>
                <c:pt idx="197">
                  <c:v>-7.9028169687694275E-3</c:v>
                </c:pt>
                <c:pt idx="198">
                  <c:v>-7.9028169687694275E-3</c:v>
                </c:pt>
                <c:pt idx="199">
                  <c:v>-8.4882108183079053E-3</c:v>
                </c:pt>
                <c:pt idx="200">
                  <c:v>-8.4882108183079053E-3</c:v>
                </c:pt>
                <c:pt idx="201">
                  <c:v>-7.9028169687694275E-3</c:v>
                </c:pt>
                <c:pt idx="202">
                  <c:v>-8.4882108183079053E-3</c:v>
                </c:pt>
                <c:pt idx="203">
                  <c:v>-7.9028169687694275E-3</c:v>
                </c:pt>
                <c:pt idx="204">
                  <c:v>-7.9028169687694275E-3</c:v>
                </c:pt>
                <c:pt idx="205">
                  <c:v>-7.9028169687694275E-3</c:v>
                </c:pt>
                <c:pt idx="206">
                  <c:v>-7.9028169687694275E-3</c:v>
                </c:pt>
                <c:pt idx="207">
                  <c:v>-7.3174231192309515E-3</c:v>
                </c:pt>
                <c:pt idx="208">
                  <c:v>-6.7320292696924763E-3</c:v>
                </c:pt>
                <c:pt idx="209">
                  <c:v>-6.1466354201539994E-3</c:v>
                </c:pt>
                <c:pt idx="210">
                  <c:v>-5.5612415706155225E-3</c:v>
                </c:pt>
                <c:pt idx="211">
                  <c:v>-5.5612415706155225E-3</c:v>
                </c:pt>
                <c:pt idx="212">
                  <c:v>-4.9758477210770473E-3</c:v>
                </c:pt>
                <c:pt idx="213">
                  <c:v>-3.7074943804103486E-3</c:v>
                </c:pt>
                <c:pt idx="214">
                  <c:v>-3.1221005308718726E-3</c:v>
                </c:pt>
                <c:pt idx="215">
                  <c:v>-3.1221005308718726E-3</c:v>
                </c:pt>
                <c:pt idx="216">
                  <c:v>-1.3659189822564442E-3</c:v>
                </c:pt>
                <c:pt idx="217">
                  <c:v>-1.3659189822564442E-3</c:v>
                </c:pt>
                <c:pt idx="218">
                  <c:v>-7.8052513271796814E-4</c:v>
                </c:pt>
                <c:pt idx="219">
                  <c:v>-1.9513128317949187E-4</c:v>
                </c:pt>
                <c:pt idx="220">
                  <c:v>9.7565641589746044E-4</c:v>
                </c:pt>
                <c:pt idx="221">
                  <c:v>1.5610502654359367E-3</c:v>
                </c:pt>
                <c:pt idx="222">
                  <c:v>1.5610502654359367E-3</c:v>
                </c:pt>
                <c:pt idx="223">
                  <c:v>2.7318379645128888E-3</c:v>
                </c:pt>
                <c:pt idx="224">
                  <c:v>3.3172318140513649E-3</c:v>
                </c:pt>
                <c:pt idx="225">
                  <c:v>3.3172318140513649E-3</c:v>
                </c:pt>
                <c:pt idx="226">
                  <c:v>4.5855851547180627E-3</c:v>
                </c:pt>
                <c:pt idx="227">
                  <c:v>4.5855851547180627E-3</c:v>
                </c:pt>
                <c:pt idx="228">
                  <c:v>4.5855851547180627E-3</c:v>
                </c:pt>
                <c:pt idx="229">
                  <c:v>5.1709790042565387E-3</c:v>
                </c:pt>
                <c:pt idx="230">
                  <c:v>5.6588072122052691E-3</c:v>
                </c:pt>
                <c:pt idx="231">
                  <c:v>5.6588072122052691E-3</c:v>
                </c:pt>
                <c:pt idx="232">
                  <c:v>5.6588072122052691E-3</c:v>
                </c:pt>
                <c:pt idx="233">
                  <c:v>5.6588072122052691E-3</c:v>
                </c:pt>
                <c:pt idx="234">
                  <c:v>5.6588072122052691E-3</c:v>
                </c:pt>
                <c:pt idx="235">
                  <c:v>5.6588072122052691E-3</c:v>
                </c:pt>
                <c:pt idx="236">
                  <c:v>5.6588072122052691E-3</c:v>
                </c:pt>
                <c:pt idx="237">
                  <c:v>5.6588072122052691E-3</c:v>
                </c:pt>
                <c:pt idx="238">
                  <c:v>5.1709790042565387E-3</c:v>
                </c:pt>
                <c:pt idx="239">
                  <c:v>5.1709790042565387E-3</c:v>
                </c:pt>
                <c:pt idx="240">
                  <c:v>4.5855851547180627E-3</c:v>
                </c:pt>
                <c:pt idx="241">
                  <c:v>4.5855851547180627E-3</c:v>
                </c:pt>
                <c:pt idx="242">
                  <c:v>4.0001913051795866E-3</c:v>
                </c:pt>
                <c:pt idx="243">
                  <c:v>3.3172318140513649E-3</c:v>
                </c:pt>
                <c:pt idx="244">
                  <c:v>2.7318379645128888E-3</c:v>
                </c:pt>
                <c:pt idx="245">
                  <c:v>2.7318379645128888E-3</c:v>
                </c:pt>
                <c:pt idx="246">
                  <c:v>2.1464441149744128E-3</c:v>
                </c:pt>
                <c:pt idx="247">
                  <c:v>1.5610502654359367E-3</c:v>
                </c:pt>
                <c:pt idx="248">
                  <c:v>9.7565641589746044E-4</c:v>
                </c:pt>
                <c:pt idx="249">
                  <c:v>9.7565641589746044E-4</c:v>
                </c:pt>
                <c:pt idx="250">
                  <c:v>-1.9513128317949187E-4</c:v>
                </c:pt>
                <c:pt idx="251">
                  <c:v>-7.8052513271796814E-4</c:v>
                </c:pt>
                <c:pt idx="252">
                  <c:v>-7.8052513271796814E-4</c:v>
                </c:pt>
                <c:pt idx="253">
                  <c:v>-2.0488784733846662E-3</c:v>
                </c:pt>
                <c:pt idx="254">
                  <c:v>-2.0488784733846662E-3</c:v>
                </c:pt>
                <c:pt idx="255">
                  <c:v>-2.5367066813333965E-3</c:v>
                </c:pt>
                <c:pt idx="256">
                  <c:v>-3.1221005308718726E-3</c:v>
                </c:pt>
                <c:pt idx="257">
                  <c:v>-3.7074943804103486E-3</c:v>
                </c:pt>
                <c:pt idx="258">
                  <c:v>-3.7074943804103486E-3</c:v>
                </c:pt>
                <c:pt idx="259">
                  <c:v>-3.7074943804103486E-3</c:v>
                </c:pt>
                <c:pt idx="260">
                  <c:v>-4.9758477210770473E-3</c:v>
                </c:pt>
                <c:pt idx="261">
                  <c:v>-4.9758477210770473E-3</c:v>
                </c:pt>
                <c:pt idx="262">
                  <c:v>-4.9758477210770473E-3</c:v>
                </c:pt>
                <c:pt idx="263">
                  <c:v>-4.9758477210770473E-3</c:v>
                </c:pt>
                <c:pt idx="264">
                  <c:v>-4.9758477210770473E-3</c:v>
                </c:pt>
                <c:pt idx="265">
                  <c:v>-5.5612415706155225E-3</c:v>
                </c:pt>
                <c:pt idx="266">
                  <c:v>-4.9758477210770473E-3</c:v>
                </c:pt>
                <c:pt idx="267">
                  <c:v>-4.9758477210770473E-3</c:v>
                </c:pt>
                <c:pt idx="268">
                  <c:v>-4.9758477210770473E-3</c:v>
                </c:pt>
                <c:pt idx="269">
                  <c:v>-4.3904538715385704E-3</c:v>
                </c:pt>
                <c:pt idx="270">
                  <c:v>-4.9758477210770473E-3</c:v>
                </c:pt>
                <c:pt idx="271">
                  <c:v>-4.3904538715385704E-3</c:v>
                </c:pt>
                <c:pt idx="272">
                  <c:v>-4.3904538715385704E-3</c:v>
                </c:pt>
                <c:pt idx="273">
                  <c:v>-4.3904538715385704E-3</c:v>
                </c:pt>
                <c:pt idx="274">
                  <c:v>-3.7074943804103486E-3</c:v>
                </c:pt>
                <c:pt idx="275">
                  <c:v>-3.1221005308718726E-3</c:v>
                </c:pt>
                <c:pt idx="276">
                  <c:v>-2.5367066813333965E-3</c:v>
                </c:pt>
                <c:pt idx="277">
                  <c:v>-2.5367066813333965E-3</c:v>
                </c:pt>
                <c:pt idx="278">
                  <c:v>-2.0488784733846662E-3</c:v>
                </c:pt>
                <c:pt idx="279">
                  <c:v>-1.3659189822564442E-3</c:v>
                </c:pt>
                <c:pt idx="280">
                  <c:v>-1.3659189822564442E-3</c:v>
                </c:pt>
                <c:pt idx="281">
                  <c:v>-1.3659189822564442E-3</c:v>
                </c:pt>
                <c:pt idx="282">
                  <c:v>-1.9513128317949187E-4</c:v>
                </c:pt>
                <c:pt idx="283">
                  <c:v>-1.9513128317949187E-4</c:v>
                </c:pt>
                <c:pt idx="284">
                  <c:v>3.9026256635898407E-4</c:v>
                </c:pt>
                <c:pt idx="285">
                  <c:v>3.9026256635898407E-4</c:v>
                </c:pt>
                <c:pt idx="286">
                  <c:v>9.7565641589746044E-4</c:v>
                </c:pt>
                <c:pt idx="287">
                  <c:v>1.5610502654359367E-3</c:v>
                </c:pt>
                <c:pt idx="288">
                  <c:v>2.1464441149744128E-3</c:v>
                </c:pt>
                <c:pt idx="289">
                  <c:v>1.5610502654359367E-3</c:v>
                </c:pt>
                <c:pt idx="290">
                  <c:v>1.5610502654359367E-3</c:v>
                </c:pt>
                <c:pt idx="291">
                  <c:v>2.7318379645128888E-3</c:v>
                </c:pt>
                <c:pt idx="292">
                  <c:v>2.7318379645128888E-3</c:v>
                </c:pt>
                <c:pt idx="293">
                  <c:v>2.7318379645128888E-3</c:v>
                </c:pt>
                <c:pt idx="294">
                  <c:v>3.3172318140513649E-3</c:v>
                </c:pt>
                <c:pt idx="295">
                  <c:v>3.3172318140513649E-3</c:v>
                </c:pt>
                <c:pt idx="296">
                  <c:v>3.3172318140513649E-3</c:v>
                </c:pt>
                <c:pt idx="297">
                  <c:v>3.3172318140513649E-3</c:v>
                </c:pt>
                <c:pt idx="298">
                  <c:v>3.3172318140513649E-3</c:v>
                </c:pt>
                <c:pt idx="299">
                  <c:v>3.3172318140513649E-3</c:v>
                </c:pt>
                <c:pt idx="300">
                  <c:v>3.3172318140513649E-3</c:v>
                </c:pt>
                <c:pt idx="301">
                  <c:v>3.3172318140513649E-3</c:v>
                </c:pt>
                <c:pt idx="302">
                  <c:v>3.3172318140513649E-3</c:v>
                </c:pt>
                <c:pt idx="303">
                  <c:v>2.7318379645128888E-3</c:v>
                </c:pt>
                <c:pt idx="304">
                  <c:v>2.1464441149744128E-3</c:v>
                </c:pt>
                <c:pt idx="305">
                  <c:v>2.1464441149744128E-3</c:v>
                </c:pt>
                <c:pt idx="306">
                  <c:v>2.7318379645128888E-3</c:v>
                </c:pt>
                <c:pt idx="307">
                  <c:v>2.1464441149744128E-3</c:v>
                </c:pt>
                <c:pt idx="308">
                  <c:v>2.1464441149744128E-3</c:v>
                </c:pt>
                <c:pt idx="309">
                  <c:v>1.5610502654359367E-3</c:v>
                </c:pt>
                <c:pt idx="310">
                  <c:v>9.7565641589746044E-4</c:v>
                </c:pt>
                <c:pt idx="311">
                  <c:v>9.7565641589746044E-4</c:v>
                </c:pt>
                <c:pt idx="312">
                  <c:v>3.9026256635898407E-4</c:v>
                </c:pt>
                <c:pt idx="313">
                  <c:v>-1.9513128317949187E-4</c:v>
                </c:pt>
                <c:pt idx="314">
                  <c:v>-1.9513128317949187E-4</c:v>
                </c:pt>
                <c:pt idx="315">
                  <c:v>-7.8052513271796814E-4</c:v>
                </c:pt>
                <c:pt idx="316">
                  <c:v>-7.8052513271796814E-4</c:v>
                </c:pt>
                <c:pt idx="317">
                  <c:v>-7.8052513271796814E-4</c:v>
                </c:pt>
                <c:pt idx="318">
                  <c:v>-1.3659189822564442E-3</c:v>
                </c:pt>
                <c:pt idx="319">
                  <c:v>-1.3659189822564442E-3</c:v>
                </c:pt>
                <c:pt idx="320">
                  <c:v>-1.3659189822564442E-3</c:v>
                </c:pt>
                <c:pt idx="321">
                  <c:v>-2.0488784733846662E-3</c:v>
                </c:pt>
                <c:pt idx="322">
                  <c:v>-2.0488784733846662E-3</c:v>
                </c:pt>
                <c:pt idx="323">
                  <c:v>-2.5367066813333965E-3</c:v>
                </c:pt>
                <c:pt idx="324">
                  <c:v>-2.5367066813333965E-3</c:v>
                </c:pt>
                <c:pt idx="325">
                  <c:v>-3.1221005308718726E-3</c:v>
                </c:pt>
                <c:pt idx="326">
                  <c:v>-3.1221005308718726E-3</c:v>
                </c:pt>
                <c:pt idx="327">
                  <c:v>-3.1221005308718726E-3</c:v>
                </c:pt>
                <c:pt idx="328">
                  <c:v>-3.1221005308718726E-3</c:v>
                </c:pt>
                <c:pt idx="329">
                  <c:v>-3.1221005308718726E-3</c:v>
                </c:pt>
                <c:pt idx="330">
                  <c:v>-3.1221005308718726E-3</c:v>
                </c:pt>
                <c:pt idx="331">
                  <c:v>-3.1221005308718726E-3</c:v>
                </c:pt>
                <c:pt idx="332">
                  <c:v>-3.1221005308718726E-3</c:v>
                </c:pt>
                <c:pt idx="333">
                  <c:v>-3.1221005308718726E-3</c:v>
                </c:pt>
                <c:pt idx="334">
                  <c:v>-3.1221005308718726E-3</c:v>
                </c:pt>
                <c:pt idx="335">
                  <c:v>-3.1221005308718726E-3</c:v>
                </c:pt>
                <c:pt idx="336">
                  <c:v>-2.5367066813333965E-3</c:v>
                </c:pt>
                <c:pt idx="337">
                  <c:v>-3.1221005308718726E-3</c:v>
                </c:pt>
                <c:pt idx="338">
                  <c:v>-2.5367066813333965E-3</c:v>
                </c:pt>
                <c:pt idx="339">
                  <c:v>-2.0488784733846662E-3</c:v>
                </c:pt>
                <c:pt idx="340">
                  <c:v>-2.0488784733846662E-3</c:v>
                </c:pt>
                <c:pt idx="341">
                  <c:v>-1.3659189822564442E-3</c:v>
                </c:pt>
                <c:pt idx="342">
                  <c:v>-2.0488784733846662E-3</c:v>
                </c:pt>
                <c:pt idx="343">
                  <c:v>-2.0488784733846662E-3</c:v>
                </c:pt>
                <c:pt idx="344">
                  <c:v>-1.3659189822564442E-3</c:v>
                </c:pt>
                <c:pt idx="345">
                  <c:v>-1.3659189822564442E-3</c:v>
                </c:pt>
                <c:pt idx="346">
                  <c:v>-7.8052513271796814E-4</c:v>
                </c:pt>
                <c:pt idx="347">
                  <c:v>-7.8052513271796814E-4</c:v>
                </c:pt>
                <c:pt idx="348">
                  <c:v>-1.9513128317949187E-4</c:v>
                </c:pt>
                <c:pt idx="349">
                  <c:v>-1.9513128317949187E-4</c:v>
                </c:pt>
                <c:pt idx="350">
                  <c:v>-1.9513128317949187E-4</c:v>
                </c:pt>
                <c:pt idx="351">
                  <c:v>9.7565641589746044E-4</c:v>
                </c:pt>
                <c:pt idx="352">
                  <c:v>9.7565641589746044E-4</c:v>
                </c:pt>
                <c:pt idx="353">
                  <c:v>9.7565641589746044E-4</c:v>
                </c:pt>
                <c:pt idx="354">
                  <c:v>1.5610502654359367E-3</c:v>
                </c:pt>
                <c:pt idx="355">
                  <c:v>1.5610502654359367E-3</c:v>
                </c:pt>
                <c:pt idx="356">
                  <c:v>1.5610502654359367E-3</c:v>
                </c:pt>
                <c:pt idx="357">
                  <c:v>1.5610502654359367E-3</c:v>
                </c:pt>
                <c:pt idx="358">
                  <c:v>1.5610502654359367E-3</c:v>
                </c:pt>
                <c:pt idx="359">
                  <c:v>1.5610502654359367E-3</c:v>
                </c:pt>
                <c:pt idx="360">
                  <c:v>1.5610502654359367E-3</c:v>
                </c:pt>
                <c:pt idx="361">
                  <c:v>1.5610502654359367E-3</c:v>
                </c:pt>
                <c:pt idx="362">
                  <c:v>1.5610502654359367E-3</c:v>
                </c:pt>
                <c:pt idx="363">
                  <c:v>1.5610502654359367E-3</c:v>
                </c:pt>
                <c:pt idx="364">
                  <c:v>1.5610502654359367E-3</c:v>
                </c:pt>
                <c:pt idx="365">
                  <c:v>1.5610502654359367E-3</c:v>
                </c:pt>
                <c:pt idx="366">
                  <c:v>1.5610502654359367E-3</c:v>
                </c:pt>
                <c:pt idx="367">
                  <c:v>1.5610502654359367E-3</c:v>
                </c:pt>
                <c:pt idx="368">
                  <c:v>1.5610502654359367E-3</c:v>
                </c:pt>
                <c:pt idx="369">
                  <c:v>1.5610502654359367E-3</c:v>
                </c:pt>
                <c:pt idx="370">
                  <c:v>1.5610502654359367E-3</c:v>
                </c:pt>
                <c:pt idx="371">
                  <c:v>9.7565641589746044E-4</c:v>
                </c:pt>
                <c:pt idx="372">
                  <c:v>1.5610502654359367E-3</c:v>
                </c:pt>
                <c:pt idx="373">
                  <c:v>9.7565641589746044E-4</c:v>
                </c:pt>
                <c:pt idx="374">
                  <c:v>3.9026256635898407E-4</c:v>
                </c:pt>
                <c:pt idx="375">
                  <c:v>3.9026256635898407E-4</c:v>
                </c:pt>
                <c:pt idx="376">
                  <c:v>-1.9513128317949187E-4</c:v>
                </c:pt>
                <c:pt idx="377">
                  <c:v>-7.8052513271796814E-4</c:v>
                </c:pt>
                <c:pt idx="378">
                  <c:v>-1.9513128317949187E-4</c:v>
                </c:pt>
                <c:pt idx="379">
                  <c:v>-1.9513128317949187E-4</c:v>
                </c:pt>
                <c:pt idx="380">
                  <c:v>-7.8052513271796814E-4</c:v>
                </c:pt>
                <c:pt idx="381">
                  <c:v>-7.8052513271796814E-4</c:v>
                </c:pt>
                <c:pt idx="382">
                  <c:v>-1.3659189822564442E-3</c:v>
                </c:pt>
                <c:pt idx="383">
                  <c:v>-7.8052513271796814E-4</c:v>
                </c:pt>
                <c:pt idx="384">
                  <c:v>-1.3659189822564442E-3</c:v>
                </c:pt>
                <c:pt idx="385">
                  <c:v>-1.3659189822564442E-3</c:v>
                </c:pt>
                <c:pt idx="386">
                  <c:v>-1.3659189822564442E-3</c:v>
                </c:pt>
                <c:pt idx="387">
                  <c:v>-1.3659189822564442E-3</c:v>
                </c:pt>
                <c:pt idx="388">
                  <c:v>-2.0488784733846662E-3</c:v>
                </c:pt>
                <c:pt idx="389">
                  <c:v>-1.3659189822564442E-3</c:v>
                </c:pt>
                <c:pt idx="390">
                  <c:v>-1.3659189822564442E-3</c:v>
                </c:pt>
                <c:pt idx="391">
                  <c:v>-1.3659189822564442E-3</c:v>
                </c:pt>
                <c:pt idx="392">
                  <c:v>-1.3659189822564442E-3</c:v>
                </c:pt>
                <c:pt idx="393">
                  <c:v>-1.3659189822564442E-3</c:v>
                </c:pt>
                <c:pt idx="394">
                  <c:v>-2.0488784733846662E-3</c:v>
                </c:pt>
                <c:pt idx="395">
                  <c:v>-2.0488784733846662E-3</c:v>
                </c:pt>
                <c:pt idx="396">
                  <c:v>-2.0488784733846662E-3</c:v>
                </c:pt>
                <c:pt idx="397">
                  <c:v>-2.0488784733846662E-3</c:v>
                </c:pt>
                <c:pt idx="398">
                  <c:v>-2.0488784733846662E-3</c:v>
                </c:pt>
                <c:pt idx="399">
                  <c:v>-2.0488784733846662E-3</c:v>
                </c:pt>
                <c:pt idx="400">
                  <c:v>-1.3659189822564442E-3</c:v>
                </c:pt>
                <c:pt idx="401">
                  <c:v>-1.3659189822564442E-3</c:v>
                </c:pt>
                <c:pt idx="402">
                  <c:v>-1.3659189822564442E-3</c:v>
                </c:pt>
                <c:pt idx="403">
                  <c:v>-1.3659189822564442E-3</c:v>
                </c:pt>
                <c:pt idx="404">
                  <c:v>-1.3659189822564442E-3</c:v>
                </c:pt>
                <c:pt idx="405">
                  <c:v>-1.3659189822564442E-3</c:v>
                </c:pt>
                <c:pt idx="406">
                  <c:v>-1.3659189822564442E-3</c:v>
                </c:pt>
                <c:pt idx="407">
                  <c:v>-1.3659189822564442E-3</c:v>
                </c:pt>
                <c:pt idx="408">
                  <c:v>-7.8052513271796814E-4</c:v>
                </c:pt>
                <c:pt idx="409">
                  <c:v>-7.8052513271796814E-4</c:v>
                </c:pt>
                <c:pt idx="410">
                  <c:v>-7.8052513271796814E-4</c:v>
                </c:pt>
                <c:pt idx="411">
                  <c:v>-1.9513128317949187E-4</c:v>
                </c:pt>
                <c:pt idx="412">
                  <c:v>-1.9513128317949187E-4</c:v>
                </c:pt>
                <c:pt idx="413">
                  <c:v>-1.9513128317949187E-4</c:v>
                </c:pt>
                <c:pt idx="414">
                  <c:v>3.9026256635898407E-4</c:v>
                </c:pt>
                <c:pt idx="415">
                  <c:v>-1.9513128317949187E-4</c:v>
                </c:pt>
                <c:pt idx="416">
                  <c:v>3.9026256635898407E-4</c:v>
                </c:pt>
                <c:pt idx="417">
                  <c:v>3.9026256635898407E-4</c:v>
                </c:pt>
                <c:pt idx="418">
                  <c:v>3.9026256635898407E-4</c:v>
                </c:pt>
                <c:pt idx="419">
                  <c:v>9.7565641589746044E-4</c:v>
                </c:pt>
                <c:pt idx="420">
                  <c:v>3.9026256635898407E-4</c:v>
                </c:pt>
                <c:pt idx="421">
                  <c:v>9.7565641589746044E-4</c:v>
                </c:pt>
                <c:pt idx="422">
                  <c:v>9.7565641589746044E-4</c:v>
                </c:pt>
                <c:pt idx="423">
                  <c:v>9.7565641589746044E-4</c:v>
                </c:pt>
                <c:pt idx="424">
                  <c:v>9.7565641589746044E-4</c:v>
                </c:pt>
                <c:pt idx="425">
                  <c:v>9.7565641589746044E-4</c:v>
                </c:pt>
                <c:pt idx="426">
                  <c:v>9.7565641589746044E-4</c:v>
                </c:pt>
                <c:pt idx="427">
                  <c:v>1.5610502654359367E-3</c:v>
                </c:pt>
                <c:pt idx="428">
                  <c:v>9.7565641589746044E-4</c:v>
                </c:pt>
                <c:pt idx="429">
                  <c:v>9.7565641589746044E-4</c:v>
                </c:pt>
                <c:pt idx="430">
                  <c:v>9.7565641589746044E-4</c:v>
                </c:pt>
                <c:pt idx="431">
                  <c:v>9.7565641589746044E-4</c:v>
                </c:pt>
                <c:pt idx="432">
                  <c:v>9.7565641589746044E-4</c:v>
                </c:pt>
                <c:pt idx="433">
                  <c:v>9.7565641589746044E-4</c:v>
                </c:pt>
                <c:pt idx="434">
                  <c:v>3.9026256635898407E-4</c:v>
                </c:pt>
                <c:pt idx="435">
                  <c:v>3.9026256635898407E-4</c:v>
                </c:pt>
                <c:pt idx="436">
                  <c:v>3.9026256635898407E-4</c:v>
                </c:pt>
                <c:pt idx="437">
                  <c:v>9.7565641589746044E-4</c:v>
                </c:pt>
                <c:pt idx="438">
                  <c:v>3.9026256635898407E-4</c:v>
                </c:pt>
                <c:pt idx="439">
                  <c:v>3.9026256635898407E-4</c:v>
                </c:pt>
                <c:pt idx="440">
                  <c:v>3.9026256635898407E-4</c:v>
                </c:pt>
                <c:pt idx="441">
                  <c:v>3.9026256635898407E-4</c:v>
                </c:pt>
                <c:pt idx="442">
                  <c:v>-1.9513128317949187E-4</c:v>
                </c:pt>
                <c:pt idx="443">
                  <c:v>-1.9513128317949187E-4</c:v>
                </c:pt>
                <c:pt idx="444">
                  <c:v>-1.9513128317949187E-4</c:v>
                </c:pt>
                <c:pt idx="445">
                  <c:v>-1.9513128317949187E-4</c:v>
                </c:pt>
                <c:pt idx="446">
                  <c:v>-7.8052513271796814E-4</c:v>
                </c:pt>
                <c:pt idx="447">
                  <c:v>-1.9513128317949187E-4</c:v>
                </c:pt>
                <c:pt idx="448">
                  <c:v>-7.8052513271796814E-4</c:v>
                </c:pt>
                <c:pt idx="449">
                  <c:v>-7.8052513271796814E-4</c:v>
                </c:pt>
                <c:pt idx="450">
                  <c:v>-1.3659189822564442E-3</c:v>
                </c:pt>
                <c:pt idx="451">
                  <c:v>-1.3659189822564442E-3</c:v>
                </c:pt>
                <c:pt idx="452">
                  <c:v>-1.3659189822564442E-3</c:v>
                </c:pt>
                <c:pt idx="453">
                  <c:v>-1.3659189822564442E-3</c:v>
                </c:pt>
                <c:pt idx="454">
                  <c:v>-1.3659189822564442E-3</c:v>
                </c:pt>
                <c:pt idx="455">
                  <c:v>-1.3659189822564442E-3</c:v>
                </c:pt>
                <c:pt idx="456">
                  <c:v>-1.3659189822564442E-3</c:v>
                </c:pt>
                <c:pt idx="457">
                  <c:v>-1.3659189822564442E-3</c:v>
                </c:pt>
                <c:pt idx="458">
                  <c:v>-1.3659189822564442E-3</c:v>
                </c:pt>
                <c:pt idx="459">
                  <c:v>-1.3659189822564442E-3</c:v>
                </c:pt>
                <c:pt idx="460">
                  <c:v>-1.3659189822564442E-3</c:v>
                </c:pt>
                <c:pt idx="461">
                  <c:v>-1.3659189822564442E-3</c:v>
                </c:pt>
                <c:pt idx="462">
                  <c:v>-1.3659189822564442E-3</c:v>
                </c:pt>
                <c:pt idx="463">
                  <c:v>-1.3659189822564442E-3</c:v>
                </c:pt>
                <c:pt idx="464">
                  <c:v>-1.3659189822564442E-3</c:v>
                </c:pt>
                <c:pt idx="465">
                  <c:v>-1.3659189822564442E-3</c:v>
                </c:pt>
                <c:pt idx="466">
                  <c:v>-1.3659189822564442E-3</c:v>
                </c:pt>
                <c:pt idx="467">
                  <c:v>-1.3659189822564442E-3</c:v>
                </c:pt>
                <c:pt idx="468">
                  <c:v>-1.3659189822564442E-3</c:v>
                </c:pt>
                <c:pt idx="469">
                  <c:v>-1.3659189822564442E-3</c:v>
                </c:pt>
                <c:pt idx="470">
                  <c:v>-7.8052513271796814E-4</c:v>
                </c:pt>
                <c:pt idx="471">
                  <c:v>-7.8052513271796814E-4</c:v>
                </c:pt>
                <c:pt idx="472">
                  <c:v>-7.8052513271796814E-4</c:v>
                </c:pt>
                <c:pt idx="473">
                  <c:v>-7.8052513271796814E-4</c:v>
                </c:pt>
                <c:pt idx="474">
                  <c:v>-1.9513128317949187E-4</c:v>
                </c:pt>
                <c:pt idx="475">
                  <c:v>-1.9513128317949187E-4</c:v>
                </c:pt>
                <c:pt idx="476">
                  <c:v>-1.9513128317949187E-4</c:v>
                </c:pt>
                <c:pt idx="477">
                  <c:v>-1.9513128317949187E-4</c:v>
                </c:pt>
                <c:pt idx="478">
                  <c:v>-1.9513128317949187E-4</c:v>
                </c:pt>
                <c:pt idx="479">
                  <c:v>-1.9513128317949187E-4</c:v>
                </c:pt>
                <c:pt idx="480">
                  <c:v>3.9026256635898407E-4</c:v>
                </c:pt>
                <c:pt idx="481">
                  <c:v>-1.9513128317949187E-4</c:v>
                </c:pt>
                <c:pt idx="482">
                  <c:v>-1.9513128317949187E-4</c:v>
                </c:pt>
                <c:pt idx="483">
                  <c:v>-1.9513128317949187E-4</c:v>
                </c:pt>
                <c:pt idx="484">
                  <c:v>3.9026256635898407E-4</c:v>
                </c:pt>
                <c:pt idx="485">
                  <c:v>-1.9513128317949187E-4</c:v>
                </c:pt>
                <c:pt idx="486">
                  <c:v>-1.9513128317949187E-4</c:v>
                </c:pt>
                <c:pt idx="487">
                  <c:v>3.9026256635898407E-4</c:v>
                </c:pt>
                <c:pt idx="488">
                  <c:v>3.9026256635898407E-4</c:v>
                </c:pt>
                <c:pt idx="489">
                  <c:v>-1.9513128317949187E-4</c:v>
                </c:pt>
                <c:pt idx="490">
                  <c:v>3.9026256635898407E-4</c:v>
                </c:pt>
                <c:pt idx="491">
                  <c:v>3.9026256635898407E-4</c:v>
                </c:pt>
                <c:pt idx="492">
                  <c:v>3.9026256635898407E-4</c:v>
                </c:pt>
                <c:pt idx="493">
                  <c:v>3.9026256635898407E-4</c:v>
                </c:pt>
                <c:pt idx="494">
                  <c:v>9.7565641589746044E-4</c:v>
                </c:pt>
                <c:pt idx="495">
                  <c:v>3.9026256635898407E-4</c:v>
                </c:pt>
                <c:pt idx="496">
                  <c:v>-1.9513128317949187E-4</c:v>
                </c:pt>
                <c:pt idx="497">
                  <c:v>-1.9513128317949187E-4</c:v>
                </c:pt>
                <c:pt idx="498">
                  <c:v>3.9026256635898407E-4</c:v>
                </c:pt>
                <c:pt idx="499">
                  <c:v>3.9026256635898407E-4</c:v>
                </c:pt>
                <c:pt idx="500">
                  <c:v>3.9026256635898407E-4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F-44A8-95D4-6C423180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="1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exp"/>
            <c:dispRSqr val="0"/>
            <c:dispEq val="0"/>
          </c:trendline>
          <c:xVal>
            <c:numRef>
              <c:f>'3ªParte 1ºEnsaio'!$T$3:$T$10</c:f>
              <c:numCache>
                <c:formatCode>General</c:formatCode>
                <c:ptCount val="8"/>
                <c:pt idx="0">
                  <c:v>0.16</c:v>
                </c:pt>
                <c:pt idx="1">
                  <c:v>0.79999999999999993</c:v>
                </c:pt>
                <c:pt idx="2">
                  <c:v>1.44</c:v>
                </c:pt>
                <c:pt idx="3">
                  <c:v>2.1</c:v>
                </c:pt>
                <c:pt idx="4">
                  <c:v>2.74</c:v>
                </c:pt>
                <c:pt idx="5">
                  <c:v>3.39</c:v>
                </c:pt>
                <c:pt idx="6">
                  <c:v>4.01</c:v>
                </c:pt>
                <c:pt idx="7">
                  <c:v>4.67</c:v>
                </c:pt>
              </c:numCache>
            </c:numRef>
          </c:xVal>
          <c:yVal>
            <c:numRef>
              <c:f>'3ªParte 1ºEnsaio'!$U$3:$U$10</c:f>
              <c:numCache>
                <c:formatCode>0.000</c:formatCode>
                <c:ptCount val="8"/>
                <c:pt idx="0">
                  <c:v>1.0502746185852983E-2</c:v>
                </c:pt>
                <c:pt idx="1">
                  <c:v>5.9758955473719413E-3</c:v>
                </c:pt>
                <c:pt idx="2">
                  <c:v>3.2220565306805677E-3</c:v>
                </c:pt>
                <c:pt idx="3">
                  <c:v>1.9124817064422022E-3</c:v>
                </c:pt>
                <c:pt idx="4" formatCode="0.0000">
                  <c:v>1.0685389066908983E-3</c:v>
                </c:pt>
                <c:pt idx="5" formatCode="0.0000">
                  <c:v>5.5851451528050118E-4</c:v>
                </c:pt>
                <c:pt idx="6" formatCode="0.0000">
                  <c:v>3.6923717059639396E-4</c:v>
                </c:pt>
                <c:pt idx="7" formatCode="0.0000">
                  <c:v>1.641054091539528E-4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C-4B31-8C14-E009929EA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26930978455574006"/>
          <c:w val="0.74522112312562605"/>
          <c:h val="0.517435629096347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0108973720057139E-3"/>
                  <c:y val="-0.230220705662064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1ºEnsaio'!$X$4:$X$7</c:f>
              <c:numCache>
                <c:formatCode>General</c:formatCode>
                <c:ptCount val="4"/>
                <c:pt idx="0">
                  <c:v>0.79999999999999993</c:v>
                </c:pt>
                <c:pt idx="1">
                  <c:v>2.1</c:v>
                </c:pt>
                <c:pt idx="2">
                  <c:v>3.39</c:v>
                </c:pt>
                <c:pt idx="3">
                  <c:v>4.67</c:v>
                </c:pt>
              </c:numCache>
            </c:numRef>
          </c:xVal>
          <c:yVal>
            <c:numRef>
              <c:f>'3ªParte 1ºEnsaio'!$W$4:$W$7</c:f>
              <c:numCache>
                <c:formatCode>0.000</c:formatCode>
                <c:ptCount val="4"/>
                <c:pt idx="0">
                  <c:v>3.4147974556411102E-2</c:v>
                </c:pt>
                <c:pt idx="1">
                  <c:v>1.9317997034769715E-2</c:v>
                </c:pt>
                <c:pt idx="2">
                  <c:v>1.0439523650102825E-2</c:v>
                </c:pt>
                <c:pt idx="3">
                  <c:v>5.6588072122052691E-3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7-4149-A636-D88E3FA49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92401510211837"/>
          <c:y val="0.26141958873845805"/>
          <c:w val="0.76795359271585495"/>
          <c:h val="0.602623779387494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9808784544496438E-2"/>
                  <c:y val="-0.2383009497913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1ºEnsaio'!$AB$4:$AB$7</c:f>
              <c:numCache>
                <c:formatCode>General</c:formatCode>
                <c:ptCount val="4"/>
                <c:pt idx="0">
                  <c:v>0.16</c:v>
                </c:pt>
                <c:pt idx="1">
                  <c:v>1.44</c:v>
                </c:pt>
                <c:pt idx="2">
                  <c:v>2.74</c:v>
                </c:pt>
                <c:pt idx="3">
                  <c:v>4.01</c:v>
                </c:pt>
              </c:numCache>
            </c:numRef>
          </c:xVal>
          <c:yVal>
            <c:numRef>
              <c:f>'3ªParte 1ºEnsaio'!$AA$4:$AA$7</c:f>
              <c:numCache>
                <c:formatCode>0.000</c:formatCode>
                <c:ptCount val="4"/>
                <c:pt idx="0">
                  <c:v>4.5270457697642159E-2</c:v>
                </c:pt>
                <c:pt idx="1">
                  <c:v>2.5074369888564728E-2</c:v>
                </c:pt>
                <c:pt idx="2">
                  <c:v>1.443971495528241E-2</c:v>
                </c:pt>
                <c:pt idx="3">
                  <c:v>8.4882108183079053E-3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3A-4931-9D2F-D7EC2674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layout>
            <c:manualLayout>
              <c:xMode val="edge"/>
              <c:yMode val="edge"/>
              <c:x val="0.47779089676307784"/>
              <c:y val="0.92062350119904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3.0518801414332525E-2"/>
              <c:y val="0.39382239090617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Posição de amplitudes máximas e mínimas em função do tempo</a:t>
            </a:r>
          </a:p>
          <a:p>
            <a:pPr>
              <a:defRPr/>
            </a:pPr>
            <a:endParaRPr lang="pt-PT"/>
          </a:p>
        </c:rich>
      </c:tx>
      <c:layout>
        <c:manualLayout>
          <c:xMode val="edge"/>
          <c:yMode val="edge"/>
          <c:x val="0.14832633420822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772003499562556"/>
          <c:y val="0.18537037037037038"/>
          <c:w val="0.81872440944881886"/>
          <c:h val="0.613688393117526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8438538932633421E-2"/>
                  <c:y val="-0.404797317002041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1ºEnsaio'!$T$3:$T$10</c:f>
              <c:numCache>
                <c:formatCode>General</c:formatCode>
                <c:ptCount val="8"/>
                <c:pt idx="0">
                  <c:v>0.16</c:v>
                </c:pt>
                <c:pt idx="1">
                  <c:v>0.79999999999999993</c:v>
                </c:pt>
                <c:pt idx="2">
                  <c:v>1.44</c:v>
                </c:pt>
                <c:pt idx="3">
                  <c:v>2.1</c:v>
                </c:pt>
                <c:pt idx="4">
                  <c:v>2.74</c:v>
                </c:pt>
                <c:pt idx="5">
                  <c:v>3.39</c:v>
                </c:pt>
                <c:pt idx="6">
                  <c:v>4.01</c:v>
                </c:pt>
                <c:pt idx="7">
                  <c:v>4.67</c:v>
                </c:pt>
              </c:numCache>
            </c:numRef>
          </c:xVal>
          <c:yVal>
            <c:numRef>
              <c:f>'3ªParte 1ºEnsaio'!$R$3:$R$10</c:f>
              <c:numCache>
                <c:formatCode>General</c:formatCode>
                <c:ptCount val="8"/>
                <c:pt idx="0">
                  <c:v>4.5270457697642159E-2</c:v>
                </c:pt>
                <c:pt idx="1">
                  <c:v>3.4147974556411102E-2</c:v>
                </c:pt>
                <c:pt idx="2">
                  <c:v>2.5074369888564728E-2</c:v>
                </c:pt>
                <c:pt idx="3">
                  <c:v>1.9317997034769715E-2</c:v>
                </c:pt>
                <c:pt idx="4">
                  <c:v>1.443971495528241E-2</c:v>
                </c:pt>
                <c:pt idx="5">
                  <c:v>1.0439523650102825E-2</c:v>
                </c:pt>
                <c:pt idx="6">
                  <c:v>8.4882108183079053E-3</c:v>
                </c:pt>
                <c:pt idx="7">
                  <c:v>5.6588072122052691E-3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5-4585-A317-AEEDA7588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50527"/>
        <c:axId val="588573407"/>
      </c:scatterChart>
      <c:valAx>
        <c:axId val="5885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Instante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588573407"/>
        <c:crosses val="autoZero"/>
        <c:crossBetween val="midCat"/>
      </c:valAx>
      <c:valAx>
        <c:axId val="5885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58855052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layout>
        <c:manualLayout>
          <c:xMode val="edge"/>
          <c:yMode val="edge"/>
          <c:x val="0.2946700942587832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2ºEnsaio'!$B$2:$B$1048576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2ºEnsaio'!$C$2:$C$1048576</c:f>
              <c:numCache>
                <c:formatCode>General</c:formatCode>
                <c:ptCount val="1048575"/>
                <c:pt idx="0">
                  <c:v>-0.34799999999999998</c:v>
                </c:pt>
                <c:pt idx="1">
                  <c:v>-0.32300000000000001</c:v>
                </c:pt>
                <c:pt idx="2">
                  <c:v>-0.29299999999999998</c:v>
                </c:pt>
                <c:pt idx="3">
                  <c:v>-0.25600000000000001</c:v>
                </c:pt>
                <c:pt idx="4">
                  <c:v>-0.214</c:v>
                </c:pt>
                <c:pt idx="5">
                  <c:v>-0.184</c:v>
                </c:pt>
                <c:pt idx="6">
                  <c:v>-0.14699999999999999</c:v>
                </c:pt>
                <c:pt idx="7">
                  <c:v>-0.105</c:v>
                </c:pt>
                <c:pt idx="8">
                  <c:v>-6.2E-2</c:v>
                </c:pt>
                <c:pt idx="9">
                  <c:v>-1.9E-2</c:v>
                </c:pt>
                <c:pt idx="10">
                  <c:v>1.7000000000000001E-2</c:v>
                </c:pt>
                <c:pt idx="11">
                  <c:v>0.06</c:v>
                </c:pt>
                <c:pt idx="12">
                  <c:v>0.10199999999999999</c:v>
                </c:pt>
                <c:pt idx="13">
                  <c:v>0.13200000000000001</c:v>
                </c:pt>
                <c:pt idx="14">
                  <c:v>0.18099999999999999</c:v>
                </c:pt>
                <c:pt idx="15">
                  <c:v>0.21099999999999999</c:v>
                </c:pt>
                <c:pt idx="16">
                  <c:v>0.24199999999999999</c:v>
                </c:pt>
                <c:pt idx="17">
                  <c:v>0.27200000000000002</c:v>
                </c:pt>
                <c:pt idx="18">
                  <c:v>0.30299999999999999</c:v>
                </c:pt>
                <c:pt idx="19">
                  <c:v>0.32</c:v>
                </c:pt>
                <c:pt idx="20">
                  <c:v>0.33900000000000002</c:v>
                </c:pt>
                <c:pt idx="21">
                  <c:v>0.35099999999999998</c:v>
                </c:pt>
                <c:pt idx="22">
                  <c:v>0.36899999999999999</c:v>
                </c:pt>
                <c:pt idx="23">
                  <c:v>0.375</c:v>
                </c:pt>
                <c:pt idx="24">
                  <c:v>0.38200000000000001</c:v>
                </c:pt>
                <c:pt idx="25">
                  <c:v>0.38200000000000001</c:v>
                </c:pt>
                <c:pt idx="26">
                  <c:v>0.38200000000000001</c:v>
                </c:pt>
                <c:pt idx="27">
                  <c:v>0.375</c:v>
                </c:pt>
                <c:pt idx="28">
                  <c:v>0.36899999999999999</c:v>
                </c:pt>
                <c:pt idx="29">
                  <c:v>0.35699999999999998</c:v>
                </c:pt>
                <c:pt idx="30">
                  <c:v>0.34499999999999997</c:v>
                </c:pt>
                <c:pt idx="31">
                  <c:v>0.32700000000000001</c:v>
                </c:pt>
                <c:pt idx="32">
                  <c:v>0.308</c:v>
                </c:pt>
                <c:pt idx="33">
                  <c:v>0.28999999999999998</c:v>
                </c:pt>
                <c:pt idx="34">
                  <c:v>0.26</c:v>
                </c:pt>
                <c:pt idx="35">
                  <c:v>0.22900000000000001</c:v>
                </c:pt>
                <c:pt idx="36">
                  <c:v>0.20499999999999999</c:v>
                </c:pt>
                <c:pt idx="37">
                  <c:v>0.18099999999999999</c:v>
                </c:pt>
                <c:pt idx="38">
                  <c:v>0.14499999999999999</c:v>
                </c:pt>
                <c:pt idx="39">
                  <c:v>0.108</c:v>
                </c:pt>
                <c:pt idx="40">
                  <c:v>7.6999999999999999E-2</c:v>
                </c:pt>
                <c:pt idx="41">
                  <c:v>5.2999999999999999E-2</c:v>
                </c:pt>
                <c:pt idx="42">
                  <c:v>2.9000000000000001E-2</c:v>
                </c:pt>
                <c:pt idx="43">
                  <c:v>-7.0000000000000001E-3</c:v>
                </c:pt>
                <c:pt idx="44">
                  <c:v>-3.2000000000000001E-2</c:v>
                </c:pt>
                <c:pt idx="45">
                  <c:v>-5.6000000000000001E-2</c:v>
                </c:pt>
                <c:pt idx="46">
                  <c:v>-8.5999999999999993E-2</c:v>
                </c:pt>
                <c:pt idx="47">
                  <c:v>-0.111</c:v>
                </c:pt>
                <c:pt idx="48">
                  <c:v>-0.13500000000000001</c:v>
                </c:pt>
                <c:pt idx="49">
                  <c:v>-0.153</c:v>
                </c:pt>
                <c:pt idx="50">
                  <c:v>-0.17100000000000001</c:v>
                </c:pt>
                <c:pt idx="51">
                  <c:v>-0.19</c:v>
                </c:pt>
                <c:pt idx="52">
                  <c:v>-0.20799999999999999</c:v>
                </c:pt>
                <c:pt idx="53">
                  <c:v>-0.214</c:v>
                </c:pt>
                <c:pt idx="54">
                  <c:v>-0.22600000000000001</c:v>
                </c:pt>
                <c:pt idx="55">
                  <c:v>-0.23200000000000001</c:v>
                </c:pt>
                <c:pt idx="56">
                  <c:v>-0.23799999999999999</c:v>
                </c:pt>
                <c:pt idx="57">
                  <c:v>-0.23799999999999999</c:v>
                </c:pt>
                <c:pt idx="58">
                  <c:v>-0.23799999999999999</c:v>
                </c:pt>
                <c:pt idx="59">
                  <c:v>-0.23799999999999999</c:v>
                </c:pt>
                <c:pt idx="60">
                  <c:v>-0.23200000000000001</c:v>
                </c:pt>
                <c:pt idx="61">
                  <c:v>-0.22600000000000001</c:v>
                </c:pt>
                <c:pt idx="62">
                  <c:v>-0.214</c:v>
                </c:pt>
                <c:pt idx="63">
                  <c:v>-0.19600000000000001</c:v>
                </c:pt>
                <c:pt idx="64">
                  <c:v>-0.184</c:v>
                </c:pt>
                <c:pt idx="65">
                  <c:v>-0.17100000000000001</c:v>
                </c:pt>
                <c:pt idx="66">
                  <c:v>-0.159</c:v>
                </c:pt>
                <c:pt idx="67">
                  <c:v>-0.13500000000000001</c:v>
                </c:pt>
                <c:pt idx="68">
                  <c:v>-0.11700000000000001</c:v>
                </c:pt>
                <c:pt idx="69">
                  <c:v>-9.1999999999999998E-2</c:v>
                </c:pt>
                <c:pt idx="70">
                  <c:v>-7.3999999999999996E-2</c:v>
                </c:pt>
                <c:pt idx="71">
                  <c:v>-0.05</c:v>
                </c:pt>
                <c:pt idx="72">
                  <c:v>-3.2000000000000001E-2</c:v>
                </c:pt>
                <c:pt idx="73">
                  <c:v>-1.2999999999999999E-2</c:v>
                </c:pt>
                <c:pt idx="74">
                  <c:v>1.0999999999999999E-2</c:v>
                </c:pt>
                <c:pt idx="75">
                  <c:v>3.5000000000000003E-2</c:v>
                </c:pt>
                <c:pt idx="76">
                  <c:v>6.6000000000000003E-2</c:v>
                </c:pt>
                <c:pt idx="77">
                  <c:v>7.6999999999999999E-2</c:v>
                </c:pt>
                <c:pt idx="78">
                  <c:v>9.6000000000000002E-2</c:v>
                </c:pt>
                <c:pt idx="79">
                  <c:v>0.114</c:v>
                </c:pt>
                <c:pt idx="80">
                  <c:v>0.13200000000000001</c:v>
                </c:pt>
                <c:pt idx="81">
                  <c:v>0.15</c:v>
                </c:pt>
                <c:pt idx="82">
                  <c:v>0.17499999999999999</c:v>
                </c:pt>
                <c:pt idx="83">
                  <c:v>0.193</c:v>
                </c:pt>
                <c:pt idx="84">
                  <c:v>0.19900000000000001</c:v>
                </c:pt>
                <c:pt idx="85">
                  <c:v>0.20499999999999999</c:v>
                </c:pt>
                <c:pt idx="86">
                  <c:v>0.21099999999999999</c:v>
                </c:pt>
                <c:pt idx="87">
                  <c:v>0.224</c:v>
                </c:pt>
                <c:pt idx="88">
                  <c:v>0.22900000000000001</c:v>
                </c:pt>
                <c:pt idx="89">
                  <c:v>0.22900000000000001</c:v>
                </c:pt>
                <c:pt idx="90">
                  <c:v>0.224</c:v>
                </c:pt>
                <c:pt idx="91">
                  <c:v>0.224</c:v>
                </c:pt>
                <c:pt idx="92">
                  <c:v>0.224</c:v>
                </c:pt>
                <c:pt idx="93">
                  <c:v>0.217</c:v>
                </c:pt>
                <c:pt idx="94">
                  <c:v>0.21099999999999999</c:v>
                </c:pt>
                <c:pt idx="95">
                  <c:v>0.19900000000000001</c:v>
                </c:pt>
                <c:pt idx="96">
                  <c:v>0.193</c:v>
                </c:pt>
                <c:pt idx="97">
                  <c:v>0.17499999999999999</c:v>
                </c:pt>
                <c:pt idx="98">
                  <c:v>0.15</c:v>
                </c:pt>
                <c:pt idx="99">
                  <c:v>0.14499999999999999</c:v>
                </c:pt>
                <c:pt idx="100">
                  <c:v>0.126</c:v>
                </c:pt>
                <c:pt idx="101">
                  <c:v>0.108</c:v>
                </c:pt>
                <c:pt idx="102">
                  <c:v>9.6000000000000002E-2</c:v>
                </c:pt>
                <c:pt idx="103">
                  <c:v>7.6999999999999999E-2</c:v>
                </c:pt>
                <c:pt idx="104">
                  <c:v>0.06</c:v>
                </c:pt>
                <c:pt idx="105">
                  <c:v>4.7E-2</c:v>
                </c:pt>
                <c:pt idx="106">
                  <c:v>3.5000000000000003E-2</c:v>
                </c:pt>
                <c:pt idx="107">
                  <c:v>1.0999999999999999E-2</c:v>
                </c:pt>
                <c:pt idx="108">
                  <c:v>-1.2999999999999999E-2</c:v>
                </c:pt>
                <c:pt idx="109">
                  <c:v>-1.9E-2</c:v>
                </c:pt>
                <c:pt idx="110">
                  <c:v>-3.7999999999999999E-2</c:v>
                </c:pt>
                <c:pt idx="111">
                  <c:v>-0.05</c:v>
                </c:pt>
                <c:pt idx="112">
                  <c:v>-6.8000000000000005E-2</c:v>
                </c:pt>
                <c:pt idx="113">
                  <c:v>-7.3999999999999996E-2</c:v>
                </c:pt>
                <c:pt idx="114">
                  <c:v>-8.5999999999999993E-2</c:v>
                </c:pt>
                <c:pt idx="115">
                  <c:v>-9.1999999999999998E-2</c:v>
                </c:pt>
                <c:pt idx="116">
                  <c:v>-0.105</c:v>
                </c:pt>
                <c:pt idx="117">
                  <c:v>-0.11700000000000001</c:v>
                </c:pt>
                <c:pt idx="118">
                  <c:v>-0.11700000000000001</c:v>
                </c:pt>
                <c:pt idx="119">
                  <c:v>-0.123</c:v>
                </c:pt>
                <c:pt idx="120">
                  <c:v>-0.129</c:v>
                </c:pt>
                <c:pt idx="121">
                  <c:v>-0.129</c:v>
                </c:pt>
                <c:pt idx="122">
                  <c:v>-0.129</c:v>
                </c:pt>
                <c:pt idx="123">
                  <c:v>-0.129</c:v>
                </c:pt>
                <c:pt idx="124">
                  <c:v>-0.123</c:v>
                </c:pt>
                <c:pt idx="125">
                  <c:v>-0.11700000000000001</c:v>
                </c:pt>
                <c:pt idx="126">
                  <c:v>-0.11700000000000001</c:v>
                </c:pt>
                <c:pt idx="127">
                  <c:v>-0.111</c:v>
                </c:pt>
                <c:pt idx="128">
                  <c:v>-9.8000000000000004E-2</c:v>
                </c:pt>
                <c:pt idx="129">
                  <c:v>-9.1999999999999998E-2</c:v>
                </c:pt>
                <c:pt idx="130">
                  <c:v>-8.1000000000000003E-2</c:v>
                </c:pt>
                <c:pt idx="131">
                  <c:v>-6.8000000000000005E-2</c:v>
                </c:pt>
                <c:pt idx="132">
                  <c:v>-6.2E-2</c:v>
                </c:pt>
                <c:pt idx="133">
                  <c:v>-0.05</c:v>
                </c:pt>
                <c:pt idx="134">
                  <c:v>-3.7999999999999999E-2</c:v>
                </c:pt>
                <c:pt idx="135">
                  <c:v>-3.2000000000000001E-2</c:v>
                </c:pt>
                <c:pt idx="136">
                  <c:v>-1.2999999999999999E-2</c:v>
                </c:pt>
                <c:pt idx="137">
                  <c:v>-2E-3</c:v>
                </c:pt>
                <c:pt idx="138">
                  <c:v>1.0999999999999999E-2</c:v>
                </c:pt>
                <c:pt idx="139">
                  <c:v>2.9000000000000001E-2</c:v>
                </c:pt>
                <c:pt idx="140">
                  <c:v>4.7E-2</c:v>
                </c:pt>
                <c:pt idx="141">
                  <c:v>5.2999999999999999E-2</c:v>
                </c:pt>
                <c:pt idx="142">
                  <c:v>0.06</c:v>
                </c:pt>
                <c:pt idx="143">
                  <c:v>6.6000000000000003E-2</c:v>
                </c:pt>
                <c:pt idx="144">
                  <c:v>7.6999999999999999E-2</c:v>
                </c:pt>
                <c:pt idx="145">
                  <c:v>0.09</c:v>
                </c:pt>
                <c:pt idx="146">
                  <c:v>0.10199999999999999</c:v>
                </c:pt>
                <c:pt idx="147">
                  <c:v>0.10199999999999999</c:v>
                </c:pt>
                <c:pt idx="148">
                  <c:v>0.114</c:v>
                </c:pt>
                <c:pt idx="149">
                  <c:v>0.126</c:v>
                </c:pt>
                <c:pt idx="150">
                  <c:v>0.126</c:v>
                </c:pt>
                <c:pt idx="151">
                  <c:v>0.126</c:v>
                </c:pt>
                <c:pt idx="152">
                  <c:v>0.13200000000000001</c:v>
                </c:pt>
                <c:pt idx="153">
                  <c:v>0.126</c:v>
                </c:pt>
                <c:pt idx="154">
                  <c:v>0.13200000000000001</c:v>
                </c:pt>
                <c:pt idx="155">
                  <c:v>0.13200000000000001</c:v>
                </c:pt>
                <c:pt idx="156">
                  <c:v>0.13200000000000001</c:v>
                </c:pt>
                <c:pt idx="157">
                  <c:v>0.126</c:v>
                </c:pt>
                <c:pt idx="158">
                  <c:v>0.12</c:v>
                </c:pt>
                <c:pt idx="159">
                  <c:v>0.114</c:v>
                </c:pt>
                <c:pt idx="160">
                  <c:v>0.114</c:v>
                </c:pt>
                <c:pt idx="161">
                  <c:v>0.108</c:v>
                </c:pt>
                <c:pt idx="162">
                  <c:v>0.10199999999999999</c:v>
                </c:pt>
                <c:pt idx="163">
                  <c:v>0.09</c:v>
                </c:pt>
                <c:pt idx="164">
                  <c:v>8.4000000000000005E-2</c:v>
                </c:pt>
                <c:pt idx="165">
                  <c:v>7.6999999999999999E-2</c:v>
                </c:pt>
                <c:pt idx="166">
                  <c:v>6.6000000000000003E-2</c:v>
                </c:pt>
                <c:pt idx="167">
                  <c:v>0.06</c:v>
                </c:pt>
                <c:pt idx="168">
                  <c:v>4.7E-2</c:v>
                </c:pt>
                <c:pt idx="169">
                  <c:v>3.5000000000000003E-2</c:v>
                </c:pt>
                <c:pt idx="170">
                  <c:v>2.9000000000000001E-2</c:v>
                </c:pt>
                <c:pt idx="171">
                  <c:v>1.7000000000000001E-2</c:v>
                </c:pt>
                <c:pt idx="172">
                  <c:v>5.0000000000000001E-3</c:v>
                </c:pt>
                <c:pt idx="173">
                  <c:v>-2E-3</c:v>
                </c:pt>
                <c:pt idx="174">
                  <c:v>-7.0000000000000001E-3</c:v>
                </c:pt>
                <c:pt idx="175">
                  <c:v>-1.9E-2</c:v>
                </c:pt>
                <c:pt idx="176">
                  <c:v>-2.5999999999999999E-2</c:v>
                </c:pt>
                <c:pt idx="177">
                  <c:v>-3.2000000000000001E-2</c:v>
                </c:pt>
                <c:pt idx="178">
                  <c:v>-3.7999999999999999E-2</c:v>
                </c:pt>
                <c:pt idx="179">
                  <c:v>-4.3999999999999997E-2</c:v>
                </c:pt>
                <c:pt idx="180">
                  <c:v>-0.05</c:v>
                </c:pt>
                <c:pt idx="181">
                  <c:v>-5.6000000000000001E-2</c:v>
                </c:pt>
                <c:pt idx="182">
                  <c:v>-6.2E-2</c:v>
                </c:pt>
                <c:pt idx="183">
                  <c:v>-6.2E-2</c:v>
                </c:pt>
                <c:pt idx="184">
                  <c:v>-6.8000000000000005E-2</c:v>
                </c:pt>
                <c:pt idx="185">
                  <c:v>-6.8000000000000005E-2</c:v>
                </c:pt>
                <c:pt idx="186">
                  <c:v>-6.2E-2</c:v>
                </c:pt>
                <c:pt idx="187">
                  <c:v>-6.8000000000000005E-2</c:v>
                </c:pt>
                <c:pt idx="188">
                  <c:v>-6.8000000000000005E-2</c:v>
                </c:pt>
                <c:pt idx="189">
                  <c:v>-6.8000000000000005E-2</c:v>
                </c:pt>
                <c:pt idx="190">
                  <c:v>-6.2E-2</c:v>
                </c:pt>
                <c:pt idx="191">
                  <c:v>-5.6000000000000001E-2</c:v>
                </c:pt>
                <c:pt idx="192">
                  <c:v>-5.6000000000000001E-2</c:v>
                </c:pt>
                <c:pt idx="193">
                  <c:v>-0.05</c:v>
                </c:pt>
                <c:pt idx="194">
                  <c:v>-4.3999999999999997E-2</c:v>
                </c:pt>
                <c:pt idx="195">
                  <c:v>-3.7999999999999999E-2</c:v>
                </c:pt>
                <c:pt idx="196">
                  <c:v>-3.7999999999999999E-2</c:v>
                </c:pt>
                <c:pt idx="197">
                  <c:v>-3.2000000000000001E-2</c:v>
                </c:pt>
                <c:pt idx="198">
                  <c:v>-1.9E-2</c:v>
                </c:pt>
                <c:pt idx="199">
                  <c:v>-1.2999999999999999E-2</c:v>
                </c:pt>
                <c:pt idx="200">
                  <c:v>-2E-3</c:v>
                </c:pt>
                <c:pt idx="201">
                  <c:v>5.0000000000000001E-3</c:v>
                </c:pt>
                <c:pt idx="202">
                  <c:v>1.0999999999999999E-2</c:v>
                </c:pt>
                <c:pt idx="203">
                  <c:v>1.7000000000000001E-2</c:v>
                </c:pt>
                <c:pt idx="204">
                  <c:v>2.9000000000000001E-2</c:v>
                </c:pt>
                <c:pt idx="205">
                  <c:v>3.5000000000000003E-2</c:v>
                </c:pt>
                <c:pt idx="206">
                  <c:v>4.1000000000000002E-2</c:v>
                </c:pt>
                <c:pt idx="207">
                  <c:v>4.7E-2</c:v>
                </c:pt>
                <c:pt idx="208">
                  <c:v>5.2999999999999999E-2</c:v>
                </c:pt>
                <c:pt idx="209">
                  <c:v>0.06</c:v>
                </c:pt>
                <c:pt idx="210">
                  <c:v>6.6000000000000003E-2</c:v>
                </c:pt>
                <c:pt idx="211">
                  <c:v>6.6000000000000003E-2</c:v>
                </c:pt>
                <c:pt idx="212">
                  <c:v>7.1999999999999995E-2</c:v>
                </c:pt>
                <c:pt idx="213">
                  <c:v>7.6999999999999999E-2</c:v>
                </c:pt>
                <c:pt idx="214">
                  <c:v>7.6999999999999999E-2</c:v>
                </c:pt>
                <c:pt idx="215">
                  <c:v>7.6999999999999999E-2</c:v>
                </c:pt>
                <c:pt idx="216">
                  <c:v>8.4000000000000005E-2</c:v>
                </c:pt>
                <c:pt idx="217">
                  <c:v>8.4000000000000005E-2</c:v>
                </c:pt>
                <c:pt idx="218">
                  <c:v>8.4000000000000005E-2</c:v>
                </c:pt>
                <c:pt idx="219">
                  <c:v>7.6999999999999999E-2</c:v>
                </c:pt>
                <c:pt idx="220">
                  <c:v>8.4000000000000005E-2</c:v>
                </c:pt>
                <c:pt idx="221">
                  <c:v>8.4000000000000005E-2</c:v>
                </c:pt>
                <c:pt idx="222">
                  <c:v>7.6999999999999999E-2</c:v>
                </c:pt>
                <c:pt idx="223">
                  <c:v>7.6999999999999999E-2</c:v>
                </c:pt>
                <c:pt idx="224">
                  <c:v>7.6999999999999999E-2</c:v>
                </c:pt>
                <c:pt idx="225">
                  <c:v>7.1999999999999995E-2</c:v>
                </c:pt>
                <c:pt idx="226">
                  <c:v>6.6000000000000003E-2</c:v>
                </c:pt>
                <c:pt idx="227">
                  <c:v>0.06</c:v>
                </c:pt>
                <c:pt idx="228">
                  <c:v>0.06</c:v>
                </c:pt>
                <c:pt idx="229">
                  <c:v>5.2999999999999999E-2</c:v>
                </c:pt>
                <c:pt idx="230">
                  <c:v>4.7E-2</c:v>
                </c:pt>
                <c:pt idx="231">
                  <c:v>4.1000000000000002E-2</c:v>
                </c:pt>
                <c:pt idx="232">
                  <c:v>3.5000000000000003E-2</c:v>
                </c:pt>
                <c:pt idx="233">
                  <c:v>3.5000000000000003E-2</c:v>
                </c:pt>
                <c:pt idx="234">
                  <c:v>2.9000000000000001E-2</c:v>
                </c:pt>
                <c:pt idx="235">
                  <c:v>1.7000000000000001E-2</c:v>
                </c:pt>
                <c:pt idx="236">
                  <c:v>1.0999999999999999E-2</c:v>
                </c:pt>
                <c:pt idx="237">
                  <c:v>5.0000000000000001E-3</c:v>
                </c:pt>
                <c:pt idx="238">
                  <c:v>-2E-3</c:v>
                </c:pt>
                <c:pt idx="239">
                  <c:v>-2E-3</c:v>
                </c:pt>
                <c:pt idx="240">
                  <c:v>-2E-3</c:v>
                </c:pt>
                <c:pt idx="241">
                  <c:v>-1.2999999999999999E-2</c:v>
                </c:pt>
                <c:pt idx="242">
                  <c:v>-1.2999999999999999E-2</c:v>
                </c:pt>
                <c:pt idx="243">
                  <c:v>-1.2999999999999999E-2</c:v>
                </c:pt>
                <c:pt idx="244">
                  <c:v>-1.9E-2</c:v>
                </c:pt>
                <c:pt idx="245">
                  <c:v>-1.9E-2</c:v>
                </c:pt>
                <c:pt idx="246">
                  <c:v>-3.2000000000000001E-2</c:v>
                </c:pt>
                <c:pt idx="247">
                  <c:v>-3.2000000000000001E-2</c:v>
                </c:pt>
                <c:pt idx="248">
                  <c:v>-3.2000000000000001E-2</c:v>
                </c:pt>
                <c:pt idx="249">
                  <c:v>-3.2000000000000001E-2</c:v>
                </c:pt>
                <c:pt idx="250">
                  <c:v>-3.2000000000000001E-2</c:v>
                </c:pt>
                <c:pt idx="251">
                  <c:v>-2.5999999999999999E-2</c:v>
                </c:pt>
                <c:pt idx="252">
                  <c:v>-2.5999999999999999E-2</c:v>
                </c:pt>
                <c:pt idx="253">
                  <c:v>-2.5999999999999999E-2</c:v>
                </c:pt>
                <c:pt idx="254">
                  <c:v>-2.5999999999999999E-2</c:v>
                </c:pt>
                <c:pt idx="255">
                  <c:v>-1.9E-2</c:v>
                </c:pt>
                <c:pt idx="256">
                  <c:v>-2.5999999999999999E-2</c:v>
                </c:pt>
                <c:pt idx="257">
                  <c:v>-1.9E-2</c:v>
                </c:pt>
                <c:pt idx="258">
                  <c:v>-1.9E-2</c:v>
                </c:pt>
                <c:pt idx="259">
                  <c:v>-1.2999999999999999E-2</c:v>
                </c:pt>
                <c:pt idx="260">
                  <c:v>-1.2999999999999999E-2</c:v>
                </c:pt>
                <c:pt idx="261">
                  <c:v>-7.0000000000000001E-3</c:v>
                </c:pt>
                <c:pt idx="262">
                  <c:v>-2E-3</c:v>
                </c:pt>
                <c:pt idx="263">
                  <c:v>-2E-3</c:v>
                </c:pt>
                <c:pt idx="264">
                  <c:v>5.0000000000000001E-3</c:v>
                </c:pt>
                <c:pt idx="265">
                  <c:v>5.0000000000000001E-3</c:v>
                </c:pt>
                <c:pt idx="266">
                  <c:v>1.0999999999999999E-2</c:v>
                </c:pt>
                <c:pt idx="267">
                  <c:v>1.7000000000000001E-2</c:v>
                </c:pt>
                <c:pt idx="268">
                  <c:v>2.9000000000000001E-2</c:v>
                </c:pt>
                <c:pt idx="269">
                  <c:v>2.3E-2</c:v>
                </c:pt>
                <c:pt idx="270">
                  <c:v>2.9000000000000001E-2</c:v>
                </c:pt>
                <c:pt idx="271">
                  <c:v>3.5000000000000003E-2</c:v>
                </c:pt>
                <c:pt idx="272">
                  <c:v>3.5000000000000003E-2</c:v>
                </c:pt>
                <c:pt idx="273">
                  <c:v>3.5000000000000003E-2</c:v>
                </c:pt>
                <c:pt idx="274">
                  <c:v>4.7E-2</c:v>
                </c:pt>
                <c:pt idx="275">
                  <c:v>4.7E-2</c:v>
                </c:pt>
                <c:pt idx="276">
                  <c:v>5.2999999999999999E-2</c:v>
                </c:pt>
                <c:pt idx="277">
                  <c:v>5.2999999999999999E-2</c:v>
                </c:pt>
                <c:pt idx="278">
                  <c:v>5.2999999999999999E-2</c:v>
                </c:pt>
                <c:pt idx="279">
                  <c:v>0.06</c:v>
                </c:pt>
                <c:pt idx="280">
                  <c:v>0.06</c:v>
                </c:pt>
                <c:pt idx="281">
                  <c:v>5.2999999999999999E-2</c:v>
                </c:pt>
                <c:pt idx="282">
                  <c:v>0.06</c:v>
                </c:pt>
                <c:pt idx="283">
                  <c:v>0.06</c:v>
                </c:pt>
                <c:pt idx="284">
                  <c:v>5.2999999999999999E-2</c:v>
                </c:pt>
                <c:pt idx="285">
                  <c:v>5.2999999999999999E-2</c:v>
                </c:pt>
                <c:pt idx="286">
                  <c:v>0.06</c:v>
                </c:pt>
                <c:pt idx="287">
                  <c:v>5.2999999999999999E-2</c:v>
                </c:pt>
                <c:pt idx="288">
                  <c:v>5.2999999999999999E-2</c:v>
                </c:pt>
                <c:pt idx="289">
                  <c:v>5.2999999999999999E-2</c:v>
                </c:pt>
                <c:pt idx="290">
                  <c:v>4.7E-2</c:v>
                </c:pt>
                <c:pt idx="291">
                  <c:v>4.7E-2</c:v>
                </c:pt>
                <c:pt idx="292">
                  <c:v>4.1000000000000002E-2</c:v>
                </c:pt>
                <c:pt idx="293">
                  <c:v>4.7E-2</c:v>
                </c:pt>
                <c:pt idx="294">
                  <c:v>4.1000000000000002E-2</c:v>
                </c:pt>
                <c:pt idx="295">
                  <c:v>3.5000000000000003E-2</c:v>
                </c:pt>
                <c:pt idx="296">
                  <c:v>3.5000000000000003E-2</c:v>
                </c:pt>
                <c:pt idx="297">
                  <c:v>2.9000000000000001E-2</c:v>
                </c:pt>
                <c:pt idx="298">
                  <c:v>2.9000000000000001E-2</c:v>
                </c:pt>
                <c:pt idx="299">
                  <c:v>1.7000000000000001E-2</c:v>
                </c:pt>
                <c:pt idx="300">
                  <c:v>1.7000000000000001E-2</c:v>
                </c:pt>
                <c:pt idx="301">
                  <c:v>1.7000000000000001E-2</c:v>
                </c:pt>
                <c:pt idx="302">
                  <c:v>1.0999999999999999E-2</c:v>
                </c:pt>
                <c:pt idx="303">
                  <c:v>5.0000000000000001E-3</c:v>
                </c:pt>
                <c:pt idx="304">
                  <c:v>5.0000000000000001E-3</c:v>
                </c:pt>
                <c:pt idx="305">
                  <c:v>-2E-3</c:v>
                </c:pt>
                <c:pt idx="306">
                  <c:v>-2E-3</c:v>
                </c:pt>
                <c:pt idx="307">
                  <c:v>-2E-3</c:v>
                </c:pt>
                <c:pt idx="308">
                  <c:v>-2E-3</c:v>
                </c:pt>
                <c:pt idx="309">
                  <c:v>-2E-3</c:v>
                </c:pt>
                <c:pt idx="310">
                  <c:v>-2E-3</c:v>
                </c:pt>
                <c:pt idx="311">
                  <c:v>-1.2999999999999999E-2</c:v>
                </c:pt>
                <c:pt idx="312">
                  <c:v>-7.0000000000000001E-3</c:v>
                </c:pt>
                <c:pt idx="313">
                  <c:v>-7.0000000000000001E-3</c:v>
                </c:pt>
                <c:pt idx="314">
                  <c:v>-1.2999999999999999E-2</c:v>
                </c:pt>
                <c:pt idx="315">
                  <c:v>-7.0000000000000001E-3</c:v>
                </c:pt>
                <c:pt idx="316">
                  <c:v>-1.2999999999999999E-2</c:v>
                </c:pt>
                <c:pt idx="317">
                  <c:v>-7.0000000000000001E-3</c:v>
                </c:pt>
                <c:pt idx="318">
                  <c:v>-1.2999999999999999E-2</c:v>
                </c:pt>
                <c:pt idx="319">
                  <c:v>-1.2999999999999999E-2</c:v>
                </c:pt>
                <c:pt idx="320">
                  <c:v>-2E-3</c:v>
                </c:pt>
                <c:pt idx="321">
                  <c:v>-2E-3</c:v>
                </c:pt>
                <c:pt idx="322">
                  <c:v>-2E-3</c:v>
                </c:pt>
                <c:pt idx="323">
                  <c:v>5.0000000000000001E-3</c:v>
                </c:pt>
                <c:pt idx="324">
                  <c:v>5.0000000000000001E-3</c:v>
                </c:pt>
                <c:pt idx="325">
                  <c:v>5.0000000000000001E-3</c:v>
                </c:pt>
                <c:pt idx="326">
                  <c:v>5.0000000000000001E-3</c:v>
                </c:pt>
                <c:pt idx="327">
                  <c:v>5.0000000000000001E-3</c:v>
                </c:pt>
                <c:pt idx="328">
                  <c:v>5.0000000000000001E-3</c:v>
                </c:pt>
                <c:pt idx="329">
                  <c:v>1.0999999999999999E-2</c:v>
                </c:pt>
                <c:pt idx="330">
                  <c:v>1.0999999999999999E-2</c:v>
                </c:pt>
                <c:pt idx="331">
                  <c:v>1.7000000000000001E-2</c:v>
                </c:pt>
                <c:pt idx="332">
                  <c:v>1.7000000000000001E-2</c:v>
                </c:pt>
                <c:pt idx="333">
                  <c:v>1.7000000000000001E-2</c:v>
                </c:pt>
                <c:pt idx="334">
                  <c:v>2.9000000000000001E-2</c:v>
                </c:pt>
                <c:pt idx="335">
                  <c:v>2.9000000000000001E-2</c:v>
                </c:pt>
                <c:pt idx="336">
                  <c:v>2.9000000000000001E-2</c:v>
                </c:pt>
                <c:pt idx="337">
                  <c:v>3.5000000000000003E-2</c:v>
                </c:pt>
                <c:pt idx="338">
                  <c:v>3.5000000000000003E-2</c:v>
                </c:pt>
                <c:pt idx="339">
                  <c:v>3.5000000000000003E-2</c:v>
                </c:pt>
                <c:pt idx="340">
                  <c:v>4.1000000000000002E-2</c:v>
                </c:pt>
                <c:pt idx="341">
                  <c:v>3.5000000000000003E-2</c:v>
                </c:pt>
                <c:pt idx="342">
                  <c:v>4.1000000000000002E-2</c:v>
                </c:pt>
                <c:pt idx="343">
                  <c:v>4.1000000000000002E-2</c:v>
                </c:pt>
                <c:pt idx="344">
                  <c:v>4.1000000000000002E-2</c:v>
                </c:pt>
                <c:pt idx="345">
                  <c:v>4.1000000000000002E-2</c:v>
                </c:pt>
                <c:pt idx="346">
                  <c:v>4.1000000000000002E-2</c:v>
                </c:pt>
                <c:pt idx="347">
                  <c:v>4.1000000000000002E-2</c:v>
                </c:pt>
                <c:pt idx="348">
                  <c:v>4.7E-2</c:v>
                </c:pt>
                <c:pt idx="349">
                  <c:v>4.1000000000000002E-2</c:v>
                </c:pt>
                <c:pt idx="350">
                  <c:v>4.7E-2</c:v>
                </c:pt>
                <c:pt idx="351">
                  <c:v>4.1000000000000002E-2</c:v>
                </c:pt>
                <c:pt idx="352">
                  <c:v>3.5000000000000003E-2</c:v>
                </c:pt>
                <c:pt idx="353">
                  <c:v>3.5000000000000003E-2</c:v>
                </c:pt>
                <c:pt idx="354">
                  <c:v>4.1000000000000002E-2</c:v>
                </c:pt>
                <c:pt idx="355">
                  <c:v>3.5000000000000003E-2</c:v>
                </c:pt>
                <c:pt idx="356">
                  <c:v>3.5000000000000003E-2</c:v>
                </c:pt>
                <c:pt idx="357">
                  <c:v>3.5000000000000003E-2</c:v>
                </c:pt>
                <c:pt idx="358">
                  <c:v>2.9000000000000001E-2</c:v>
                </c:pt>
                <c:pt idx="359">
                  <c:v>2.9000000000000001E-2</c:v>
                </c:pt>
                <c:pt idx="360">
                  <c:v>2.9000000000000001E-2</c:v>
                </c:pt>
                <c:pt idx="361">
                  <c:v>2.3E-2</c:v>
                </c:pt>
                <c:pt idx="362">
                  <c:v>2.9000000000000001E-2</c:v>
                </c:pt>
                <c:pt idx="363">
                  <c:v>2.3E-2</c:v>
                </c:pt>
                <c:pt idx="364">
                  <c:v>1.7000000000000001E-2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1.0999999999999999E-2</c:v>
                </c:pt>
                <c:pt idx="368">
                  <c:v>1.0999999999999999E-2</c:v>
                </c:pt>
                <c:pt idx="369">
                  <c:v>5.0000000000000001E-3</c:v>
                </c:pt>
                <c:pt idx="370">
                  <c:v>5.0000000000000001E-3</c:v>
                </c:pt>
                <c:pt idx="371">
                  <c:v>5.0000000000000001E-3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5.0000000000000001E-3</c:v>
                </c:pt>
                <c:pt idx="375">
                  <c:v>5.0000000000000001E-3</c:v>
                </c:pt>
                <c:pt idx="376">
                  <c:v>-2E-3</c:v>
                </c:pt>
                <c:pt idx="377">
                  <c:v>5.0000000000000001E-3</c:v>
                </c:pt>
                <c:pt idx="378">
                  <c:v>5.0000000000000001E-3</c:v>
                </c:pt>
                <c:pt idx="379">
                  <c:v>5.0000000000000001E-3</c:v>
                </c:pt>
                <c:pt idx="380">
                  <c:v>5.0000000000000001E-3</c:v>
                </c:pt>
                <c:pt idx="381">
                  <c:v>-2E-3</c:v>
                </c:pt>
                <c:pt idx="382">
                  <c:v>5.0000000000000001E-3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5.0000000000000001E-3</c:v>
                </c:pt>
                <c:pt idx="386">
                  <c:v>5.0000000000000001E-3</c:v>
                </c:pt>
                <c:pt idx="387">
                  <c:v>5.0000000000000001E-3</c:v>
                </c:pt>
                <c:pt idx="388">
                  <c:v>1.0999999999999999E-2</c:v>
                </c:pt>
                <c:pt idx="389">
                  <c:v>1.0999999999999999E-2</c:v>
                </c:pt>
                <c:pt idx="390">
                  <c:v>1.0999999999999999E-2</c:v>
                </c:pt>
                <c:pt idx="391">
                  <c:v>1.0999999999999999E-2</c:v>
                </c:pt>
                <c:pt idx="392">
                  <c:v>1.0999999999999999E-2</c:v>
                </c:pt>
                <c:pt idx="393">
                  <c:v>1.0999999999999999E-2</c:v>
                </c:pt>
                <c:pt idx="394">
                  <c:v>1.0999999999999999E-2</c:v>
                </c:pt>
                <c:pt idx="395">
                  <c:v>1.7000000000000001E-2</c:v>
                </c:pt>
                <c:pt idx="396">
                  <c:v>2.3E-2</c:v>
                </c:pt>
                <c:pt idx="397">
                  <c:v>2.9000000000000001E-2</c:v>
                </c:pt>
                <c:pt idx="398">
                  <c:v>2.3E-2</c:v>
                </c:pt>
                <c:pt idx="399">
                  <c:v>2.3E-2</c:v>
                </c:pt>
                <c:pt idx="400">
                  <c:v>2.3E-2</c:v>
                </c:pt>
                <c:pt idx="401">
                  <c:v>2.9000000000000001E-2</c:v>
                </c:pt>
                <c:pt idx="402">
                  <c:v>1.7000000000000001E-2</c:v>
                </c:pt>
                <c:pt idx="403">
                  <c:v>2.9000000000000001E-2</c:v>
                </c:pt>
                <c:pt idx="404">
                  <c:v>2.9000000000000001E-2</c:v>
                </c:pt>
                <c:pt idx="405">
                  <c:v>3.5000000000000003E-2</c:v>
                </c:pt>
                <c:pt idx="406">
                  <c:v>2.9000000000000001E-2</c:v>
                </c:pt>
                <c:pt idx="407">
                  <c:v>3.5000000000000003E-2</c:v>
                </c:pt>
                <c:pt idx="408">
                  <c:v>3.5000000000000003E-2</c:v>
                </c:pt>
                <c:pt idx="409">
                  <c:v>2.9000000000000001E-2</c:v>
                </c:pt>
                <c:pt idx="410">
                  <c:v>2.9000000000000001E-2</c:v>
                </c:pt>
                <c:pt idx="411">
                  <c:v>2.9000000000000001E-2</c:v>
                </c:pt>
                <c:pt idx="412">
                  <c:v>3.5000000000000003E-2</c:v>
                </c:pt>
                <c:pt idx="413">
                  <c:v>2.9000000000000001E-2</c:v>
                </c:pt>
                <c:pt idx="414">
                  <c:v>2.9000000000000001E-2</c:v>
                </c:pt>
                <c:pt idx="415">
                  <c:v>3.5000000000000003E-2</c:v>
                </c:pt>
                <c:pt idx="416">
                  <c:v>2.9000000000000001E-2</c:v>
                </c:pt>
                <c:pt idx="417">
                  <c:v>2.9000000000000001E-2</c:v>
                </c:pt>
                <c:pt idx="418">
                  <c:v>2.9000000000000001E-2</c:v>
                </c:pt>
                <c:pt idx="419">
                  <c:v>2.9000000000000001E-2</c:v>
                </c:pt>
                <c:pt idx="420">
                  <c:v>2.9000000000000001E-2</c:v>
                </c:pt>
                <c:pt idx="421">
                  <c:v>2.9000000000000001E-2</c:v>
                </c:pt>
                <c:pt idx="422">
                  <c:v>2.9000000000000001E-2</c:v>
                </c:pt>
                <c:pt idx="423">
                  <c:v>2.9000000000000001E-2</c:v>
                </c:pt>
                <c:pt idx="424">
                  <c:v>2.9000000000000001E-2</c:v>
                </c:pt>
                <c:pt idx="425">
                  <c:v>1.7000000000000001E-2</c:v>
                </c:pt>
                <c:pt idx="426">
                  <c:v>1.7000000000000001E-2</c:v>
                </c:pt>
                <c:pt idx="427">
                  <c:v>1.7000000000000001E-2</c:v>
                </c:pt>
                <c:pt idx="428">
                  <c:v>2.3E-2</c:v>
                </c:pt>
                <c:pt idx="429">
                  <c:v>1.7000000000000001E-2</c:v>
                </c:pt>
                <c:pt idx="430">
                  <c:v>1.7000000000000001E-2</c:v>
                </c:pt>
                <c:pt idx="431">
                  <c:v>1.7000000000000001E-2</c:v>
                </c:pt>
                <c:pt idx="432">
                  <c:v>1.7000000000000001E-2</c:v>
                </c:pt>
                <c:pt idx="433">
                  <c:v>1.7000000000000001E-2</c:v>
                </c:pt>
                <c:pt idx="434">
                  <c:v>1.0999999999999999E-2</c:v>
                </c:pt>
                <c:pt idx="435">
                  <c:v>1.0999999999999999E-2</c:v>
                </c:pt>
                <c:pt idx="436">
                  <c:v>5.0000000000000001E-3</c:v>
                </c:pt>
                <c:pt idx="437">
                  <c:v>5.0000000000000001E-3</c:v>
                </c:pt>
                <c:pt idx="438">
                  <c:v>1.0999999999999999E-2</c:v>
                </c:pt>
                <c:pt idx="439">
                  <c:v>5.0000000000000001E-3</c:v>
                </c:pt>
                <c:pt idx="440">
                  <c:v>5.0000000000000001E-3</c:v>
                </c:pt>
                <c:pt idx="441">
                  <c:v>5.0000000000000001E-3</c:v>
                </c:pt>
                <c:pt idx="442">
                  <c:v>1.0999999999999999E-2</c:v>
                </c:pt>
                <c:pt idx="443">
                  <c:v>5.0000000000000001E-3</c:v>
                </c:pt>
                <c:pt idx="444">
                  <c:v>5.0000000000000001E-3</c:v>
                </c:pt>
                <c:pt idx="445">
                  <c:v>5.0000000000000001E-3</c:v>
                </c:pt>
                <c:pt idx="446">
                  <c:v>1.0999999999999999E-2</c:v>
                </c:pt>
                <c:pt idx="447">
                  <c:v>5.0000000000000001E-3</c:v>
                </c:pt>
                <c:pt idx="448">
                  <c:v>5.0000000000000001E-3</c:v>
                </c:pt>
                <c:pt idx="449">
                  <c:v>1.0999999999999999E-2</c:v>
                </c:pt>
                <c:pt idx="450">
                  <c:v>1.0999999999999999E-2</c:v>
                </c:pt>
                <c:pt idx="451">
                  <c:v>5.0000000000000001E-3</c:v>
                </c:pt>
                <c:pt idx="452">
                  <c:v>5.0000000000000001E-3</c:v>
                </c:pt>
                <c:pt idx="453">
                  <c:v>5.0000000000000001E-3</c:v>
                </c:pt>
                <c:pt idx="454">
                  <c:v>1.0999999999999999E-2</c:v>
                </c:pt>
                <c:pt idx="455">
                  <c:v>1.0999999999999999E-2</c:v>
                </c:pt>
                <c:pt idx="456">
                  <c:v>1.0999999999999999E-2</c:v>
                </c:pt>
                <c:pt idx="457">
                  <c:v>1.0999999999999999E-2</c:v>
                </c:pt>
                <c:pt idx="458">
                  <c:v>1.7000000000000001E-2</c:v>
                </c:pt>
                <c:pt idx="459">
                  <c:v>1.0999999999999999E-2</c:v>
                </c:pt>
                <c:pt idx="460">
                  <c:v>1.7000000000000001E-2</c:v>
                </c:pt>
                <c:pt idx="461">
                  <c:v>1.7000000000000001E-2</c:v>
                </c:pt>
                <c:pt idx="462">
                  <c:v>1.7000000000000001E-2</c:v>
                </c:pt>
                <c:pt idx="463">
                  <c:v>2.3E-2</c:v>
                </c:pt>
                <c:pt idx="464">
                  <c:v>2.3E-2</c:v>
                </c:pt>
                <c:pt idx="465">
                  <c:v>2.3E-2</c:v>
                </c:pt>
                <c:pt idx="466">
                  <c:v>1.7000000000000001E-2</c:v>
                </c:pt>
                <c:pt idx="467">
                  <c:v>1.7000000000000001E-2</c:v>
                </c:pt>
                <c:pt idx="468">
                  <c:v>2.9000000000000001E-2</c:v>
                </c:pt>
                <c:pt idx="469">
                  <c:v>2.9000000000000001E-2</c:v>
                </c:pt>
                <c:pt idx="470">
                  <c:v>2.3E-2</c:v>
                </c:pt>
                <c:pt idx="471">
                  <c:v>2.3E-2</c:v>
                </c:pt>
                <c:pt idx="472">
                  <c:v>2.9000000000000001E-2</c:v>
                </c:pt>
                <c:pt idx="473">
                  <c:v>2.9000000000000001E-2</c:v>
                </c:pt>
                <c:pt idx="474">
                  <c:v>2.3E-2</c:v>
                </c:pt>
                <c:pt idx="475">
                  <c:v>2.3E-2</c:v>
                </c:pt>
                <c:pt idx="476">
                  <c:v>2.9000000000000001E-2</c:v>
                </c:pt>
                <c:pt idx="477">
                  <c:v>2.9000000000000001E-2</c:v>
                </c:pt>
                <c:pt idx="478">
                  <c:v>2.9000000000000001E-2</c:v>
                </c:pt>
                <c:pt idx="479">
                  <c:v>2.9000000000000001E-2</c:v>
                </c:pt>
                <c:pt idx="480">
                  <c:v>2.9000000000000001E-2</c:v>
                </c:pt>
                <c:pt idx="481">
                  <c:v>2.3E-2</c:v>
                </c:pt>
                <c:pt idx="482">
                  <c:v>2.9000000000000001E-2</c:v>
                </c:pt>
                <c:pt idx="483">
                  <c:v>2.3E-2</c:v>
                </c:pt>
                <c:pt idx="484">
                  <c:v>2.9000000000000001E-2</c:v>
                </c:pt>
                <c:pt idx="485">
                  <c:v>2.9000000000000001E-2</c:v>
                </c:pt>
                <c:pt idx="486">
                  <c:v>2.3E-2</c:v>
                </c:pt>
                <c:pt idx="487">
                  <c:v>1.7000000000000001E-2</c:v>
                </c:pt>
                <c:pt idx="488">
                  <c:v>2.3E-2</c:v>
                </c:pt>
                <c:pt idx="489">
                  <c:v>2.9000000000000001E-2</c:v>
                </c:pt>
                <c:pt idx="490">
                  <c:v>2.3E-2</c:v>
                </c:pt>
                <c:pt idx="491">
                  <c:v>1.7000000000000001E-2</c:v>
                </c:pt>
                <c:pt idx="492">
                  <c:v>1.7000000000000001E-2</c:v>
                </c:pt>
                <c:pt idx="493">
                  <c:v>1.7000000000000001E-2</c:v>
                </c:pt>
                <c:pt idx="494">
                  <c:v>1.7000000000000001E-2</c:v>
                </c:pt>
                <c:pt idx="495">
                  <c:v>1.7000000000000001E-2</c:v>
                </c:pt>
                <c:pt idx="496">
                  <c:v>1.7000000000000001E-2</c:v>
                </c:pt>
                <c:pt idx="497">
                  <c:v>1.7000000000000001E-2</c:v>
                </c:pt>
                <c:pt idx="498">
                  <c:v>1.7000000000000001E-2</c:v>
                </c:pt>
                <c:pt idx="499">
                  <c:v>1.7000000000000001E-2</c:v>
                </c:pt>
                <c:pt idx="500">
                  <c:v>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3-4570-9551-FF6C8C9D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2ºEnsaio'!$B$2:$B$1048576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2ºEnsaio'!$D$2:$D$1048576</c:f>
              <c:numCache>
                <c:formatCode>0.000</c:formatCode>
                <c:ptCount val="1048575"/>
                <c:pt idx="0">
                  <c:v>-0.36899999999999999</c:v>
                </c:pt>
                <c:pt idx="1">
                  <c:v>-0.34400000000000003</c:v>
                </c:pt>
                <c:pt idx="2">
                  <c:v>-0.314</c:v>
                </c:pt>
                <c:pt idx="3">
                  <c:v>-0.27700000000000002</c:v>
                </c:pt>
                <c:pt idx="4">
                  <c:v>-0.23499999999999999</c:v>
                </c:pt>
                <c:pt idx="5">
                  <c:v>-0.20499999999999999</c:v>
                </c:pt>
                <c:pt idx="6">
                  <c:v>-0.16799999999999998</c:v>
                </c:pt>
                <c:pt idx="7">
                  <c:v>-0.126</c:v>
                </c:pt>
                <c:pt idx="8">
                  <c:v>-8.3000000000000004E-2</c:v>
                </c:pt>
                <c:pt idx="9">
                  <c:v>-0.04</c:v>
                </c:pt>
                <c:pt idx="10">
                  <c:v>-4.0000000000000001E-3</c:v>
                </c:pt>
                <c:pt idx="11">
                  <c:v>3.8999999999999993E-2</c:v>
                </c:pt>
                <c:pt idx="12">
                  <c:v>8.0999999999999989E-2</c:v>
                </c:pt>
                <c:pt idx="13">
                  <c:v>0.111</c:v>
                </c:pt>
                <c:pt idx="14">
                  <c:v>0.16</c:v>
                </c:pt>
                <c:pt idx="15">
                  <c:v>0.19</c:v>
                </c:pt>
                <c:pt idx="16">
                  <c:v>0.221</c:v>
                </c:pt>
                <c:pt idx="17">
                  <c:v>0.251</c:v>
                </c:pt>
                <c:pt idx="18">
                  <c:v>0.28199999999999997</c:v>
                </c:pt>
                <c:pt idx="19">
                  <c:v>0.29899999999999999</c:v>
                </c:pt>
                <c:pt idx="20">
                  <c:v>0.318</c:v>
                </c:pt>
                <c:pt idx="21">
                  <c:v>0.32999999999999996</c:v>
                </c:pt>
                <c:pt idx="22">
                  <c:v>0.34799999999999998</c:v>
                </c:pt>
                <c:pt idx="23">
                  <c:v>0.35399999999999998</c:v>
                </c:pt>
                <c:pt idx="24">
                  <c:v>0.36099999999999999</c:v>
                </c:pt>
                <c:pt idx="25">
                  <c:v>0.36099999999999999</c:v>
                </c:pt>
                <c:pt idx="26">
                  <c:v>0.36099999999999999</c:v>
                </c:pt>
                <c:pt idx="27">
                  <c:v>0.35399999999999998</c:v>
                </c:pt>
                <c:pt idx="28">
                  <c:v>0.34799999999999998</c:v>
                </c:pt>
                <c:pt idx="29">
                  <c:v>0.33599999999999997</c:v>
                </c:pt>
                <c:pt idx="30">
                  <c:v>0.32399999999999995</c:v>
                </c:pt>
                <c:pt idx="31">
                  <c:v>0.30599999999999999</c:v>
                </c:pt>
                <c:pt idx="32">
                  <c:v>0.28699999999999998</c:v>
                </c:pt>
                <c:pt idx="33">
                  <c:v>0.26899999999999996</c:v>
                </c:pt>
                <c:pt idx="34">
                  <c:v>0.23900000000000002</c:v>
                </c:pt>
                <c:pt idx="35">
                  <c:v>0.20800000000000002</c:v>
                </c:pt>
                <c:pt idx="36">
                  <c:v>0.184</c:v>
                </c:pt>
                <c:pt idx="37">
                  <c:v>0.16</c:v>
                </c:pt>
                <c:pt idx="38">
                  <c:v>0.12399999999999999</c:v>
                </c:pt>
                <c:pt idx="39">
                  <c:v>8.6999999999999994E-2</c:v>
                </c:pt>
                <c:pt idx="40">
                  <c:v>5.5999999999999994E-2</c:v>
                </c:pt>
                <c:pt idx="41">
                  <c:v>3.2000000000000001E-2</c:v>
                </c:pt>
                <c:pt idx="42">
                  <c:v>8.0000000000000002E-3</c:v>
                </c:pt>
                <c:pt idx="43">
                  <c:v>-2.8000000000000001E-2</c:v>
                </c:pt>
                <c:pt idx="44">
                  <c:v>-5.3000000000000005E-2</c:v>
                </c:pt>
                <c:pt idx="45">
                  <c:v>-7.6999999999999999E-2</c:v>
                </c:pt>
                <c:pt idx="46">
                  <c:v>-0.107</c:v>
                </c:pt>
                <c:pt idx="47">
                  <c:v>-0.13200000000000001</c:v>
                </c:pt>
                <c:pt idx="48">
                  <c:v>-0.156</c:v>
                </c:pt>
                <c:pt idx="49">
                  <c:v>-0.17399999999999999</c:v>
                </c:pt>
                <c:pt idx="50">
                  <c:v>-0.192</c:v>
                </c:pt>
                <c:pt idx="51">
                  <c:v>-0.21099999999999999</c:v>
                </c:pt>
                <c:pt idx="52">
                  <c:v>-0.22899999999999998</c:v>
                </c:pt>
                <c:pt idx="53">
                  <c:v>-0.23499999999999999</c:v>
                </c:pt>
                <c:pt idx="54">
                  <c:v>-0.247</c:v>
                </c:pt>
                <c:pt idx="55">
                  <c:v>-0.253</c:v>
                </c:pt>
                <c:pt idx="56">
                  <c:v>-0.25900000000000001</c:v>
                </c:pt>
                <c:pt idx="57">
                  <c:v>-0.25900000000000001</c:v>
                </c:pt>
                <c:pt idx="58">
                  <c:v>-0.25900000000000001</c:v>
                </c:pt>
                <c:pt idx="59">
                  <c:v>-0.25900000000000001</c:v>
                </c:pt>
                <c:pt idx="60">
                  <c:v>-0.253</c:v>
                </c:pt>
                <c:pt idx="61">
                  <c:v>-0.247</c:v>
                </c:pt>
                <c:pt idx="62">
                  <c:v>-0.23499999999999999</c:v>
                </c:pt>
                <c:pt idx="63">
                  <c:v>-0.217</c:v>
                </c:pt>
                <c:pt idx="64">
                  <c:v>-0.20499999999999999</c:v>
                </c:pt>
                <c:pt idx="65">
                  <c:v>-0.192</c:v>
                </c:pt>
                <c:pt idx="66">
                  <c:v>-0.18</c:v>
                </c:pt>
                <c:pt idx="67">
                  <c:v>-0.156</c:v>
                </c:pt>
                <c:pt idx="68">
                  <c:v>-0.13800000000000001</c:v>
                </c:pt>
                <c:pt idx="69">
                  <c:v>-0.113</c:v>
                </c:pt>
                <c:pt idx="70">
                  <c:v>-9.5000000000000001E-2</c:v>
                </c:pt>
                <c:pt idx="71">
                  <c:v>-7.1000000000000008E-2</c:v>
                </c:pt>
                <c:pt idx="72">
                  <c:v>-5.3000000000000005E-2</c:v>
                </c:pt>
                <c:pt idx="73">
                  <c:v>-3.4000000000000002E-2</c:v>
                </c:pt>
                <c:pt idx="74">
                  <c:v>-1.0000000000000002E-2</c:v>
                </c:pt>
                <c:pt idx="75">
                  <c:v>1.4000000000000002E-2</c:v>
                </c:pt>
                <c:pt idx="76">
                  <c:v>4.4999999999999998E-2</c:v>
                </c:pt>
                <c:pt idx="77">
                  <c:v>5.5999999999999994E-2</c:v>
                </c:pt>
                <c:pt idx="78">
                  <c:v>7.4999999999999997E-2</c:v>
                </c:pt>
                <c:pt idx="79">
                  <c:v>9.2999999999999999E-2</c:v>
                </c:pt>
                <c:pt idx="80">
                  <c:v>0.111</c:v>
                </c:pt>
                <c:pt idx="81">
                  <c:v>0.129</c:v>
                </c:pt>
                <c:pt idx="82">
                  <c:v>0.154</c:v>
                </c:pt>
                <c:pt idx="83">
                  <c:v>0.17200000000000001</c:v>
                </c:pt>
                <c:pt idx="84">
                  <c:v>0.17800000000000002</c:v>
                </c:pt>
                <c:pt idx="85">
                  <c:v>0.184</c:v>
                </c:pt>
                <c:pt idx="86">
                  <c:v>0.19</c:v>
                </c:pt>
                <c:pt idx="87">
                  <c:v>0.20300000000000001</c:v>
                </c:pt>
                <c:pt idx="88">
                  <c:v>0.20800000000000002</c:v>
                </c:pt>
                <c:pt idx="89">
                  <c:v>0.20800000000000002</c:v>
                </c:pt>
                <c:pt idx="90">
                  <c:v>0.20300000000000001</c:v>
                </c:pt>
                <c:pt idx="91">
                  <c:v>0.20300000000000001</c:v>
                </c:pt>
                <c:pt idx="92">
                  <c:v>0.20300000000000001</c:v>
                </c:pt>
                <c:pt idx="93">
                  <c:v>0.19600000000000001</c:v>
                </c:pt>
                <c:pt idx="94">
                  <c:v>0.19</c:v>
                </c:pt>
                <c:pt idx="95">
                  <c:v>0.17800000000000002</c:v>
                </c:pt>
                <c:pt idx="96">
                  <c:v>0.17200000000000001</c:v>
                </c:pt>
                <c:pt idx="97">
                  <c:v>0.154</c:v>
                </c:pt>
                <c:pt idx="98">
                  <c:v>0.129</c:v>
                </c:pt>
                <c:pt idx="99">
                  <c:v>0.12399999999999999</c:v>
                </c:pt>
                <c:pt idx="100">
                  <c:v>0.105</c:v>
                </c:pt>
                <c:pt idx="101">
                  <c:v>8.6999999999999994E-2</c:v>
                </c:pt>
                <c:pt idx="102">
                  <c:v>7.4999999999999997E-2</c:v>
                </c:pt>
                <c:pt idx="103">
                  <c:v>5.5999999999999994E-2</c:v>
                </c:pt>
                <c:pt idx="104">
                  <c:v>3.8999999999999993E-2</c:v>
                </c:pt>
                <c:pt idx="105">
                  <c:v>2.5999999999999999E-2</c:v>
                </c:pt>
                <c:pt idx="106">
                  <c:v>1.4000000000000002E-2</c:v>
                </c:pt>
                <c:pt idx="107">
                  <c:v>-1.0000000000000002E-2</c:v>
                </c:pt>
                <c:pt idx="108">
                  <c:v>-3.4000000000000002E-2</c:v>
                </c:pt>
                <c:pt idx="109">
                  <c:v>-0.04</c:v>
                </c:pt>
                <c:pt idx="110">
                  <c:v>-5.8999999999999997E-2</c:v>
                </c:pt>
                <c:pt idx="111">
                  <c:v>-7.1000000000000008E-2</c:v>
                </c:pt>
                <c:pt idx="112">
                  <c:v>-8.900000000000001E-2</c:v>
                </c:pt>
                <c:pt idx="113">
                  <c:v>-9.5000000000000001E-2</c:v>
                </c:pt>
                <c:pt idx="114">
                  <c:v>-0.107</c:v>
                </c:pt>
                <c:pt idx="115">
                  <c:v>-0.113</c:v>
                </c:pt>
                <c:pt idx="116">
                  <c:v>-0.126</c:v>
                </c:pt>
                <c:pt idx="117">
                  <c:v>-0.13800000000000001</c:v>
                </c:pt>
                <c:pt idx="118">
                  <c:v>-0.13800000000000001</c:v>
                </c:pt>
                <c:pt idx="119">
                  <c:v>-0.14399999999999999</c:v>
                </c:pt>
                <c:pt idx="120">
                  <c:v>-0.15</c:v>
                </c:pt>
                <c:pt idx="121">
                  <c:v>-0.15</c:v>
                </c:pt>
                <c:pt idx="122">
                  <c:v>-0.15</c:v>
                </c:pt>
                <c:pt idx="123">
                  <c:v>-0.15</c:v>
                </c:pt>
                <c:pt idx="124">
                  <c:v>-0.14399999999999999</c:v>
                </c:pt>
                <c:pt idx="125">
                  <c:v>-0.13800000000000001</c:v>
                </c:pt>
                <c:pt idx="126">
                  <c:v>-0.13800000000000001</c:v>
                </c:pt>
                <c:pt idx="127">
                  <c:v>-0.13200000000000001</c:v>
                </c:pt>
                <c:pt idx="128">
                  <c:v>-0.11900000000000001</c:v>
                </c:pt>
                <c:pt idx="129">
                  <c:v>-0.113</c:v>
                </c:pt>
                <c:pt idx="130">
                  <c:v>-0.10200000000000001</c:v>
                </c:pt>
                <c:pt idx="131">
                  <c:v>-8.900000000000001E-2</c:v>
                </c:pt>
                <c:pt idx="132">
                  <c:v>-8.3000000000000004E-2</c:v>
                </c:pt>
                <c:pt idx="133">
                  <c:v>-7.1000000000000008E-2</c:v>
                </c:pt>
                <c:pt idx="134">
                  <c:v>-5.8999999999999997E-2</c:v>
                </c:pt>
                <c:pt idx="135">
                  <c:v>-5.3000000000000005E-2</c:v>
                </c:pt>
                <c:pt idx="136">
                  <c:v>-3.4000000000000002E-2</c:v>
                </c:pt>
                <c:pt idx="137">
                  <c:v>-2.3E-2</c:v>
                </c:pt>
                <c:pt idx="138">
                  <c:v>-1.0000000000000002E-2</c:v>
                </c:pt>
                <c:pt idx="139">
                  <c:v>8.0000000000000002E-3</c:v>
                </c:pt>
                <c:pt idx="140">
                  <c:v>2.5999999999999999E-2</c:v>
                </c:pt>
                <c:pt idx="141">
                  <c:v>3.2000000000000001E-2</c:v>
                </c:pt>
                <c:pt idx="142">
                  <c:v>3.8999999999999993E-2</c:v>
                </c:pt>
                <c:pt idx="143">
                  <c:v>4.4999999999999998E-2</c:v>
                </c:pt>
                <c:pt idx="144">
                  <c:v>5.5999999999999994E-2</c:v>
                </c:pt>
                <c:pt idx="145">
                  <c:v>6.8999999999999992E-2</c:v>
                </c:pt>
                <c:pt idx="146">
                  <c:v>8.0999999999999989E-2</c:v>
                </c:pt>
                <c:pt idx="147">
                  <c:v>8.0999999999999989E-2</c:v>
                </c:pt>
                <c:pt idx="148">
                  <c:v>9.2999999999999999E-2</c:v>
                </c:pt>
                <c:pt idx="149">
                  <c:v>0.105</c:v>
                </c:pt>
                <c:pt idx="150">
                  <c:v>0.105</c:v>
                </c:pt>
                <c:pt idx="151">
                  <c:v>0.105</c:v>
                </c:pt>
                <c:pt idx="152">
                  <c:v>0.111</c:v>
                </c:pt>
                <c:pt idx="153">
                  <c:v>0.105</c:v>
                </c:pt>
                <c:pt idx="154">
                  <c:v>0.111</c:v>
                </c:pt>
                <c:pt idx="155">
                  <c:v>0.111</c:v>
                </c:pt>
                <c:pt idx="156">
                  <c:v>0.111</c:v>
                </c:pt>
                <c:pt idx="157">
                  <c:v>0.105</c:v>
                </c:pt>
                <c:pt idx="158">
                  <c:v>9.8999999999999991E-2</c:v>
                </c:pt>
                <c:pt idx="159">
                  <c:v>9.2999999999999999E-2</c:v>
                </c:pt>
                <c:pt idx="160">
                  <c:v>9.2999999999999999E-2</c:v>
                </c:pt>
                <c:pt idx="161">
                  <c:v>8.6999999999999994E-2</c:v>
                </c:pt>
                <c:pt idx="162">
                  <c:v>8.0999999999999989E-2</c:v>
                </c:pt>
                <c:pt idx="163">
                  <c:v>6.8999999999999992E-2</c:v>
                </c:pt>
                <c:pt idx="164">
                  <c:v>6.3E-2</c:v>
                </c:pt>
                <c:pt idx="165">
                  <c:v>5.5999999999999994E-2</c:v>
                </c:pt>
                <c:pt idx="166">
                  <c:v>4.4999999999999998E-2</c:v>
                </c:pt>
                <c:pt idx="167">
                  <c:v>3.8999999999999993E-2</c:v>
                </c:pt>
                <c:pt idx="168">
                  <c:v>2.5999999999999999E-2</c:v>
                </c:pt>
                <c:pt idx="169">
                  <c:v>1.4000000000000002E-2</c:v>
                </c:pt>
                <c:pt idx="170">
                  <c:v>8.0000000000000002E-3</c:v>
                </c:pt>
                <c:pt idx="171">
                  <c:v>-4.0000000000000001E-3</c:v>
                </c:pt>
                <c:pt idx="172">
                  <c:v>-1.6E-2</c:v>
                </c:pt>
                <c:pt idx="173">
                  <c:v>-2.3E-2</c:v>
                </c:pt>
                <c:pt idx="174">
                  <c:v>-2.8000000000000001E-2</c:v>
                </c:pt>
                <c:pt idx="175">
                  <c:v>-0.04</c:v>
                </c:pt>
                <c:pt idx="176">
                  <c:v>-4.7E-2</c:v>
                </c:pt>
                <c:pt idx="177">
                  <c:v>-5.3000000000000005E-2</c:v>
                </c:pt>
                <c:pt idx="178">
                  <c:v>-5.8999999999999997E-2</c:v>
                </c:pt>
                <c:pt idx="179">
                  <c:v>-6.5000000000000002E-2</c:v>
                </c:pt>
                <c:pt idx="180">
                  <c:v>-7.1000000000000008E-2</c:v>
                </c:pt>
                <c:pt idx="181">
                  <c:v>-7.6999999999999999E-2</c:v>
                </c:pt>
                <c:pt idx="182">
                  <c:v>-8.3000000000000004E-2</c:v>
                </c:pt>
                <c:pt idx="183">
                  <c:v>-8.3000000000000004E-2</c:v>
                </c:pt>
                <c:pt idx="184">
                  <c:v>-8.900000000000001E-2</c:v>
                </c:pt>
                <c:pt idx="185">
                  <c:v>-8.900000000000001E-2</c:v>
                </c:pt>
                <c:pt idx="186">
                  <c:v>-8.3000000000000004E-2</c:v>
                </c:pt>
                <c:pt idx="187">
                  <c:v>-8.900000000000001E-2</c:v>
                </c:pt>
                <c:pt idx="188">
                  <c:v>-8.900000000000001E-2</c:v>
                </c:pt>
                <c:pt idx="189">
                  <c:v>-8.900000000000001E-2</c:v>
                </c:pt>
                <c:pt idx="190">
                  <c:v>-8.3000000000000004E-2</c:v>
                </c:pt>
                <c:pt idx="191">
                  <c:v>-7.6999999999999999E-2</c:v>
                </c:pt>
                <c:pt idx="192">
                  <c:v>-7.6999999999999999E-2</c:v>
                </c:pt>
                <c:pt idx="193">
                  <c:v>-7.1000000000000008E-2</c:v>
                </c:pt>
                <c:pt idx="194">
                  <c:v>-6.5000000000000002E-2</c:v>
                </c:pt>
                <c:pt idx="195">
                  <c:v>-5.8999999999999997E-2</c:v>
                </c:pt>
                <c:pt idx="196">
                  <c:v>-5.8999999999999997E-2</c:v>
                </c:pt>
                <c:pt idx="197">
                  <c:v>-5.3000000000000005E-2</c:v>
                </c:pt>
                <c:pt idx="198">
                  <c:v>-0.04</c:v>
                </c:pt>
                <c:pt idx="199">
                  <c:v>-3.4000000000000002E-2</c:v>
                </c:pt>
                <c:pt idx="200">
                  <c:v>-2.3E-2</c:v>
                </c:pt>
                <c:pt idx="201">
                  <c:v>-1.6E-2</c:v>
                </c:pt>
                <c:pt idx="202">
                  <c:v>-1.0000000000000002E-2</c:v>
                </c:pt>
                <c:pt idx="203">
                  <c:v>-4.0000000000000001E-3</c:v>
                </c:pt>
                <c:pt idx="204">
                  <c:v>8.0000000000000002E-3</c:v>
                </c:pt>
                <c:pt idx="205">
                  <c:v>1.4000000000000002E-2</c:v>
                </c:pt>
                <c:pt idx="206">
                  <c:v>0.02</c:v>
                </c:pt>
                <c:pt idx="207">
                  <c:v>2.5999999999999999E-2</c:v>
                </c:pt>
                <c:pt idx="208">
                  <c:v>3.2000000000000001E-2</c:v>
                </c:pt>
                <c:pt idx="209">
                  <c:v>3.8999999999999993E-2</c:v>
                </c:pt>
                <c:pt idx="210">
                  <c:v>4.4999999999999998E-2</c:v>
                </c:pt>
                <c:pt idx="211">
                  <c:v>4.4999999999999998E-2</c:v>
                </c:pt>
                <c:pt idx="212">
                  <c:v>5.099999999999999E-2</c:v>
                </c:pt>
                <c:pt idx="213">
                  <c:v>5.5999999999999994E-2</c:v>
                </c:pt>
                <c:pt idx="214">
                  <c:v>5.5999999999999994E-2</c:v>
                </c:pt>
                <c:pt idx="215">
                  <c:v>5.5999999999999994E-2</c:v>
                </c:pt>
                <c:pt idx="216">
                  <c:v>6.3E-2</c:v>
                </c:pt>
                <c:pt idx="217">
                  <c:v>6.3E-2</c:v>
                </c:pt>
                <c:pt idx="218">
                  <c:v>6.3E-2</c:v>
                </c:pt>
                <c:pt idx="219">
                  <c:v>5.5999999999999994E-2</c:v>
                </c:pt>
                <c:pt idx="220">
                  <c:v>6.3E-2</c:v>
                </c:pt>
                <c:pt idx="221">
                  <c:v>6.3E-2</c:v>
                </c:pt>
                <c:pt idx="222">
                  <c:v>5.5999999999999994E-2</c:v>
                </c:pt>
                <c:pt idx="223">
                  <c:v>5.5999999999999994E-2</c:v>
                </c:pt>
                <c:pt idx="224">
                  <c:v>5.5999999999999994E-2</c:v>
                </c:pt>
                <c:pt idx="225">
                  <c:v>5.099999999999999E-2</c:v>
                </c:pt>
                <c:pt idx="226">
                  <c:v>4.4999999999999998E-2</c:v>
                </c:pt>
                <c:pt idx="227">
                  <c:v>3.8999999999999993E-2</c:v>
                </c:pt>
                <c:pt idx="228">
                  <c:v>3.8999999999999993E-2</c:v>
                </c:pt>
                <c:pt idx="229">
                  <c:v>3.2000000000000001E-2</c:v>
                </c:pt>
                <c:pt idx="230">
                  <c:v>2.5999999999999999E-2</c:v>
                </c:pt>
                <c:pt idx="231">
                  <c:v>0.02</c:v>
                </c:pt>
                <c:pt idx="232">
                  <c:v>1.4000000000000002E-2</c:v>
                </c:pt>
                <c:pt idx="233">
                  <c:v>1.4000000000000002E-2</c:v>
                </c:pt>
                <c:pt idx="234">
                  <c:v>8.0000000000000002E-3</c:v>
                </c:pt>
                <c:pt idx="235">
                  <c:v>-4.0000000000000001E-3</c:v>
                </c:pt>
                <c:pt idx="236">
                  <c:v>-1.0000000000000002E-2</c:v>
                </c:pt>
                <c:pt idx="237">
                  <c:v>-1.6E-2</c:v>
                </c:pt>
                <c:pt idx="238">
                  <c:v>-2.3E-2</c:v>
                </c:pt>
                <c:pt idx="239">
                  <c:v>-2.3E-2</c:v>
                </c:pt>
                <c:pt idx="240">
                  <c:v>-2.3E-2</c:v>
                </c:pt>
                <c:pt idx="241">
                  <c:v>-3.4000000000000002E-2</c:v>
                </c:pt>
                <c:pt idx="242">
                  <c:v>-3.4000000000000002E-2</c:v>
                </c:pt>
                <c:pt idx="243">
                  <c:v>-3.4000000000000002E-2</c:v>
                </c:pt>
                <c:pt idx="244">
                  <c:v>-0.04</c:v>
                </c:pt>
                <c:pt idx="245">
                  <c:v>-0.04</c:v>
                </c:pt>
                <c:pt idx="246">
                  <c:v>-5.3000000000000005E-2</c:v>
                </c:pt>
                <c:pt idx="247">
                  <c:v>-5.3000000000000005E-2</c:v>
                </c:pt>
                <c:pt idx="248">
                  <c:v>-5.3000000000000005E-2</c:v>
                </c:pt>
                <c:pt idx="249">
                  <c:v>-5.3000000000000005E-2</c:v>
                </c:pt>
                <c:pt idx="250">
                  <c:v>-5.3000000000000005E-2</c:v>
                </c:pt>
                <c:pt idx="251">
                  <c:v>-4.7E-2</c:v>
                </c:pt>
                <c:pt idx="252">
                  <c:v>-4.7E-2</c:v>
                </c:pt>
                <c:pt idx="253">
                  <c:v>-4.7E-2</c:v>
                </c:pt>
                <c:pt idx="254">
                  <c:v>-4.7E-2</c:v>
                </c:pt>
                <c:pt idx="255">
                  <c:v>-0.04</c:v>
                </c:pt>
                <c:pt idx="256">
                  <c:v>-4.7E-2</c:v>
                </c:pt>
                <c:pt idx="257">
                  <c:v>-0.04</c:v>
                </c:pt>
                <c:pt idx="258">
                  <c:v>-0.04</c:v>
                </c:pt>
                <c:pt idx="259">
                  <c:v>-3.4000000000000002E-2</c:v>
                </c:pt>
                <c:pt idx="260">
                  <c:v>-3.4000000000000002E-2</c:v>
                </c:pt>
                <c:pt idx="261">
                  <c:v>-2.8000000000000001E-2</c:v>
                </c:pt>
                <c:pt idx="262">
                  <c:v>-2.3E-2</c:v>
                </c:pt>
                <c:pt idx="263">
                  <c:v>-2.3E-2</c:v>
                </c:pt>
                <c:pt idx="264">
                  <c:v>-1.6E-2</c:v>
                </c:pt>
                <c:pt idx="265">
                  <c:v>-1.6E-2</c:v>
                </c:pt>
                <c:pt idx="266">
                  <c:v>-1.0000000000000002E-2</c:v>
                </c:pt>
                <c:pt idx="267">
                  <c:v>-4.0000000000000001E-3</c:v>
                </c:pt>
                <c:pt idx="268">
                  <c:v>8.0000000000000002E-3</c:v>
                </c:pt>
                <c:pt idx="269">
                  <c:v>1.9999999999999983E-3</c:v>
                </c:pt>
                <c:pt idx="270">
                  <c:v>8.0000000000000002E-3</c:v>
                </c:pt>
                <c:pt idx="271">
                  <c:v>1.4000000000000002E-2</c:v>
                </c:pt>
                <c:pt idx="272">
                  <c:v>1.4000000000000002E-2</c:v>
                </c:pt>
                <c:pt idx="273">
                  <c:v>1.4000000000000002E-2</c:v>
                </c:pt>
                <c:pt idx="274">
                  <c:v>2.5999999999999999E-2</c:v>
                </c:pt>
                <c:pt idx="275">
                  <c:v>2.5999999999999999E-2</c:v>
                </c:pt>
                <c:pt idx="276">
                  <c:v>3.2000000000000001E-2</c:v>
                </c:pt>
                <c:pt idx="277">
                  <c:v>3.2000000000000001E-2</c:v>
                </c:pt>
                <c:pt idx="278">
                  <c:v>3.2000000000000001E-2</c:v>
                </c:pt>
                <c:pt idx="279">
                  <c:v>3.8999999999999993E-2</c:v>
                </c:pt>
                <c:pt idx="280">
                  <c:v>3.8999999999999993E-2</c:v>
                </c:pt>
                <c:pt idx="281">
                  <c:v>3.2000000000000001E-2</c:v>
                </c:pt>
                <c:pt idx="282">
                  <c:v>3.8999999999999993E-2</c:v>
                </c:pt>
                <c:pt idx="283">
                  <c:v>3.8999999999999993E-2</c:v>
                </c:pt>
                <c:pt idx="284">
                  <c:v>3.2000000000000001E-2</c:v>
                </c:pt>
                <c:pt idx="285">
                  <c:v>3.2000000000000001E-2</c:v>
                </c:pt>
                <c:pt idx="286">
                  <c:v>3.8999999999999993E-2</c:v>
                </c:pt>
                <c:pt idx="287">
                  <c:v>3.2000000000000001E-2</c:v>
                </c:pt>
                <c:pt idx="288">
                  <c:v>3.2000000000000001E-2</c:v>
                </c:pt>
                <c:pt idx="289">
                  <c:v>3.2000000000000001E-2</c:v>
                </c:pt>
                <c:pt idx="290">
                  <c:v>2.5999999999999999E-2</c:v>
                </c:pt>
                <c:pt idx="291">
                  <c:v>2.5999999999999999E-2</c:v>
                </c:pt>
                <c:pt idx="292">
                  <c:v>0.02</c:v>
                </c:pt>
                <c:pt idx="293">
                  <c:v>2.5999999999999999E-2</c:v>
                </c:pt>
                <c:pt idx="294">
                  <c:v>0.02</c:v>
                </c:pt>
                <c:pt idx="295">
                  <c:v>1.4000000000000002E-2</c:v>
                </c:pt>
                <c:pt idx="296">
                  <c:v>1.4000000000000002E-2</c:v>
                </c:pt>
                <c:pt idx="297">
                  <c:v>8.0000000000000002E-3</c:v>
                </c:pt>
                <c:pt idx="298">
                  <c:v>8.0000000000000002E-3</c:v>
                </c:pt>
                <c:pt idx="299">
                  <c:v>-4.0000000000000001E-3</c:v>
                </c:pt>
                <c:pt idx="300">
                  <c:v>-4.0000000000000001E-3</c:v>
                </c:pt>
                <c:pt idx="301">
                  <c:v>-4.0000000000000001E-3</c:v>
                </c:pt>
                <c:pt idx="302">
                  <c:v>-1.0000000000000002E-2</c:v>
                </c:pt>
                <c:pt idx="303">
                  <c:v>-1.6E-2</c:v>
                </c:pt>
                <c:pt idx="304">
                  <c:v>-1.6E-2</c:v>
                </c:pt>
                <c:pt idx="305">
                  <c:v>-2.3E-2</c:v>
                </c:pt>
                <c:pt idx="306">
                  <c:v>-2.3E-2</c:v>
                </c:pt>
                <c:pt idx="307">
                  <c:v>-2.3E-2</c:v>
                </c:pt>
                <c:pt idx="308">
                  <c:v>-2.3E-2</c:v>
                </c:pt>
                <c:pt idx="309">
                  <c:v>-2.3E-2</c:v>
                </c:pt>
                <c:pt idx="310">
                  <c:v>-2.3E-2</c:v>
                </c:pt>
                <c:pt idx="311">
                  <c:v>-3.4000000000000002E-2</c:v>
                </c:pt>
                <c:pt idx="312">
                  <c:v>-2.8000000000000001E-2</c:v>
                </c:pt>
                <c:pt idx="313">
                  <c:v>-2.8000000000000001E-2</c:v>
                </c:pt>
                <c:pt idx="314">
                  <c:v>-3.4000000000000002E-2</c:v>
                </c:pt>
                <c:pt idx="315">
                  <c:v>-2.8000000000000001E-2</c:v>
                </c:pt>
                <c:pt idx="316">
                  <c:v>-3.4000000000000002E-2</c:v>
                </c:pt>
                <c:pt idx="317">
                  <c:v>-2.8000000000000001E-2</c:v>
                </c:pt>
                <c:pt idx="318">
                  <c:v>-3.4000000000000002E-2</c:v>
                </c:pt>
                <c:pt idx="319">
                  <c:v>-3.4000000000000002E-2</c:v>
                </c:pt>
                <c:pt idx="320">
                  <c:v>-2.3E-2</c:v>
                </c:pt>
                <c:pt idx="321">
                  <c:v>-2.3E-2</c:v>
                </c:pt>
                <c:pt idx="322">
                  <c:v>-2.3E-2</c:v>
                </c:pt>
                <c:pt idx="323">
                  <c:v>-1.6E-2</c:v>
                </c:pt>
                <c:pt idx="324">
                  <c:v>-1.6E-2</c:v>
                </c:pt>
                <c:pt idx="325">
                  <c:v>-1.6E-2</c:v>
                </c:pt>
                <c:pt idx="326">
                  <c:v>-1.6E-2</c:v>
                </c:pt>
                <c:pt idx="327">
                  <c:v>-1.6E-2</c:v>
                </c:pt>
                <c:pt idx="328">
                  <c:v>-1.6E-2</c:v>
                </c:pt>
                <c:pt idx="329">
                  <c:v>-1.0000000000000002E-2</c:v>
                </c:pt>
                <c:pt idx="330">
                  <c:v>-1.0000000000000002E-2</c:v>
                </c:pt>
                <c:pt idx="331">
                  <c:v>-4.0000000000000001E-3</c:v>
                </c:pt>
                <c:pt idx="332">
                  <c:v>-4.0000000000000001E-3</c:v>
                </c:pt>
                <c:pt idx="333">
                  <c:v>-4.0000000000000001E-3</c:v>
                </c:pt>
                <c:pt idx="334">
                  <c:v>8.0000000000000002E-3</c:v>
                </c:pt>
                <c:pt idx="335">
                  <c:v>8.0000000000000002E-3</c:v>
                </c:pt>
                <c:pt idx="336">
                  <c:v>8.0000000000000002E-3</c:v>
                </c:pt>
                <c:pt idx="337">
                  <c:v>1.4000000000000002E-2</c:v>
                </c:pt>
                <c:pt idx="338">
                  <c:v>1.4000000000000002E-2</c:v>
                </c:pt>
                <c:pt idx="339">
                  <c:v>1.4000000000000002E-2</c:v>
                </c:pt>
                <c:pt idx="340">
                  <c:v>0.02</c:v>
                </c:pt>
                <c:pt idx="341">
                  <c:v>1.4000000000000002E-2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2.5999999999999999E-2</c:v>
                </c:pt>
                <c:pt idx="349">
                  <c:v>0.02</c:v>
                </c:pt>
                <c:pt idx="350">
                  <c:v>2.5999999999999999E-2</c:v>
                </c:pt>
                <c:pt idx="351">
                  <c:v>0.02</c:v>
                </c:pt>
                <c:pt idx="352">
                  <c:v>1.4000000000000002E-2</c:v>
                </c:pt>
                <c:pt idx="353">
                  <c:v>1.4000000000000002E-2</c:v>
                </c:pt>
                <c:pt idx="354">
                  <c:v>0.02</c:v>
                </c:pt>
                <c:pt idx="355">
                  <c:v>1.4000000000000002E-2</c:v>
                </c:pt>
                <c:pt idx="356">
                  <c:v>1.4000000000000002E-2</c:v>
                </c:pt>
                <c:pt idx="357">
                  <c:v>1.4000000000000002E-2</c:v>
                </c:pt>
                <c:pt idx="358">
                  <c:v>8.0000000000000002E-3</c:v>
                </c:pt>
                <c:pt idx="359">
                  <c:v>8.0000000000000002E-3</c:v>
                </c:pt>
                <c:pt idx="360">
                  <c:v>8.0000000000000002E-3</c:v>
                </c:pt>
                <c:pt idx="361">
                  <c:v>1.9999999999999983E-3</c:v>
                </c:pt>
                <c:pt idx="362">
                  <c:v>8.0000000000000002E-3</c:v>
                </c:pt>
                <c:pt idx="363">
                  <c:v>1.9999999999999983E-3</c:v>
                </c:pt>
                <c:pt idx="364">
                  <c:v>-4.0000000000000001E-3</c:v>
                </c:pt>
                <c:pt idx="365">
                  <c:v>-4.0000000000000001E-3</c:v>
                </c:pt>
                <c:pt idx="366">
                  <c:v>-4.0000000000000001E-3</c:v>
                </c:pt>
                <c:pt idx="367">
                  <c:v>-1.0000000000000002E-2</c:v>
                </c:pt>
                <c:pt idx="368">
                  <c:v>-1.0000000000000002E-2</c:v>
                </c:pt>
                <c:pt idx="369">
                  <c:v>-1.6E-2</c:v>
                </c:pt>
                <c:pt idx="370">
                  <c:v>-1.6E-2</c:v>
                </c:pt>
                <c:pt idx="371">
                  <c:v>-1.6E-2</c:v>
                </c:pt>
                <c:pt idx="372">
                  <c:v>-1.6E-2</c:v>
                </c:pt>
                <c:pt idx="373">
                  <c:v>-1.6E-2</c:v>
                </c:pt>
                <c:pt idx="374">
                  <c:v>-1.6E-2</c:v>
                </c:pt>
                <c:pt idx="375">
                  <c:v>-1.6E-2</c:v>
                </c:pt>
                <c:pt idx="376">
                  <c:v>-2.3E-2</c:v>
                </c:pt>
                <c:pt idx="377">
                  <c:v>-1.6E-2</c:v>
                </c:pt>
                <c:pt idx="378">
                  <c:v>-1.6E-2</c:v>
                </c:pt>
                <c:pt idx="379">
                  <c:v>-1.6E-2</c:v>
                </c:pt>
                <c:pt idx="380">
                  <c:v>-1.6E-2</c:v>
                </c:pt>
                <c:pt idx="381">
                  <c:v>-2.3E-2</c:v>
                </c:pt>
                <c:pt idx="382">
                  <c:v>-1.6E-2</c:v>
                </c:pt>
                <c:pt idx="383">
                  <c:v>-1.6E-2</c:v>
                </c:pt>
                <c:pt idx="384">
                  <c:v>-1.6E-2</c:v>
                </c:pt>
                <c:pt idx="385">
                  <c:v>-1.6E-2</c:v>
                </c:pt>
                <c:pt idx="386">
                  <c:v>-1.6E-2</c:v>
                </c:pt>
                <c:pt idx="387">
                  <c:v>-1.6E-2</c:v>
                </c:pt>
                <c:pt idx="388">
                  <c:v>-1.0000000000000002E-2</c:v>
                </c:pt>
                <c:pt idx="389">
                  <c:v>-1.0000000000000002E-2</c:v>
                </c:pt>
                <c:pt idx="390">
                  <c:v>-1.0000000000000002E-2</c:v>
                </c:pt>
                <c:pt idx="391">
                  <c:v>-1.0000000000000002E-2</c:v>
                </c:pt>
                <c:pt idx="392">
                  <c:v>-1.0000000000000002E-2</c:v>
                </c:pt>
                <c:pt idx="393">
                  <c:v>-1.0000000000000002E-2</c:v>
                </c:pt>
                <c:pt idx="394">
                  <c:v>-1.0000000000000002E-2</c:v>
                </c:pt>
                <c:pt idx="395">
                  <c:v>-4.0000000000000001E-3</c:v>
                </c:pt>
                <c:pt idx="396">
                  <c:v>1.9999999999999983E-3</c:v>
                </c:pt>
                <c:pt idx="397">
                  <c:v>8.0000000000000002E-3</c:v>
                </c:pt>
                <c:pt idx="398">
                  <c:v>1.9999999999999983E-3</c:v>
                </c:pt>
                <c:pt idx="399">
                  <c:v>1.9999999999999983E-3</c:v>
                </c:pt>
                <c:pt idx="400">
                  <c:v>1.9999999999999983E-3</c:v>
                </c:pt>
                <c:pt idx="401">
                  <c:v>8.0000000000000002E-3</c:v>
                </c:pt>
                <c:pt idx="402">
                  <c:v>-4.0000000000000001E-3</c:v>
                </c:pt>
                <c:pt idx="403">
                  <c:v>8.0000000000000002E-3</c:v>
                </c:pt>
                <c:pt idx="404">
                  <c:v>8.0000000000000002E-3</c:v>
                </c:pt>
                <c:pt idx="405">
                  <c:v>1.4000000000000002E-2</c:v>
                </c:pt>
                <c:pt idx="406">
                  <c:v>8.0000000000000002E-3</c:v>
                </c:pt>
                <c:pt idx="407">
                  <c:v>1.4000000000000002E-2</c:v>
                </c:pt>
                <c:pt idx="408">
                  <c:v>1.4000000000000002E-2</c:v>
                </c:pt>
                <c:pt idx="409">
                  <c:v>8.0000000000000002E-3</c:v>
                </c:pt>
                <c:pt idx="410">
                  <c:v>8.0000000000000002E-3</c:v>
                </c:pt>
                <c:pt idx="411">
                  <c:v>8.0000000000000002E-3</c:v>
                </c:pt>
                <c:pt idx="412">
                  <c:v>1.4000000000000002E-2</c:v>
                </c:pt>
                <c:pt idx="413">
                  <c:v>8.0000000000000002E-3</c:v>
                </c:pt>
                <c:pt idx="414">
                  <c:v>8.0000000000000002E-3</c:v>
                </c:pt>
                <c:pt idx="415">
                  <c:v>1.4000000000000002E-2</c:v>
                </c:pt>
                <c:pt idx="416">
                  <c:v>8.0000000000000002E-3</c:v>
                </c:pt>
                <c:pt idx="417">
                  <c:v>8.0000000000000002E-3</c:v>
                </c:pt>
                <c:pt idx="418">
                  <c:v>8.0000000000000002E-3</c:v>
                </c:pt>
                <c:pt idx="419">
                  <c:v>8.0000000000000002E-3</c:v>
                </c:pt>
                <c:pt idx="420">
                  <c:v>8.0000000000000002E-3</c:v>
                </c:pt>
                <c:pt idx="421">
                  <c:v>8.0000000000000002E-3</c:v>
                </c:pt>
                <c:pt idx="422">
                  <c:v>8.0000000000000002E-3</c:v>
                </c:pt>
                <c:pt idx="423">
                  <c:v>8.0000000000000002E-3</c:v>
                </c:pt>
                <c:pt idx="424">
                  <c:v>8.0000000000000002E-3</c:v>
                </c:pt>
                <c:pt idx="425">
                  <c:v>-4.0000000000000001E-3</c:v>
                </c:pt>
                <c:pt idx="426">
                  <c:v>-4.0000000000000001E-3</c:v>
                </c:pt>
                <c:pt idx="427">
                  <c:v>-4.0000000000000001E-3</c:v>
                </c:pt>
                <c:pt idx="428">
                  <c:v>1.9999999999999983E-3</c:v>
                </c:pt>
                <c:pt idx="429">
                  <c:v>-4.0000000000000001E-3</c:v>
                </c:pt>
                <c:pt idx="430">
                  <c:v>-4.0000000000000001E-3</c:v>
                </c:pt>
                <c:pt idx="431">
                  <c:v>-4.0000000000000001E-3</c:v>
                </c:pt>
                <c:pt idx="432">
                  <c:v>-4.0000000000000001E-3</c:v>
                </c:pt>
                <c:pt idx="433">
                  <c:v>-4.0000000000000001E-3</c:v>
                </c:pt>
                <c:pt idx="434">
                  <c:v>-1.0000000000000002E-2</c:v>
                </c:pt>
                <c:pt idx="435">
                  <c:v>-1.0000000000000002E-2</c:v>
                </c:pt>
                <c:pt idx="436">
                  <c:v>-1.6E-2</c:v>
                </c:pt>
                <c:pt idx="437">
                  <c:v>-1.6E-2</c:v>
                </c:pt>
                <c:pt idx="438">
                  <c:v>-1.0000000000000002E-2</c:v>
                </c:pt>
                <c:pt idx="439">
                  <c:v>-1.6E-2</c:v>
                </c:pt>
                <c:pt idx="440">
                  <c:v>-1.6E-2</c:v>
                </c:pt>
                <c:pt idx="441">
                  <c:v>-1.6E-2</c:v>
                </c:pt>
                <c:pt idx="442">
                  <c:v>-1.0000000000000002E-2</c:v>
                </c:pt>
                <c:pt idx="443">
                  <c:v>-1.6E-2</c:v>
                </c:pt>
                <c:pt idx="444">
                  <c:v>-1.6E-2</c:v>
                </c:pt>
                <c:pt idx="445">
                  <c:v>-1.6E-2</c:v>
                </c:pt>
                <c:pt idx="446">
                  <c:v>-1.0000000000000002E-2</c:v>
                </c:pt>
                <c:pt idx="447">
                  <c:v>-1.6E-2</c:v>
                </c:pt>
                <c:pt idx="448">
                  <c:v>-1.6E-2</c:v>
                </c:pt>
                <c:pt idx="449">
                  <c:v>-1.0000000000000002E-2</c:v>
                </c:pt>
                <c:pt idx="450">
                  <c:v>-1.0000000000000002E-2</c:v>
                </c:pt>
                <c:pt idx="451">
                  <c:v>-1.6E-2</c:v>
                </c:pt>
                <c:pt idx="452">
                  <c:v>-1.6E-2</c:v>
                </c:pt>
                <c:pt idx="453">
                  <c:v>-1.6E-2</c:v>
                </c:pt>
                <c:pt idx="454">
                  <c:v>-1.0000000000000002E-2</c:v>
                </c:pt>
                <c:pt idx="455">
                  <c:v>-1.0000000000000002E-2</c:v>
                </c:pt>
                <c:pt idx="456">
                  <c:v>-1.0000000000000002E-2</c:v>
                </c:pt>
                <c:pt idx="457">
                  <c:v>-1.0000000000000002E-2</c:v>
                </c:pt>
                <c:pt idx="458">
                  <c:v>-4.0000000000000001E-3</c:v>
                </c:pt>
                <c:pt idx="459">
                  <c:v>-1.0000000000000002E-2</c:v>
                </c:pt>
                <c:pt idx="460">
                  <c:v>-4.0000000000000001E-3</c:v>
                </c:pt>
                <c:pt idx="461">
                  <c:v>-4.0000000000000001E-3</c:v>
                </c:pt>
                <c:pt idx="462">
                  <c:v>-4.0000000000000001E-3</c:v>
                </c:pt>
                <c:pt idx="463">
                  <c:v>1.9999999999999983E-3</c:v>
                </c:pt>
                <c:pt idx="464">
                  <c:v>1.9999999999999983E-3</c:v>
                </c:pt>
                <c:pt idx="465">
                  <c:v>1.9999999999999983E-3</c:v>
                </c:pt>
                <c:pt idx="466">
                  <c:v>-4.0000000000000001E-3</c:v>
                </c:pt>
                <c:pt idx="467">
                  <c:v>-4.0000000000000001E-3</c:v>
                </c:pt>
                <c:pt idx="468">
                  <c:v>8.0000000000000002E-3</c:v>
                </c:pt>
                <c:pt idx="469">
                  <c:v>8.0000000000000002E-3</c:v>
                </c:pt>
                <c:pt idx="470">
                  <c:v>1.9999999999999983E-3</c:v>
                </c:pt>
                <c:pt idx="471">
                  <c:v>1.9999999999999983E-3</c:v>
                </c:pt>
                <c:pt idx="472">
                  <c:v>8.0000000000000002E-3</c:v>
                </c:pt>
                <c:pt idx="473">
                  <c:v>8.0000000000000002E-3</c:v>
                </c:pt>
                <c:pt idx="474">
                  <c:v>1.9999999999999983E-3</c:v>
                </c:pt>
                <c:pt idx="475">
                  <c:v>1.9999999999999983E-3</c:v>
                </c:pt>
                <c:pt idx="476">
                  <c:v>8.0000000000000002E-3</c:v>
                </c:pt>
                <c:pt idx="477">
                  <c:v>8.0000000000000002E-3</c:v>
                </c:pt>
                <c:pt idx="478">
                  <c:v>8.0000000000000002E-3</c:v>
                </c:pt>
                <c:pt idx="479">
                  <c:v>8.0000000000000002E-3</c:v>
                </c:pt>
                <c:pt idx="480">
                  <c:v>8.0000000000000002E-3</c:v>
                </c:pt>
                <c:pt idx="481">
                  <c:v>1.9999999999999983E-3</c:v>
                </c:pt>
                <c:pt idx="482">
                  <c:v>8.0000000000000002E-3</c:v>
                </c:pt>
                <c:pt idx="483">
                  <c:v>1.9999999999999983E-3</c:v>
                </c:pt>
                <c:pt idx="484">
                  <c:v>8.0000000000000002E-3</c:v>
                </c:pt>
                <c:pt idx="485">
                  <c:v>8.0000000000000002E-3</c:v>
                </c:pt>
                <c:pt idx="486">
                  <c:v>1.9999999999999983E-3</c:v>
                </c:pt>
                <c:pt idx="487">
                  <c:v>-4.0000000000000001E-3</c:v>
                </c:pt>
                <c:pt idx="488">
                  <c:v>1.9999999999999983E-3</c:v>
                </c:pt>
                <c:pt idx="489">
                  <c:v>8.0000000000000002E-3</c:v>
                </c:pt>
                <c:pt idx="490">
                  <c:v>1.9999999999999983E-3</c:v>
                </c:pt>
                <c:pt idx="491">
                  <c:v>-4.0000000000000001E-3</c:v>
                </c:pt>
                <c:pt idx="492">
                  <c:v>-4.0000000000000001E-3</c:v>
                </c:pt>
                <c:pt idx="493">
                  <c:v>-4.0000000000000001E-3</c:v>
                </c:pt>
                <c:pt idx="494">
                  <c:v>-4.0000000000000001E-3</c:v>
                </c:pt>
                <c:pt idx="495">
                  <c:v>-4.0000000000000001E-3</c:v>
                </c:pt>
                <c:pt idx="496">
                  <c:v>-4.0000000000000001E-3</c:v>
                </c:pt>
                <c:pt idx="497">
                  <c:v>-4.0000000000000001E-3</c:v>
                </c:pt>
                <c:pt idx="498">
                  <c:v>-4.0000000000000001E-3</c:v>
                </c:pt>
                <c:pt idx="499">
                  <c:v>-4.0000000000000001E-3</c:v>
                </c:pt>
                <c:pt idx="500">
                  <c:v>-4.0000000000000001E-3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3-4F69-8F08-80F672A63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'3ªParte 2ºEnsaio'!$B$2:$B$1048576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2ºEnsaio'!$E$2:$E$1048576</c:f>
              <c:numCache>
                <c:formatCode>0.000</c:formatCode>
                <c:ptCount val="1048575"/>
                <c:pt idx="0">
                  <c:v>-3.6001721746616283E-2</c:v>
                </c:pt>
                <c:pt idx="1">
                  <c:v>-3.3562580706872631E-2</c:v>
                </c:pt>
                <c:pt idx="2">
                  <c:v>-3.0635611459180249E-2</c:v>
                </c:pt>
                <c:pt idx="3">
                  <c:v>-2.7025682720359649E-2</c:v>
                </c:pt>
                <c:pt idx="4">
                  <c:v>-2.2927925773590315E-2</c:v>
                </c:pt>
                <c:pt idx="5">
                  <c:v>-2.0000956525897933E-2</c:v>
                </c:pt>
                <c:pt idx="6">
                  <c:v>-1.6391027787077329E-2</c:v>
                </c:pt>
                <c:pt idx="7">
                  <c:v>-1.2293270840307999E-2</c:v>
                </c:pt>
                <c:pt idx="8">
                  <c:v>-8.0979482519489207E-3</c:v>
                </c:pt>
                <c:pt idx="9">
                  <c:v>-3.9026256635898409E-3</c:v>
                </c:pt>
                <c:pt idx="10">
                  <c:v>-3.9026256635898407E-4</c:v>
                </c:pt>
                <c:pt idx="11">
                  <c:v>3.8050600220000943E-3</c:v>
                </c:pt>
                <c:pt idx="12">
                  <c:v>7.9028169687694258E-3</c:v>
                </c:pt>
                <c:pt idx="13">
                  <c:v>1.0829786216461808E-2</c:v>
                </c:pt>
                <c:pt idx="14">
                  <c:v>1.5610502654359364E-2</c:v>
                </c:pt>
                <c:pt idx="15">
                  <c:v>1.8537471902051746E-2</c:v>
                </c:pt>
                <c:pt idx="16">
                  <c:v>2.1562006791333872E-2</c:v>
                </c:pt>
                <c:pt idx="17">
                  <c:v>2.448897603902625E-2</c:v>
                </c:pt>
                <c:pt idx="18">
                  <c:v>2.7513510928308376E-2</c:v>
                </c:pt>
                <c:pt idx="19">
                  <c:v>2.9172126835334058E-2</c:v>
                </c:pt>
                <c:pt idx="20">
                  <c:v>3.1025874025539236E-2</c:v>
                </c:pt>
                <c:pt idx="21">
                  <c:v>3.2196661724616181E-2</c:v>
                </c:pt>
                <c:pt idx="22">
                  <c:v>3.3952843273231614E-2</c:v>
                </c:pt>
                <c:pt idx="23">
                  <c:v>3.4538237122770092E-2</c:v>
                </c:pt>
                <c:pt idx="24">
                  <c:v>3.522119661389831E-2</c:v>
                </c:pt>
                <c:pt idx="25">
                  <c:v>3.522119661389831E-2</c:v>
                </c:pt>
                <c:pt idx="26">
                  <c:v>3.522119661389831E-2</c:v>
                </c:pt>
                <c:pt idx="27">
                  <c:v>3.4538237122770092E-2</c:v>
                </c:pt>
                <c:pt idx="28">
                  <c:v>3.3952843273231614E-2</c:v>
                </c:pt>
                <c:pt idx="29">
                  <c:v>3.2782055574154659E-2</c:v>
                </c:pt>
                <c:pt idx="30">
                  <c:v>3.1611267875077703E-2</c:v>
                </c:pt>
                <c:pt idx="31">
                  <c:v>2.985508632646228E-2</c:v>
                </c:pt>
                <c:pt idx="32">
                  <c:v>2.8001339136257106E-2</c:v>
                </c:pt>
                <c:pt idx="33">
                  <c:v>2.6245157587641676E-2</c:v>
                </c:pt>
                <c:pt idx="34">
                  <c:v>2.3318188339949301E-2</c:v>
                </c:pt>
                <c:pt idx="35">
                  <c:v>2.0293653450667175E-2</c:v>
                </c:pt>
                <c:pt idx="36">
                  <c:v>1.7952078052513268E-2</c:v>
                </c:pt>
                <c:pt idx="37">
                  <c:v>1.5610502654359364E-2</c:v>
                </c:pt>
                <c:pt idx="38">
                  <c:v>1.2098139557128506E-2</c:v>
                </c:pt>
                <c:pt idx="39">
                  <c:v>8.4882108183079036E-3</c:v>
                </c:pt>
                <c:pt idx="40">
                  <c:v>5.4636759290257767E-3</c:v>
                </c:pt>
                <c:pt idx="41">
                  <c:v>3.1221005308718726E-3</c:v>
                </c:pt>
                <c:pt idx="42">
                  <c:v>7.8052513271796814E-4</c:v>
                </c:pt>
                <c:pt idx="43">
                  <c:v>-2.7318379645128888E-3</c:v>
                </c:pt>
                <c:pt idx="44">
                  <c:v>-5.1709790042565396E-3</c:v>
                </c:pt>
                <c:pt idx="45">
                  <c:v>-7.5125544024104438E-3</c:v>
                </c:pt>
                <c:pt idx="46">
                  <c:v>-1.0439523650102825E-2</c:v>
                </c:pt>
                <c:pt idx="47">
                  <c:v>-1.2878664689846475E-2</c:v>
                </c:pt>
                <c:pt idx="48">
                  <c:v>-1.5220240088000379E-2</c:v>
                </c:pt>
                <c:pt idx="49">
                  <c:v>-1.6976421636615807E-2</c:v>
                </c:pt>
                <c:pt idx="50">
                  <c:v>-1.8732603185231237E-2</c:v>
                </c:pt>
                <c:pt idx="51">
                  <c:v>-2.0586350375436411E-2</c:v>
                </c:pt>
                <c:pt idx="52">
                  <c:v>-2.2342531924051837E-2</c:v>
                </c:pt>
                <c:pt idx="53">
                  <c:v>-2.2927925773590315E-2</c:v>
                </c:pt>
                <c:pt idx="54">
                  <c:v>-2.4098713472667267E-2</c:v>
                </c:pt>
                <c:pt idx="55">
                  <c:v>-2.4684107322205745E-2</c:v>
                </c:pt>
                <c:pt idx="56">
                  <c:v>-2.5269501171744219E-2</c:v>
                </c:pt>
                <c:pt idx="57">
                  <c:v>-2.5269501171744219E-2</c:v>
                </c:pt>
                <c:pt idx="58">
                  <c:v>-2.5269501171744219E-2</c:v>
                </c:pt>
                <c:pt idx="59">
                  <c:v>-2.5269501171744219E-2</c:v>
                </c:pt>
                <c:pt idx="60">
                  <c:v>-2.4684107322205745E-2</c:v>
                </c:pt>
                <c:pt idx="61">
                  <c:v>-2.4098713472667267E-2</c:v>
                </c:pt>
                <c:pt idx="62">
                  <c:v>-2.2927925773590315E-2</c:v>
                </c:pt>
                <c:pt idx="63">
                  <c:v>-2.1171744224974885E-2</c:v>
                </c:pt>
                <c:pt idx="64">
                  <c:v>-2.0000956525897933E-2</c:v>
                </c:pt>
                <c:pt idx="65">
                  <c:v>-1.8732603185231237E-2</c:v>
                </c:pt>
                <c:pt idx="66">
                  <c:v>-1.7561815486154281E-2</c:v>
                </c:pt>
                <c:pt idx="67">
                  <c:v>-1.5220240088000379E-2</c:v>
                </c:pt>
                <c:pt idx="68">
                  <c:v>-1.3464058539384953E-2</c:v>
                </c:pt>
                <c:pt idx="69">
                  <c:v>-1.1024917499641301E-2</c:v>
                </c:pt>
                <c:pt idx="70">
                  <c:v>-9.2687359510258728E-3</c:v>
                </c:pt>
                <c:pt idx="71">
                  <c:v>-6.9271605528719686E-3</c:v>
                </c:pt>
                <c:pt idx="72">
                  <c:v>-5.1709790042565396E-3</c:v>
                </c:pt>
                <c:pt idx="73">
                  <c:v>-3.3172318140513649E-3</c:v>
                </c:pt>
                <c:pt idx="74">
                  <c:v>-9.7565641589746044E-4</c:v>
                </c:pt>
                <c:pt idx="75">
                  <c:v>1.3659189822564444E-3</c:v>
                </c:pt>
                <c:pt idx="76">
                  <c:v>4.3904538715385704E-3</c:v>
                </c:pt>
                <c:pt idx="77">
                  <c:v>5.4636759290257767E-3</c:v>
                </c:pt>
                <c:pt idx="78">
                  <c:v>7.3174231192309515E-3</c:v>
                </c:pt>
                <c:pt idx="79">
                  <c:v>9.0736046678463796E-3</c:v>
                </c:pt>
                <c:pt idx="80">
                  <c:v>1.0829786216461808E-2</c:v>
                </c:pt>
                <c:pt idx="81">
                  <c:v>1.2585967765077238E-2</c:v>
                </c:pt>
                <c:pt idx="82">
                  <c:v>1.5025108804820888E-2</c:v>
                </c:pt>
                <c:pt idx="83">
                  <c:v>1.6781290353436316E-2</c:v>
                </c:pt>
                <c:pt idx="84">
                  <c:v>1.7366684202974794E-2</c:v>
                </c:pt>
                <c:pt idx="85">
                  <c:v>1.7952078052513268E-2</c:v>
                </c:pt>
                <c:pt idx="86">
                  <c:v>1.8537471902051746E-2</c:v>
                </c:pt>
                <c:pt idx="87">
                  <c:v>1.9805825242718445E-2</c:v>
                </c:pt>
                <c:pt idx="88">
                  <c:v>2.0293653450667175E-2</c:v>
                </c:pt>
                <c:pt idx="89">
                  <c:v>2.0293653450667175E-2</c:v>
                </c:pt>
                <c:pt idx="90">
                  <c:v>1.9805825242718445E-2</c:v>
                </c:pt>
                <c:pt idx="91">
                  <c:v>1.9805825242718445E-2</c:v>
                </c:pt>
                <c:pt idx="92">
                  <c:v>1.9805825242718445E-2</c:v>
                </c:pt>
                <c:pt idx="93">
                  <c:v>1.912286575159022E-2</c:v>
                </c:pt>
                <c:pt idx="94">
                  <c:v>1.8537471902051746E-2</c:v>
                </c:pt>
                <c:pt idx="95">
                  <c:v>1.7366684202974794E-2</c:v>
                </c:pt>
                <c:pt idx="96">
                  <c:v>1.6781290353436316E-2</c:v>
                </c:pt>
                <c:pt idx="97">
                  <c:v>1.5025108804820888E-2</c:v>
                </c:pt>
                <c:pt idx="98">
                  <c:v>1.2585967765077238E-2</c:v>
                </c:pt>
                <c:pt idx="99">
                  <c:v>1.2098139557128506E-2</c:v>
                </c:pt>
                <c:pt idx="100">
                  <c:v>1.0244392366923332E-2</c:v>
                </c:pt>
                <c:pt idx="101">
                  <c:v>8.4882108183079036E-3</c:v>
                </c:pt>
                <c:pt idx="102">
                  <c:v>7.3174231192309515E-3</c:v>
                </c:pt>
                <c:pt idx="103">
                  <c:v>5.4636759290257767E-3</c:v>
                </c:pt>
                <c:pt idx="104">
                  <c:v>3.8050600220000943E-3</c:v>
                </c:pt>
                <c:pt idx="105">
                  <c:v>2.5367066813333965E-3</c:v>
                </c:pt>
                <c:pt idx="106">
                  <c:v>1.3659189822564444E-3</c:v>
                </c:pt>
                <c:pt idx="107">
                  <c:v>-9.7565641589746044E-4</c:v>
                </c:pt>
                <c:pt idx="108">
                  <c:v>-3.3172318140513649E-3</c:v>
                </c:pt>
                <c:pt idx="109">
                  <c:v>-3.9026256635898409E-3</c:v>
                </c:pt>
                <c:pt idx="110">
                  <c:v>-5.7563728537950148E-3</c:v>
                </c:pt>
                <c:pt idx="111">
                  <c:v>-6.9271605528719686E-3</c:v>
                </c:pt>
                <c:pt idx="112">
                  <c:v>-8.6833421014873968E-3</c:v>
                </c:pt>
                <c:pt idx="113">
                  <c:v>-9.2687359510258728E-3</c:v>
                </c:pt>
                <c:pt idx="114">
                  <c:v>-1.0439523650102825E-2</c:v>
                </c:pt>
                <c:pt idx="115">
                  <c:v>-1.1024917499641301E-2</c:v>
                </c:pt>
                <c:pt idx="116">
                  <c:v>-1.2293270840307999E-2</c:v>
                </c:pt>
                <c:pt idx="117">
                  <c:v>-1.3464058539384953E-2</c:v>
                </c:pt>
                <c:pt idx="118">
                  <c:v>-1.3464058539384953E-2</c:v>
                </c:pt>
                <c:pt idx="119">
                  <c:v>-1.4049452388923425E-2</c:v>
                </c:pt>
                <c:pt idx="120">
                  <c:v>-1.4634846238461903E-2</c:v>
                </c:pt>
                <c:pt idx="121">
                  <c:v>-1.4634846238461903E-2</c:v>
                </c:pt>
                <c:pt idx="122">
                  <c:v>-1.4634846238461903E-2</c:v>
                </c:pt>
                <c:pt idx="123">
                  <c:v>-1.4634846238461903E-2</c:v>
                </c:pt>
                <c:pt idx="124">
                  <c:v>-1.4049452388923425E-2</c:v>
                </c:pt>
                <c:pt idx="125">
                  <c:v>-1.3464058539384953E-2</c:v>
                </c:pt>
                <c:pt idx="126">
                  <c:v>-1.3464058539384953E-2</c:v>
                </c:pt>
                <c:pt idx="127">
                  <c:v>-1.2878664689846475E-2</c:v>
                </c:pt>
                <c:pt idx="128">
                  <c:v>-1.1610311349179777E-2</c:v>
                </c:pt>
                <c:pt idx="129">
                  <c:v>-1.1024917499641301E-2</c:v>
                </c:pt>
                <c:pt idx="130">
                  <c:v>-9.9516954421540946E-3</c:v>
                </c:pt>
                <c:pt idx="131">
                  <c:v>-8.6833421014873968E-3</c:v>
                </c:pt>
                <c:pt idx="132">
                  <c:v>-8.0979482519489207E-3</c:v>
                </c:pt>
                <c:pt idx="133">
                  <c:v>-6.9271605528719686E-3</c:v>
                </c:pt>
                <c:pt idx="134">
                  <c:v>-5.7563728537950148E-3</c:v>
                </c:pt>
                <c:pt idx="135">
                  <c:v>-5.1709790042565396E-3</c:v>
                </c:pt>
                <c:pt idx="136">
                  <c:v>-3.3172318140513649E-3</c:v>
                </c:pt>
                <c:pt idx="137">
                  <c:v>-2.2440097565641585E-3</c:v>
                </c:pt>
                <c:pt idx="138">
                  <c:v>-9.7565641589746044E-4</c:v>
                </c:pt>
                <c:pt idx="139">
                  <c:v>7.8052513271796814E-4</c:v>
                </c:pt>
                <c:pt idx="140">
                  <c:v>2.5367066813333965E-3</c:v>
                </c:pt>
                <c:pt idx="141">
                  <c:v>3.1221005308718726E-3</c:v>
                </c:pt>
                <c:pt idx="142">
                  <c:v>3.8050600220000943E-3</c:v>
                </c:pt>
                <c:pt idx="143">
                  <c:v>4.3904538715385704E-3</c:v>
                </c:pt>
                <c:pt idx="144">
                  <c:v>5.4636759290257767E-3</c:v>
                </c:pt>
                <c:pt idx="145">
                  <c:v>6.7320292696924746E-3</c:v>
                </c:pt>
                <c:pt idx="146">
                  <c:v>7.9028169687694258E-3</c:v>
                </c:pt>
                <c:pt idx="147">
                  <c:v>7.9028169687694258E-3</c:v>
                </c:pt>
                <c:pt idx="148">
                  <c:v>9.0736046678463796E-3</c:v>
                </c:pt>
                <c:pt idx="149">
                  <c:v>1.0244392366923332E-2</c:v>
                </c:pt>
                <c:pt idx="150">
                  <c:v>1.0244392366923332E-2</c:v>
                </c:pt>
                <c:pt idx="151">
                  <c:v>1.0244392366923332E-2</c:v>
                </c:pt>
                <c:pt idx="152">
                  <c:v>1.0829786216461808E-2</c:v>
                </c:pt>
                <c:pt idx="153">
                  <c:v>1.0244392366923332E-2</c:v>
                </c:pt>
                <c:pt idx="154">
                  <c:v>1.0829786216461808E-2</c:v>
                </c:pt>
                <c:pt idx="155">
                  <c:v>1.0829786216461808E-2</c:v>
                </c:pt>
                <c:pt idx="156">
                  <c:v>1.0829786216461808E-2</c:v>
                </c:pt>
                <c:pt idx="157">
                  <c:v>1.0244392366923332E-2</c:v>
                </c:pt>
                <c:pt idx="158">
                  <c:v>9.6589985173848557E-3</c:v>
                </c:pt>
                <c:pt idx="159">
                  <c:v>9.0736046678463796E-3</c:v>
                </c:pt>
                <c:pt idx="160">
                  <c:v>9.0736046678463796E-3</c:v>
                </c:pt>
                <c:pt idx="161">
                  <c:v>8.4882108183079036E-3</c:v>
                </c:pt>
                <c:pt idx="162">
                  <c:v>7.9028169687694258E-3</c:v>
                </c:pt>
                <c:pt idx="163">
                  <c:v>6.7320292696924746E-3</c:v>
                </c:pt>
                <c:pt idx="164">
                  <c:v>6.1466354201539994E-3</c:v>
                </c:pt>
                <c:pt idx="165">
                  <c:v>5.4636759290257767E-3</c:v>
                </c:pt>
                <c:pt idx="166">
                  <c:v>4.3904538715385704E-3</c:v>
                </c:pt>
                <c:pt idx="167">
                  <c:v>3.8050600220000943E-3</c:v>
                </c:pt>
                <c:pt idx="168">
                  <c:v>2.5367066813333965E-3</c:v>
                </c:pt>
                <c:pt idx="169">
                  <c:v>1.3659189822564444E-3</c:v>
                </c:pt>
                <c:pt idx="170">
                  <c:v>7.8052513271796814E-4</c:v>
                </c:pt>
                <c:pt idx="171">
                  <c:v>-3.9026256635898407E-4</c:v>
                </c:pt>
                <c:pt idx="172">
                  <c:v>-1.5610502654359363E-3</c:v>
                </c:pt>
                <c:pt idx="173">
                  <c:v>-2.2440097565641585E-3</c:v>
                </c:pt>
                <c:pt idx="174">
                  <c:v>-2.7318379645128888E-3</c:v>
                </c:pt>
                <c:pt idx="175">
                  <c:v>-3.9026256635898409E-3</c:v>
                </c:pt>
                <c:pt idx="176">
                  <c:v>-4.5855851547180627E-3</c:v>
                </c:pt>
                <c:pt idx="177">
                  <c:v>-5.1709790042565396E-3</c:v>
                </c:pt>
                <c:pt idx="178">
                  <c:v>-5.7563728537950148E-3</c:v>
                </c:pt>
                <c:pt idx="179">
                  <c:v>-6.3417667033334917E-3</c:v>
                </c:pt>
                <c:pt idx="180">
                  <c:v>-6.9271605528719686E-3</c:v>
                </c:pt>
                <c:pt idx="181">
                  <c:v>-7.5125544024104438E-3</c:v>
                </c:pt>
                <c:pt idx="182">
                  <c:v>-8.0979482519489207E-3</c:v>
                </c:pt>
                <c:pt idx="183">
                  <c:v>-8.0979482519489207E-3</c:v>
                </c:pt>
                <c:pt idx="184">
                  <c:v>-8.6833421014873968E-3</c:v>
                </c:pt>
                <c:pt idx="185">
                  <c:v>-8.6833421014873968E-3</c:v>
                </c:pt>
                <c:pt idx="186">
                  <c:v>-8.0979482519489207E-3</c:v>
                </c:pt>
                <c:pt idx="187">
                  <c:v>-8.6833421014873968E-3</c:v>
                </c:pt>
                <c:pt idx="188">
                  <c:v>-8.6833421014873968E-3</c:v>
                </c:pt>
                <c:pt idx="189">
                  <c:v>-8.6833421014873968E-3</c:v>
                </c:pt>
                <c:pt idx="190">
                  <c:v>-8.0979482519489207E-3</c:v>
                </c:pt>
                <c:pt idx="191">
                  <c:v>-7.5125544024104438E-3</c:v>
                </c:pt>
                <c:pt idx="192">
                  <c:v>-7.5125544024104438E-3</c:v>
                </c:pt>
                <c:pt idx="193">
                  <c:v>-6.9271605528719686E-3</c:v>
                </c:pt>
                <c:pt idx="194">
                  <c:v>-6.3417667033334917E-3</c:v>
                </c:pt>
                <c:pt idx="195">
                  <c:v>-5.7563728537950148E-3</c:v>
                </c:pt>
                <c:pt idx="196">
                  <c:v>-5.7563728537950148E-3</c:v>
                </c:pt>
                <c:pt idx="197">
                  <c:v>-5.1709790042565396E-3</c:v>
                </c:pt>
                <c:pt idx="198">
                  <c:v>-3.9026256635898409E-3</c:v>
                </c:pt>
                <c:pt idx="199">
                  <c:v>-3.3172318140513649E-3</c:v>
                </c:pt>
                <c:pt idx="200">
                  <c:v>-2.2440097565641585E-3</c:v>
                </c:pt>
                <c:pt idx="201">
                  <c:v>-1.5610502654359363E-3</c:v>
                </c:pt>
                <c:pt idx="202">
                  <c:v>-9.7565641589746044E-4</c:v>
                </c:pt>
                <c:pt idx="203">
                  <c:v>-3.9026256635898407E-4</c:v>
                </c:pt>
                <c:pt idx="204">
                  <c:v>7.8052513271796814E-4</c:v>
                </c:pt>
                <c:pt idx="205">
                  <c:v>1.3659189822564444E-3</c:v>
                </c:pt>
                <c:pt idx="206">
                  <c:v>1.9513128317949205E-3</c:v>
                </c:pt>
                <c:pt idx="207">
                  <c:v>2.5367066813333965E-3</c:v>
                </c:pt>
                <c:pt idx="208">
                  <c:v>3.1221005308718726E-3</c:v>
                </c:pt>
                <c:pt idx="209">
                  <c:v>3.8050600220000943E-3</c:v>
                </c:pt>
                <c:pt idx="210">
                  <c:v>4.3904538715385704E-3</c:v>
                </c:pt>
                <c:pt idx="211">
                  <c:v>4.3904538715385704E-3</c:v>
                </c:pt>
                <c:pt idx="212">
                  <c:v>4.9758477210770464E-3</c:v>
                </c:pt>
                <c:pt idx="213">
                  <c:v>5.4636759290257767E-3</c:v>
                </c:pt>
                <c:pt idx="214">
                  <c:v>5.4636759290257767E-3</c:v>
                </c:pt>
                <c:pt idx="215">
                  <c:v>5.4636759290257767E-3</c:v>
                </c:pt>
                <c:pt idx="216">
                  <c:v>6.1466354201539994E-3</c:v>
                </c:pt>
                <c:pt idx="217">
                  <c:v>6.1466354201539994E-3</c:v>
                </c:pt>
                <c:pt idx="218">
                  <c:v>6.1466354201539994E-3</c:v>
                </c:pt>
                <c:pt idx="219">
                  <c:v>5.4636759290257767E-3</c:v>
                </c:pt>
                <c:pt idx="220">
                  <c:v>6.1466354201539994E-3</c:v>
                </c:pt>
                <c:pt idx="221">
                  <c:v>6.1466354201539994E-3</c:v>
                </c:pt>
                <c:pt idx="222">
                  <c:v>5.4636759290257767E-3</c:v>
                </c:pt>
                <c:pt idx="223">
                  <c:v>5.4636759290257767E-3</c:v>
                </c:pt>
                <c:pt idx="224">
                  <c:v>5.4636759290257767E-3</c:v>
                </c:pt>
                <c:pt idx="225">
                  <c:v>4.9758477210770464E-3</c:v>
                </c:pt>
                <c:pt idx="226">
                  <c:v>4.3904538715385704E-3</c:v>
                </c:pt>
                <c:pt idx="227">
                  <c:v>3.8050600220000943E-3</c:v>
                </c:pt>
                <c:pt idx="228">
                  <c:v>3.8050600220000943E-3</c:v>
                </c:pt>
                <c:pt idx="229">
                  <c:v>3.1221005308718726E-3</c:v>
                </c:pt>
                <c:pt idx="230">
                  <c:v>2.5367066813333965E-3</c:v>
                </c:pt>
                <c:pt idx="231">
                  <c:v>1.9513128317949205E-3</c:v>
                </c:pt>
                <c:pt idx="232">
                  <c:v>1.3659189822564444E-3</c:v>
                </c:pt>
                <c:pt idx="233">
                  <c:v>1.3659189822564444E-3</c:v>
                </c:pt>
                <c:pt idx="234">
                  <c:v>7.8052513271796814E-4</c:v>
                </c:pt>
                <c:pt idx="235">
                  <c:v>-3.9026256635898407E-4</c:v>
                </c:pt>
                <c:pt idx="236">
                  <c:v>-9.7565641589746044E-4</c:v>
                </c:pt>
                <c:pt idx="237">
                  <c:v>-1.5610502654359363E-3</c:v>
                </c:pt>
                <c:pt idx="238">
                  <c:v>-2.2440097565641585E-3</c:v>
                </c:pt>
                <c:pt idx="239">
                  <c:v>-2.2440097565641585E-3</c:v>
                </c:pt>
                <c:pt idx="240">
                  <c:v>-2.2440097565641585E-3</c:v>
                </c:pt>
                <c:pt idx="241">
                  <c:v>-3.3172318140513649E-3</c:v>
                </c:pt>
                <c:pt idx="242">
                  <c:v>-3.3172318140513649E-3</c:v>
                </c:pt>
                <c:pt idx="243">
                  <c:v>-3.3172318140513649E-3</c:v>
                </c:pt>
                <c:pt idx="244">
                  <c:v>-3.9026256635898409E-3</c:v>
                </c:pt>
                <c:pt idx="245">
                  <c:v>-3.9026256635898409E-3</c:v>
                </c:pt>
                <c:pt idx="246">
                  <c:v>-5.1709790042565396E-3</c:v>
                </c:pt>
                <c:pt idx="247">
                  <c:v>-5.1709790042565396E-3</c:v>
                </c:pt>
                <c:pt idx="248">
                  <c:v>-5.1709790042565396E-3</c:v>
                </c:pt>
                <c:pt idx="249">
                  <c:v>-5.1709790042565396E-3</c:v>
                </c:pt>
                <c:pt idx="250">
                  <c:v>-5.1709790042565396E-3</c:v>
                </c:pt>
                <c:pt idx="251">
                  <c:v>-4.5855851547180627E-3</c:v>
                </c:pt>
                <c:pt idx="252">
                  <c:v>-4.5855851547180627E-3</c:v>
                </c:pt>
                <c:pt idx="253">
                  <c:v>-4.5855851547180627E-3</c:v>
                </c:pt>
                <c:pt idx="254">
                  <c:v>-4.5855851547180627E-3</c:v>
                </c:pt>
                <c:pt idx="255">
                  <c:v>-3.9026256635898409E-3</c:v>
                </c:pt>
                <c:pt idx="256">
                  <c:v>-4.5855851547180627E-3</c:v>
                </c:pt>
                <c:pt idx="257">
                  <c:v>-3.9026256635898409E-3</c:v>
                </c:pt>
                <c:pt idx="258">
                  <c:v>-3.9026256635898409E-3</c:v>
                </c:pt>
                <c:pt idx="259">
                  <c:v>-3.3172318140513649E-3</c:v>
                </c:pt>
                <c:pt idx="260">
                  <c:v>-3.3172318140513649E-3</c:v>
                </c:pt>
                <c:pt idx="261">
                  <c:v>-2.7318379645128888E-3</c:v>
                </c:pt>
                <c:pt idx="262">
                  <c:v>-2.2440097565641585E-3</c:v>
                </c:pt>
                <c:pt idx="263">
                  <c:v>-2.2440097565641585E-3</c:v>
                </c:pt>
                <c:pt idx="264">
                  <c:v>-1.5610502654359363E-3</c:v>
                </c:pt>
                <c:pt idx="265">
                  <c:v>-1.5610502654359363E-3</c:v>
                </c:pt>
                <c:pt idx="266">
                  <c:v>-9.7565641589746044E-4</c:v>
                </c:pt>
                <c:pt idx="267">
                  <c:v>-3.9026256635898407E-4</c:v>
                </c:pt>
                <c:pt idx="268">
                  <c:v>7.8052513271796814E-4</c:v>
                </c:pt>
                <c:pt idx="269">
                  <c:v>1.9513128317949187E-4</c:v>
                </c:pt>
                <c:pt idx="270">
                  <c:v>7.8052513271796814E-4</c:v>
                </c:pt>
                <c:pt idx="271">
                  <c:v>1.3659189822564444E-3</c:v>
                </c:pt>
                <c:pt idx="272">
                  <c:v>1.3659189822564444E-3</c:v>
                </c:pt>
                <c:pt idx="273">
                  <c:v>1.3659189822564444E-3</c:v>
                </c:pt>
                <c:pt idx="274">
                  <c:v>2.5367066813333965E-3</c:v>
                </c:pt>
                <c:pt idx="275">
                  <c:v>2.5367066813333965E-3</c:v>
                </c:pt>
                <c:pt idx="276">
                  <c:v>3.1221005308718726E-3</c:v>
                </c:pt>
                <c:pt idx="277">
                  <c:v>3.1221005308718726E-3</c:v>
                </c:pt>
                <c:pt idx="278">
                  <c:v>3.1221005308718726E-3</c:v>
                </c:pt>
                <c:pt idx="279">
                  <c:v>3.8050600220000943E-3</c:v>
                </c:pt>
                <c:pt idx="280">
                  <c:v>3.8050600220000943E-3</c:v>
                </c:pt>
                <c:pt idx="281">
                  <c:v>3.1221005308718726E-3</c:v>
                </c:pt>
                <c:pt idx="282">
                  <c:v>3.8050600220000943E-3</c:v>
                </c:pt>
                <c:pt idx="283">
                  <c:v>3.8050600220000943E-3</c:v>
                </c:pt>
                <c:pt idx="284">
                  <c:v>3.1221005308718726E-3</c:v>
                </c:pt>
                <c:pt idx="285">
                  <c:v>3.1221005308718726E-3</c:v>
                </c:pt>
                <c:pt idx="286">
                  <c:v>3.8050600220000943E-3</c:v>
                </c:pt>
                <c:pt idx="287">
                  <c:v>3.1221005308718726E-3</c:v>
                </c:pt>
                <c:pt idx="288">
                  <c:v>3.1221005308718726E-3</c:v>
                </c:pt>
                <c:pt idx="289">
                  <c:v>3.1221005308718726E-3</c:v>
                </c:pt>
                <c:pt idx="290">
                  <c:v>2.5367066813333965E-3</c:v>
                </c:pt>
                <c:pt idx="291">
                  <c:v>2.5367066813333965E-3</c:v>
                </c:pt>
                <c:pt idx="292">
                  <c:v>1.9513128317949205E-3</c:v>
                </c:pt>
                <c:pt idx="293">
                  <c:v>2.5367066813333965E-3</c:v>
                </c:pt>
                <c:pt idx="294">
                  <c:v>1.9513128317949205E-3</c:v>
                </c:pt>
                <c:pt idx="295">
                  <c:v>1.3659189822564444E-3</c:v>
                </c:pt>
                <c:pt idx="296">
                  <c:v>1.3659189822564444E-3</c:v>
                </c:pt>
                <c:pt idx="297">
                  <c:v>7.8052513271796814E-4</c:v>
                </c:pt>
                <c:pt idx="298">
                  <c:v>7.8052513271796814E-4</c:v>
                </c:pt>
                <c:pt idx="299">
                  <c:v>-3.9026256635898407E-4</c:v>
                </c:pt>
                <c:pt idx="300">
                  <c:v>-3.9026256635898407E-4</c:v>
                </c:pt>
                <c:pt idx="301">
                  <c:v>-3.9026256635898407E-4</c:v>
                </c:pt>
                <c:pt idx="302">
                  <c:v>-9.7565641589746044E-4</c:v>
                </c:pt>
                <c:pt idx="303">
                  <c:v>-1.5610502654359363E-3</c:v>
                </c:pt>
                <c:pt idx="304">
                  <c:v>-1.5610502654359363E-3</c:v>
                </c:pt>
                <c:pt idx="305">
                  <c:v>-2.2440097565641585E-3</c:v>
                </c:pt>
                <c:pt idx="306">
                  <c:v>-2.2440097565641585E-3</c:v>
                </c:pt>
                <c:pt idx="307">
                  <c:v>-2.2440097565641585E-3</c:v>
                </c:pt>
                <c:pt idx="308">
                  <c:v>-2.2440097565641585E-3</c:v>
                </c:pt>
                <c:pt idx="309">
                  <c:v>-2.2440097565641585E-3</c:v>
                </c:pt>
                <c:pt idx="310">
                  <c:v>-2.2440097565641585E-3</c:v>
                </c:pt>
                <c:pt idx="311">
                  <c:v>-3.3172318140513649E-3</c:v>
                </c:pt>
                <c:pt idx="312">
                  <c:v>-2.7318379645128888E-3</c:v>
                </c:pt>
                <c:pt idx="313">
                  <c:v>-2.7318379645128888E-3</c:v>
                </c:pt>
                <c:pt idx="314">
                  <c:v>-3.3172318140513649E-3</c:v>
                </c:pt>
                <c:pt idx="315">
                  <c:v>-2.7318379645128888E-3</c:v>
                </c:pt>
                <c:pt idx="316">
                  <c:v>-3.3172318140513649E-3</c:v>
                </c:pt>
                <c:pt idx="317">
                  <c:v>-2.7318379645128888E-3</c:v>
                </c:pt>
                <c:pt idx="318">
                  <c:v>-3.3172318140513649E-3</c:v>
                </c:pt>
                <c:pt idx="319">
                  <c:v>-3.3172318140513649E-3</c:v>
                </c:pt>
                <c:pt idx="320">
                  <c:v>-2.2440097565641585E-3</c:v>
                </c:pt>
                <c:pt idx="321">
                  <c:v>-2.2440097565641585E-3</c:v>
                </c:pt>
                <c:pt idx="322">
                  <c:v>-2.2440097565641585E-3</c:v>
                </c:pt>
                <c:pt idx="323">
                  <c:v>-1.5610502654359363E-3</c:v>
                </c:pt>
                <c:pt idx="324">
                  <c:v>-1.5610502654359363E-3</c:v>
                </c:pt>
                <c:pt idx="325">
                  <c:v>-1.5610502654359363E-3</c:v>
                </c:pt>
                <c:pt idx="326">
                  <c:v>-1.5610502654359363E-3</c:v>
                </c:pt>
                <c:pt idx="327">
                  <c:v>-1.5610502654359363E-3</c:v>
                </c:pt>
                <c:pt idx="328">
                  <c:v>-1.5610502654359363E-3</c:v>
                </c:pt>
                <c:pt idx="329">
                  <c:v>-9.7565641589746044E-4</c:v>
                </c:pt>
                <c:pt idx="330">
                  <c:v>-9.7565641589746044E-4</c:v>
                </c:pt>
                <c:pt idx="331">
                  <c:v>-3.9026256635898407E-4</c:v>
                </c:pt>
                <c:pt idx="332">
                  <c:v>-3.9026256635898407E-4</c:v>
                </c:pt>
                <c:pt idx="333">
                  <c:v>-3.9026256635898407E-4</c:v>
                </c:pt>
                <c:pt idx="334">
                  <c:v>7.8052513271796814E-4</c:v>
                </c:pt>
                <c:pt idx="335">
                  <c:v>7.8052513271796814E-4</c:v>
                </c:pt>
                <c:pt idx="336">
                  <c:v>7.8052513271796814E-4</c:v>
                </c:pt>
                <c:pt idx="337">
                  <c:v>1.3659189822564444E-3</c:v>
                </c:pt>
                <c:pt idx="338">
                  <c:v>1.3659189822564444E-3</c:v>
                </c:pt>
                <c:pt idx="339">
                  <c:v>1.3659189822564444E-3</c:v>
                </c:pt>
                <c:pt idx="340">
                  <c:v>1.9513128317949205E-3</c:v>
                </c:pt>
                <c:pt idx="341">
                  <c:v>1.3659189822564444E-3</c:v>
                </c:pt>
                <c:pt idx="342">
                  <c:v>1.9513128317949205E-3</c:v>
                </c:pt>
                <c:pt idx="343">
                  <c:v>1.9513128317949205E-3</c:v>
                </c:pt>
                <c:pt idx="344">
                  <c:v>1.9513128317949205E-3</c:v>
                </c:pt>
                <c:pt idx="345">
                  <c:v>1.9513128317949205E-3</c:v>
                </c:pt>
                <c:pt idx="346">
                  <c:v>1.9513128317949205E-3</c:v>
                </c:pt>
                <c:pt idx="347">
                  <c:v>1.9513128317949205E-3</c:v>
                </c:pt>
                <c:pt idx="348">
                  <c:v>2.5367066813333965E-3</c:v>
                </c:pt>
                <c:pt idx="349">
                  <c:v>1.9513128317949205E-3</c:v>
                </c:pt>
                <c:pt idx="350">
                  <c:v>2.5367066813333965E-3</c:v>
                </c:pt>
                <c:pt idx="351">
                  <c:v>1.9513128317949205E-3</c:v>
                </c:pt>
                <c:pt idx="352">
                  <c:v>1.3659189822564444E-3</c:v>
                </c:pt>
                <c:pt idx="353">
                  <c:v>1.3659189822564444E-3</c:v>
                </c:pt>
                <c:pt idx="354">
                  <c:v>1.9513128317949205E-3</c:v>
                </c:pt>
                <c:pt idx="355">
                  <c:v>1.3659189822564444E-3</c:v>
                </c:pt>
                <c:pt idx="356">
                  <c:v>1.3659189822564444E-3</c:v>
                </c:pt>
                <c:pt idx="357">
                  <c:v>1.3659189822564444E-3</c:v>
                </c:pt>
                <c:pt idx="358">
                  <c:v>7.8052513271796814E-4</c:v>
                </c:pt>
                <c:pt idx="359">
                  <c:v>7.8052513271796814E-4</c:v>
                </c:pt>
                <c:pt idx="360">
                  <c:v>7.8052513271796814E-4</c:v>
                </c:pt>
                <c:pt idx="361">
                  <c:v>1.9513128317949187E-4</c:v>
                </c:pt>
                <c:pt idx="362">
                  <c:v>7.8052513271796814E-4</c:v>
                </c:pt>
                <c:pt idx="363">
                  <c:v>1.9513128317949187E-4</c:v>
                </c:pt>
                <c:pt idx="364">
                  <c:v>-3.9026256635898407E-4</c:v>
                </c:pt>
                <c:pt idx="365">
                  <c:v>-3.9026256635898407E-4</c:v>
                </c:pt>
                <c:pt idx="366">
                  <c:v>-3.9026256635898407E-4</c:v>
                </c:pt>
                <c:pt idx="367">
                  <c:v>-9.7565641589746044E-4</c:v>
                </c:pt>
                <c:pt idx="368">
                  <c:v>-9.7565641589746044E-4</c:v>
                </c:pt>
                <c:pt idx="369">
                  <c:v>-1.5610502654359363E-3</c:v>
                </c:pt>
                <c:pt idx="370">
                  <c:v>-1.5610502654359363E-3</c:v>
                </c:pt>
                <c:pt idx="371">
                  <c:v>-1.5610502654359363E-3</c:v>
                </c:pt>
                <c:pt idx="372">
                  <c:v>-1.5610502654359363E-3</c:v>
                </c:pt>
                <c:pt idx="373">
                  <c:v>-1.5610502654359363E-3</c:v>
                </c:pt>
                <c:pt idx="374">
                  <c:v>-1.5610502654359363E-3</c:v>
                </c:pt>
                <c:pt idx="375">
                  <c:v>-1.5610502654359363E-3</c:v>
                </c:pt>
                <c:pt idx="376">
                  <c:v>-2.2440097565641585E-3</c:v>
                </c:pt>
                <c:pt idx="377">
                  <c:v>-1.5610502654359363E-3</c:v>
                </c:pt>
                <c:pt idx="378">
                  <c:v>-1.5610502654359363E-3</c:v>
                </c:pt>
                <c:pt idx="379">
                  <c:v>-1.5610502654359363E-3</c:v>
                </c:pt>
                <c:pt idx="380">
                  <c:v>-1.5610502654359363E-3</c:v>
                </c:pt>
                <c:pt idx="381">
                  <c:v>-2.2440097565641585E-3</c:v>
                </c:pt>
                <c:pt idx="382">
                  <c:v>-1.5610502654359363E-3</c:v>
                </c:pt>
                <c:pt idx="383">
                  <c:v>-1.5610502654359363E-3</c:v>
                </c:pt>
                <c:pt idx="384">
                  <c:v>-1.5610502654359363E-3</c:v>
                </c:pt>
                <c:pt idx="385">
                  <c:v>-1.5610502654359363E-3</c:v>
                </c:pt>
                <c:pt idx="386">
                  <c:v>-1.5610502654359363E-3</c:v>
                </c:pt>
                <c:pt idx="387">
                  <c:v>-1.5610502654359363E-3</c:v>
                </c:pt>
                <c:pt idx="388">
                  <c:v>-9.7565641589746044E-4</c:v>
                </c:pt>
                <c:pt idx="389">
                  <c:v>-9.7565641589746044E-4</c:v>
                </c:pt>
                <c:pt idx="390">
                  <c:v>-9.7565641589746044E-4</c:v>
                </c:pt>
                <c:pt idx="391">
                  <c:v>-9.7565641589746044E-4</c:v>
                </c:pt>
                <c:pt idx="392">
                  <c:v>-9.7565641589746044E-4</c:v>
                </c:pt>
                <c:pt idx="393">
                  <c:v>-9.7565641589746044E-4</c:v>
                </c:pt>
                <c:pt idx="394">
                  <c:v>-9.7565641589746044E-4</c:v>
                </c:pt>
                <c:pt idx="395">
                  <c:v>-3.9026256635898407E-4</c:v>
                </c:pt>
                <c:pt idx="396">
                  <c:v>1.9513128317949187E-4</c:v>
                </c:pt>
                <c:pt idx="397">
                  <c:v>7.8052513271796814E-4</c:v>
                </c:pt>
                <c:pt idx="398">
                  <c:v>1.9513128317949187E-4</c:v>
                </c:pt>
                <c:pt idx="399">
                  <c:v>1.9513128317949187E-4</c:v>
                </c:pt>
                <c:pt idx="400">
                  <c:v>1.9513128317949187E-4</c:v>
                </c:pt>
                <c:pt idx="401">
                  <c:v>7.8052513271796814E-4</c:v>
                </c:pt>
                <c:pt idx="402">
                  <c:v>-3.9026256635898407E-4</c:v>
                </c:pt>
                <c:pt idx="403">
                  <c:v>7.8052513271796814E-4</c:v>
                </c:pt>
                <c:pt idx="404">
                  <c:v>7.8052513271796814E-4</c:v>
                </c:pt>
                <c:pt idx="405">
                  <c:v>1.3659189822564444E-3</c:v>
                </c:pt>
                <c:pt idx="406">
                  <c:v>7.8052513271796814E-4</c:v>
                </c:pt>
                <c:pt idx="407">
                  <c:v>1.3659189822564444E-3</c:v>
                </c:pt>
                <c:pt idx="408">
                  <c:v>1.3659189822564444E-3</c:v>
                </c:pt>
                <c:pt idx="409">
                  <c:v>7.8052513271796814E-4</c:v>
                </c:pt>
                <c:pt idx="410">
                  <c:v>7.8052513271796814E-4</c:v>
                </c:pt>
                <c:pt idx="411">
                  <c:v>7.8052513271796814E-4</c:v>
                </c:pt>
                <c:pt idx="412">
                  <c:v>1.3659189822564444E-3</c:v>
                </c:pt>
                <c:pt idx="413">
                  <c:v>7.8052513271796814E-4</c:v>
                </c:pt>
                <c:pt idx="414">
                  <c:v>7.8052513271796814E-4</c:v>
                </c:pt>
                <c:pt idx="415">
                  <c:v>1.3659189822564444E-3</c:v>
                </c:pt>
                <c:pt idx="416">
                  <c:v>7.8052513271796814E-4</c:v>
                </c:pt>
                <c:pt idx="417">
                  <c:v>7.8052513271796814E-4</c:v>
                </c:pt>
                <c:pt idx="418">
                  <c:v>7.8052513271796814E-4</c:v>
                </c:pt>
                <c:pt idx="419">
                  <c:v>7.8052513271796814E-4</c:v>
                </c:pt>
                <c:pt idx="420">
                  <c:v>7.8052513271796814E-4</c:v>
                </c:pt>
                <c:pt idx="421">
                  <c:v>7.8052513271796814E-4</c:v>
                </c:pt>
                <c:pt idx="422">
                  <c:v>7.8052513271796814E-4</c:v>
                </c:pt>
                <c:pt idx="423">
                  <c:v>7.8052513271796814E-4</c:v>
                </c:pt>
                <c:pt idx="424">
                  <c:v>7.8052513271796814E-4</c:v>
                </c:pt>
                <c:pt idx="425">
                  <c:v>-3.9026256635898407E-4</c:v>
                </c:pt>
                <c:pt idx="426">
                  <c:v>-3.9026256635898407E-4</c:v>
                </c:pt>
                <c:pt idx="427">
                  <c:v>-3.9026256635898407E-4</c:v>
                </c:pt>
                <c:pt idx="428">
                  <c:v>1.9513128317949187E-4</c:v>
                </c:pt>
                <c:pt idx="429">
                  <c:v>-3.9026256635898407E-4</c:v>
                </c:pt>
                <c:pt idx="430">
                  <c:v>-3.9026256635898407E-4</c:v>
                </c:pt>
                <c:pt idx="431">
                  <c:v>-3.9026256635898407E-4</c:v>
                </c:pt>
                <c:pt idx="432">
                  <c:v>-3.9026256635898407E-4</c:v>
                </c:pt>
                <c:pt idx="433">
                  <c:v>-3.9026256635898407E-4</c:v>
                </c:pt>
                <c:pt idx="434">
                  <c:v>-9.7565641589746044E-4</c:v>
                </c:pt>
                <c:pt idx="435">
                  <c:v>-9.7565641589746044E-4</c:v>
                </c:pt>
                <c:pt idx="436">
                  <c:v>-1.5610502654359363E-3</c:v>
                </c:pt>
                <c:pt idx="437">
                  <c:v>-1.5610502654359363E-3</c:v>
                </c:pt>
                <c:pt idx="438">
                  <c:v>-9.7565641589746044E-4</c:v>
                </c:pt>
                <c:pt idx="439">
                  <c:v>-1.5610502654359363E-3</c:v>
                </c:pt>
                <c:pt idx="440">
                  <c:v>-1.5610502654359363E-3</c:v>
                </c:pt>
                <c:pt idx="441">
                  <c:v>-1.5610502654359363E-3</c:v>
                </c:pt>
                <c:pt idx="442">
                  <c:v>-9.7565641589746044E-4</c:v>
                </c:pt>
                <c:pt idx="443">
                  <c:v>-1.5610502654359363E-3</c:v>
                </c:pt>
                <c:pt idx="444">
                  <c:v>-1.5610502654359363E-3</c:v>
                </c:pt>
                <c:pt idx="445">
                  <c:v>-1.5610502654359363E-3</c:v>
                </c:pt>
                <c:pt idx="446">
                  <c:v>-9.7565641589746044E-4</c:v>
                </c:pt>
                <c:pt idx="447">
                  <c:v>-1.5610502654359363E-3</c:v>
                </c:pt>
                <c:pt idx="448">
                  <c:v>-1.5610502654359363E-3</c:v>
                </c:pt>
                <c:pt idx="449">
                  <c:v>-9.7565641589746044E-4</c:v>
                </c:pt>
                <c:pt idx="450">
                  <c:v>-9.7565641589746044E-4</c:v>
                </c:pt>
                <c:pt idx="451">
                  <c:v>-1.5610502654359363E-3</c:v>
                </c:pt>
                <c:pt idx="452">
                  <c:v>-1.5610502654359363E-3</c:v>
                </c:pt>
                <c:pt idx="453">
                  <c:v>-1.5610502654359363E-3</c:v>
                </c:pt>
                <c:pt idx="454">
                  <c:v>-9.7565641589746044E-4</c:v>
                </c:pt>
                <c:pt idx="455">
                  <c:v>-9.7565641589746044E-4</c:v>
                </c:pt>
                <c:pt idx="456">
                  <c:v>-9.7565641589746044E-4</c:v>
                </c:pt>
                <c:pt idx="457">
                  <c:v>-9.7565641589746044E-4</c:v>
                </c:pt>
                <c:pt idx="458">
                  <c:v>-3.9026256635898407E-4</c:v>
                </c:pt>
                <c:pt idx="459">
                  <c:v>-9.7565641589746044E-4</c:v>
                </c:pt>
                <c:pt idx="460">
                  <c:v>-3.9026256635898407E-4</c:v>
                </c:pt>
                <c:pt idx="461">
                  <c:v>-3.9026256635898407E-4</c:v>
                </c:pt>
                <c:pt idx="462">
                  <c:v>-3.9026256635898407E-4</c:v>
                </c:pt>
                <c:pt idx="463">
                  <c:v>1.9513128317949187E-4</c:v>
                </c:pt>
                <c:pt idx="464">
                  <c:v>1.9513128317949187E-4</c:v>
                </c:pt>
                <c:pt idx="465">
                  <c:v>1.9513128317949187E-4</c:v>
                </c:pt>
                <c:pt idx="466">
                  <c:v>-3.9026256635898407E-4</c:v>
                </c:pt>
                <c:pt idx="467">
                  <c:v>-3.9026256635898407E-4</c:v>
                </c:pt>
                <c:pt idx="468">
                  <c:v>7.8052513271796814E-4</c:v>
                </c:pt>
                <c:pt idx="469">
                  <c:v>7.8052513271796814E-4</c:v>
                </c:pt>
                <c:pt idx="470">
                  <c:v>1.9513128317949187E-4</c:v>
                </c:pt>
                <c:pt idx="471">
                  <c:v>1.9513128317949187E-4</c:v>
                </c:pt>
                <c:pt idx="472">
                  <c:v>7.8052513271796814E-4</c:v>
                </c:pt>
                <c:pt idx="473">
                  <c:v>7.8052513271796814E-4</c:v>
                </c:pt>
                <c:pt idx="474">
                  <c:v>1.9513128317949187E-4</c:v>
                </c:pt>
                <c:pt idx="475">
                  <c:v>1.9513128317949187E-4</c:v>
                </c:pt>
                <c:pt idx="476">
                  <c:v>7.8052513271796814E-4</c:v>
                </c:pt>
                <c:pt idx="477">
                  <c:v>7.8052513271796814E-4</c:v>
                </c:pt>
                <c:pt idx="478">
                  <c:v>7.8052513271796814E-4</c:v>
                </c:pt>
                <c:pt idx="479">
                  <c:v>7.8052513271796814E-4</c:v>
                </c:pt>
                <c:pt idx="480">
                  <c:v>7.8052513271796814E-4</c:v>
                </c:pt>
                <c:pt idx="481">
                  <c:v>1.9513128317949187E-4</c:v>
                </c:pt>
                <c:pt idx="482">
                  <c:v>7.8052513271796814E-4</c:v>
                </c:pt>
                <c:pt idx="483">
                  <c:v>1.9513128317949187E-4</c:v>
                </c:pt>
                <c:pt idx="484">
                  <c:v>7.8052513271796814E-4</c:v>
                </c:pt>
                <c:pt idx="485">
                  <c:v>7.8052513271796814E-4</c:v>
                </c:pt>
                <c:pt idx="486">
                  <c:v>1.9513128317949187E-4</c:v>
                </c:pt>
                <c:pt idx="487">
                  <c:v>-3.9026256635898407E-4</c:v>
                </c:pt>
                <c:pt idx="488">
                  <c:v>1.9513128317949187E-4</c:v>
                </c:pt>
                <c:pt idx="489">
                  <c:v>7.8052513271796814E-4</c:v>
                </c:pt>
                <c:pt idx="490">
                  <c:v>1.9513128317949187E-4</c:v>
                </c:pt>
                <c:pt idx="491">
                  <c:v>-3.9026256635898407E-4</c:v>
                </c:pt>
                <c:pt idx="492">
                  <c:v>-3.9026256635898407E-4</c:v>
                </c:pt>
                <c:pt idx="493">
                  <c:v>-3.9026256635898407E-4</c:v>
                </c:pt>
                <c:pt idx="494">
                  <c:v>-3.9026256635898407E-4</c:v>
                </c:pt>
                <c:pt idx="495">
                  <c:v>-3.9026256635898407E-4</c:v>
                </c:pt>
                <c:pt idx="496">
                  <c:v>-3.9026256635898407E-4</c:v>
                </c:pt>
                <c:pt idx="497">
                  <c:v>-3.9026256635898407E-4</c:v>
                </c:pt>
                <c:pt idx="498">
                  <c:v>-3.9026256635898407E-4</c:v>
                </c:pt>
                <c:pt idx="499">
                  <c:v>-3.9026256635898407E-4</c:v>
                </c:pt>
                <c:pt idx="500">
                  <c:v>-3.9026256635898407E-4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4-41B7-9DAD-9D21E9312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sz="9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exp"/>
            <c:dispRSqr val="0"/>
            <c:dispEq val="0"/>
          </c:trendline>
          <c:xVal>
            <c:numRef>
              <c:f>'3ªParte 2ºEnsaio'!$T$3:$T$10</c:f>
              <c:numCache>
                <c:formatCode>General</c:formatCode>
                <c:ptCount val="8"/>
                <c:pt idx="0">
                  <c:v>0.5</c:v>
                </c:pt>
                <c:pt idx="1">
                  <c:v>1.1499999999999999</c:v>
                </c:pt>
                <c:pt idx="2">
                  <c:v>1.77</c:v>
                </c:pt>
                <c:pt idx="3">
                  <c:v>2.4299999999999997</c:v>
                </c:pt>
                <c:pt idx="4">
                  <c:v>3.0799999999999996</c:v>
                </c:pt>
                <c:pt idx="5">
                  <c:v>3.7300000000000004</c:v>
                </c:pt>
                <c:pt idx="6">
                  <c:v>4.37</c:v>
                </c:pt>
                <c:pt idx="7">
                  <c:v>4.96</c:v>
                </c:pt>
              </c:numCache>
            </c:numRef>
          </c:xVal>
          <c:yVal>
            <c:numRef>
              <c:f>'3ªParte 2ºEnsaio'!$U$3:$U$10</c:f>
              <c:numCache>
                <c:formatCode>0.000</c:formatCode>
                <c:ptCount val="8"/>
                <c:pt idx="0">
                  <c:v>6.3574259888086451E-3</c:v>
                </c:pt>
                <c:pt idx="1">
                  <c:v>3.2724004017408766E-3</c:v>
                </c:pt>
                <c:pt idx="2">
                  <c:v>2.1105399588693865E-3</c:v>
                </c:pt>
                <c:pt idx="3">
                  <c:v>1.0976134678846426E-3</c:v>
                </c:pt>
                <c:pt idx="4" formatCode="0.0000">
                  <c:v>6.0105313501363031E-4</c:v>
                </c:pt>
                <c:pt idx="5" formatCode="0.0000">
                  <c:v>3.8640872351618921E-4</c:v>
                </c:pt>
                <c:pt idx="6" formatCode="0.0000">
                  <c:v>1.9361901573485099E-4</c:v>
                </c:pt>
                <c:pt idx="7" formatCode="0.0000">
                  <c:v>1.3703094361279831E-4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6A-4AD9-8E3A-95CA59914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1785092320683235"/>
          <c:w val="0.74522112312562605"/>
          <c:h val="0.651246897431999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7058617672790901E-2"/>
                  <c:y val="-0.1750207743982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2ºEnsaio'!$X$4:$X$7</c:f>
              <c:numCache>
                <c:formatCode>General</c:formatCode>
                <c:ptCount val="4"/>
                <c:pt idx="0">
                  <c:v>0.5</c:v>
                </c:pt>
                <c:pt idx="1">
                  <c:v>1.77</c:v>
                </c:pt>
                <c:pt idx="2">
                  <c:v>3.0799999999999996</c:v>
                </c:pt>
                <c:pt idx="3">
                  <c:v>4.37</c:v>
                </c:pt>
              </c:numCache>
            </c:numRef>
          </c:xVal>
          <c:yVal>
            <c:numRef>
              <c:f>'3ªParte 2ºEnsaio'!$W$4:$W$7</c:f>
              <c:numCache>
                <c:formatCode>0.000</c:formatCode>
                <c:ptCount val="4"/>
                <c:pt idx="0">
                  <c:v>3.522119661389831E-2</c:v>
                </c:pt>
                <c:pt idx="1">
                  <c:v>2.0293653450667175E-2</c:v>
                </c:pt>
                <c:pt idx="2">
                  <c:v>1.0829786216461808E-2</c:v>
                </c:pt>
                <c:pt idx="3">
                  <c:v>6.1466354201539994E-3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6-4222-9538-F6C0B9A6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947834348281183"/>
          <c:y val="2.8368738080401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92401510211837"/>
          <c:y val="0.14631167506939333"/>
          <c:w val="0.76795359271585495"/>
          <c:h val="0.7177318302838046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9808784544496438E-2"/>
                  <c:y val="-0.2383009497913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2ºEnsaio'!$AB$4:$AB$7</c:f>
              <c:numCache>
                <c:formatCode>General</c:formatCode>
                <c:ptCount val="4"/>
                <c:pt idx="0">
                  <c:v>1.1499999999999999</c:v>
                </c:pt>
                <c:pt idx="1">
                  <c:v>2.4299999999999997</c:v>
                </c:pt>
                <c:pt idx="2">
                  <c:v>3.7300000000000004</c:v>
                </c:pt>
                <c:pt idx="3">
                  <c:v>4.96</c:v>
                </c:pt>
              </c:numCache>
            </c:numRef>
          </c:xVal>
          <c:yVal>
            <c:numRef>
              <c:f>'3ªParte 2ºEnsaio'!$AA$4:$AA$7</c:f>
              <c:numCache>
                <c:formatCode>0.000</c:formatCode>
                <c:ptCount val="4"/>
                <c:pt idx="0">
                  <c:v>2.5269501171744219E-2</c:v>
                </c:pt>
                <c:pt idx="1">
                  <c:v>1.4634846238461903E-2</c:v>
                </c:pt>
                <c:pt idx="2">
                  <c:v>8.6833421014873968E-3</c:v>
                </c:pt>
                <c:pt idx="3">
                  <c:v>5.1709790042565396E-3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2-45A4-A295-E886B1AF3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Posição de amplitudes máximas e mínimas em função do tempo</a:t>
            </a:r>
          </a:p>
          <a:p>
            <a:pPr>
              <a:defRPr/>
            </a:pPr>
            <a:endParaRPr lang="pt-PT"/>
          </a:p>
        </c:rich>
      </c:tx>
      <c:layout>
        <c:manualLayout>
          <c:xMode val="edge"/>
          <c:yMode val="edge"/>
          <c:x val="0.14832633420822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99647970543967"/>
          <c:y val="0.18537051094009871"/>
          <c:w val="0.79344802278862059"/>
          <c:h val="0.613688393117526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8438538932633421E-2"/>
                  <c:y val="-0.404797317002041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2ºEnsaio'!$T$3:$T$10</c:f>
              <c:numCache>
                <c:formatCode>General</c:formatCode>
                <c:ptCount val="8"/>
                <c:pt idx="0">
                  <c:v>0.5</c:v>
                </c:pt>
                <c:pt idx="1">
                  <c:v>1.1499999999999999</c:v>
                </c:pt>
                <c:pt idx="2">
                  <c:v>1.77</c:v>
                </c:pt>
                <c:pt idx="3">
                  <c:v>2.4299999999999997</c:v>
                </c:pt>
                <c:pt idx="4">
                  <c:v>3.0799999999999996</c:v>
                </c:pt>
                <c:pt idx="5">
                  <c:v>3.7300000000000004</c:v>
                </c:pt>
                <c:pt idx="6">
                  <c:v>4.37</c:v>
                </c:pt>
                <c:pt idx="7">
                  <c:v>4.96</c:v>
                </c:pt>
              </c:numCache>
            </c:numRef>
          </c:xVal>
          <c:yVal>
            <c:numRef>
              <c:f>'3ªParte 2ºEnsaio'!$R$3:$R$10</c:f>
              <c:numCache>
                <c:formatCode>General</c:formatCode>
                <c:ptCount val="8"/>
                <c:pt idx="0">
                  <c:v>3.522119661389831E-2</c:v>
                </c:pt>
                <c:pt idx="1">
                  <c:v>2.5269501171744219E-2</c:v>
                </c:pt>
                <c:pt idx="2">
                  <c:v>2.0293653450667175E-2</c:v>
                </c:pt>
                <c:pt idx="3">
                  <c:v>1.4634846238461903E-2</c:v>
                </c:pt>
                <c:pt idx="4">
                  <c:v>1.0829786216461808E-2</c:v>
                </c:pt>
                <c:pt idx="5">
                  <c:v>8.6833421014873968E-3</c:v>
                </c:pt>
                <c:pt idx="6">
                  <c:v>6.1466354201539994E-3</c:v>
                </c:pt>
                <c:pt idx="7">
                  <c:v>5.1709790042565396E-3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48-4ADC-8BF7-7C28ADD0D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50527"/>
        <c:axId val="588573407"/>
      </c:scatterChart>
      <c:valAx>
        <c:axId val="58855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Instante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588573407"/>
        <c:crosses val="autoZero"/>
        <c:crossBetween val="midCat"/>
      </c:valAx>
      <c:valAx>
        <c:axId val="5885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58855052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3ºEnsaio'!$B$2:$B$1048576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3ºEnsaio'!$C$2:$C$1048576</c:f>
              <c:numCache>
                <c:formatCode>General</c:formatCode>
                <c:ptCount val="1048575"/>
                <c:pt idx="0">
                  <c:v>0.61799999999999999</c:v>
                </c:pt>
                <c:pt idx="1">
                  <c:v>0.58799999999999997</c:v>
                </c:pt>
                <c:pt idx="2">
                  <c:v>0.55100000000000005</c:v>
                </c:pt>
                <c:pt idx="3">
                  <c:v>0.503</c:v>
                </c:pt>
                <c:pt idx="4">
                  <c:v>0.46</c:v>
                </c:pt>
                <c:pt idx="5">
                  <c:v>0.41199999999999998</c:v>
                </c:pt>
                <c:pt idx="6">
                  <c:v>0.35699999999999998</c:v>
                </c:pt>
                <c:pt idx="7">
                  <c:v>0.30299999999999999</c:v>
                </c:pt>
                <c:pt idx="8">
                  <c:v>0.248</c:v>
                </c:pt>
                <c:pt idx="9">
                  <c:v>0.193</c:v>
                </c:pt>
                <c:pt idx="10">
                  <c:v>0.114</c:v>
                </c:pt>
                <c:pt idx="11">
                  <c:v>0.06</c:v>
                </c:pt>
                <c:pt idx="12">
                  <c:v>5.0000000000000001E-3</c:v>
                </c:pt>
                <c:pt idx="13">
                  <c:v>-4.3999999999999997E-2</c:v>
                </c:pt>
                <c:pt idx="14">
                  <c:v>-9.8000000000000004E-2</c:v>
                </c:pt>
                <c:pt idx="15">
                  <c:v>-0.153</c:v>
                </c:pt>
                <c:pt idx="16">
                  <c:v>-0.19600000000000001</c:v>
                </c:pt>
                <c:pt idx="17">
                  <c:v>-0.23799999999999999</c:v>
                </c:pt>
                <c:pt idx="18">
                  <c:v>-0.28699999999999998</c:v>
                </c:pt>
                <c:pt idx="19">
                  <c:v>-0.32300000000000001</c:v>
                </c:pt>
                <c:pt idx="20">
                  <c:v>-0.35399999999999998</c:v>
                </c:pt>
                <c:pt idx="21">
                  <c:v>-0.378</c:v>
                </c:pt>
                <c:pt idx="22">
                  <c:v>-0.40799999999999997</c:v>
                </c:pt>
                <c:pt idx="23">
                  <c:v>-0.433</c:v>
                </c:pt>
                <c:pt idx="24">
                  <c:v>-0.439</c:v>
                </c:pt>
                <c:pt idx="25">
                  <c:v>-0.45100000000000001</c:v>
                </c:pt>
                <c:pt idx="26">
                  <c:v>-0.46899999999999997</c:v>
                </c:pt>
                <c:pt idx="27">
                  <c:v>-0.46300000000000002</c:v>
                </c:pt>
                <c:pt idx="28">
                  <c:v>-0.45700000000000002</c:v>
                </c:pt>
                <c:pt idx="29">
                  <c:v>-0.45100000000000001</c:v>
                </c:pt>
                <c:pt idx="30">
                  <c:v>-0.44500000000000001</c:v>
                </c:pt>
                <c:pt idx="31">
                  <c:v>-0.42699999999999999</c:v>
                </c:pt>
                <c:pt idx="32">
                  <c:v>-0.40200000000000002</c:v>
                </c:pt>
                <c:pt idx="33">
                  <c:v>-0.378</c:v>
                </c:pt>
                <c:pt idx="34">
                  <c:v>-0.35399999999999998</c:v>
                </c:pt>
                <c:pt idx="35">
                  <c:v>-0.32300000000000001</c:v>
                </c:pt>
                <c:pt idx="36">
                  <c:v>-0.28699999999999998</c:v>
                </c:pt>
                <c:pt idx="37">
                  <c:v>-0.25600000000000001</c:v>
                </c:pt>
                <c:pt idx="38">
                  <c:v>-0.22</c:v>
                </c:pt>
                <c:pt idx="39">
                  <c:v>-0.184</c:v>
                </c:pt>
                <c:pt idx="40">
                  <c:v>-0.14099999999999999</c:v>
                </c:pt>
                <c:pt idx="41">
                  <c:v>-0.111</c:v>
                </c:pt>
                <c:pt idx="42">
                  <c:v>-6.2E-2</c:v>
                </c:pt>
                <c:pt idx="43">
                  <c:v>-1.9E-2</c:v>
                </c:pt>
                <c:pt idx="44">
                  <c:v>2.3E-2</c:v>
                </c:pt>
                <c:pt idx="45">
                  <c:v>5.2999999999999999E-2</c:v>
                </c:pt>
                <c:pt idx="46">
                  <c:v>9.6000000000000002E-2</c:v>
                </c:pt>
                <c:pt idx="47">
                  <c:v>0.14499999999999999</c:v>
                </c:pt>
                <c:pt idx="48">
                  <c:v>0.187</c:v>
                </c:pt>
                <c:pt idx="49">
                  <c:v>0.21099999999999999</c:v>
                </c:pt>
                <c:pt idx="50">
                  <c:v>0.248</c:v>
                </c:pt>
                <c:pt idx="51">
                  <c:v>0.27800000000000002</c:v>
                </c:pt>
                <c:pt idx="52">
                  <c:v>0.30299999999999999</c:v>
                </c:pt>
                <c:pt idx="53">
                  <c:v>0.32</c:v>
                </c:pt>
                <c:pt idx="54">
                  <c:v>0.34499999999999997</c:v>
                </c:pt>
                <c:pt idx="55">
                  <c:v>0.35699999999999998</c:v>
                </c:pt>
                <c:pt idx="56">
                  <c:v>0.36899999999999999</c:v>
                </c:pt>
                <c:pt idx="57">
                  <c:v>0.36899999999999999</c:v>
                </c:pt>
                <c:pt idx="58">
                  <c:v>0.38700000000000001</c:v>
                </c:pt>
                <c:pt idx="59">
                  <c:v>0.38700000000000001</c:v>
                </c:pt>
                <c:pt idx="60">
                  <c:v>0.38200000000000001</c:v>
                </c:pt>
                <c:pt idx="61">
                  <c:v>0.375</c:v>
                </c:pt>
                <c:pt idx="62">
                  <c:v>0.36899999999999999</c:v>
                </c:pt>
                <c:pt idx="63">
                  <c:v>0.35699999999999998</c:v>
                </c:pt>
                <c:pt idx="64">
                  <c:v>0.34499999999999997</c:v>
                </c:pt>
                <c:pt idx="65">
                  <c:v>0.32700000000000001</c:v>
                </c:pt>
                <c:pt idx="66">
                  <c:v>0.314</c:v>
                </c:pt>
                <c:pt idx="67">
                  <c:v>0.28999999999999998</c:v>
                </c:pt>
                <c:pt idx="68">
                  <c:v>0.26</c:v>
                </c:pt>
                <c:pt idx="69">
                  <c:v>0.23499999999999999</c:v>
                </c:pt>
                <c:pt idx="70">
                  <c:v>0.21099999999999999</c:v>
                </c:pt>
                <c:pt idx="71">
                  <c:v>0.18099999999999999</c:v>
                </c:pt>
                <c:pt idx="72">
                  <c:v>0.13800000000000001</c:v>
                </c:pt>
                <c:pt idx="73">
                  <c:v>0.108</c:v>
                </c:pt>
                <c:pt idx="74">
                  <c:v>8.4000000000000005E-2</c:v>
                </c:pt>
                <c:pt idx="75">
                  <c:v>4.7E-2</c:v>
                </c:pt>
                <c:pt idx="76">
                  <c:v>1.7000000000000001E-2</c:v>
                </c:pt>
                <c:pt idx="77">
                  <c:v>-7.0000000000000001E-3</c:v>
                </c:pt>
                <c:pt idx="78">
                  <c:v>-3.7999999999999999E-2</c:v>
                </c:pt>
                <c:pt idx="79">
                  <c:v>-6.2E-2</c:v>
                </c:pt>
                <c:pt idx="80">
                  <c:v>-9.1999999999999998E-2</c:v>
                </c:pt>
                <c:pt idx="81">
                  <c:v>-0.11700000000000001</c:v>
                </c:pt>
                <c:pt idx="82">
                  <c:v>-0.14099999999999999</c:v>
                </c:pt>
                <c:pt idx="83">
                  <c:v>-0.159</c:v>
                </c:pt>
                <c:pt idx="84">
                  <c:v>-0.17699999999999999</c:v>
                </c:pt>
                <c:pt idx="85">
                  <c:v>-0.19</c:v>
                </c:pt>
                <c:pt idx="86">
                  <c:v>-0.20200000000000001</c:v>
                </c:pt>
                <c:pt idx="87">
                  <c:v>-0.22600000000000001</c:v>
                </c:pt>
                <c:pt idx="88">
                  <c:v>-0.23200000000000001</c:v>
                </c:pt>
                <c:pt idx="89">
                  <c:v>-0.23200000000000001</c:v>
                </c:pt>
                <c:pt idx="90">
                  <c:v>-0.23799999999999999</c:v>
                </c:pt>
                <c:pt idx="91">
                  <c:v>-0.24399999999999999</c:v>
                </c:pt>
                <c:pt idx="92">
                  <c:v>-0.24399999999999999</c:v>
                </c:pt>
                <c:pt idx="93">
                  <c:v>-0.23200000000000001</c:v>
                </c:pt>
                <c:pt idx="94">
                  <c:v>-0.23200000000000001</c:v>
                </c:pt>
                <c:pt idx="95">
                  <c:v>-0.22600000000000001</c:v>
                </c:pt>
                <c:pt idx="96">
                  <c:v>-0.214</c:v>
                </c:pt>
                <c:pt idx="97">
                  <c:v>-0.19600000000000001</c:v>
                </c:pt>
                <c:pt idx="98">
                  <c:v>-0.19</c:v>
                </c:pt>
                <c:pt idx="99">
                  <c:v>-0.17699999999999999</c:v>
                </c:pt>
                <c:pt idx="100">
                  <c:v>-0.159</c:v>
                </c:pt>
                <c:pt idx="101">
                  <c:v>-0.13500000000000001</c:v>
                </c:pt>
                <c:pt idx="102">
                  <c:v>-0.11700000000000001</c:v>
                </c:pt>
                <c:pt idx="103">
                  <c:v>-9.8000000000000004E-2</c:v>
                </c:pt>
                <c:pt idx="104">
                  <c:v>-6.8000000000000005E-2</c:v>
                </c:pt>
                <c:pt idx="105">
                  <c:v>-4.3999999999999997E-2</c:v>
                </c:pt>
                <c:pt idx="106">
                  <c:v>-3.2000000000000001E-2</c:v>
                </c:pt>
                <c:pt idx="107">
                  <c:v>-1.2999999999999999E-2</c:v>
                </c:pt>
                <c:pt idx="108">
                  <c:v>1.7000000000000001E-2</c:v>
                </c:pt>
                <c:pt idx="109">
                  <c:v>3.5000000000000003E-2</c:v>
                </c:pt>
                <c:pt idx="110">
                  <c:v>5.2999999999999999E-2</c:v>
                </c:pt>
                <c:pt idx="111">
                  <c:v>8.4000000000000005E-2</c:v>
                </c:pt>
                <c:pt idx="112">
                  <c:v>0.10199999999999999</c:v>
                </c:pt>
                <c:pt idx="113">
                  <c:v>0.12</c:v>
                </c:pt>
                <c:pt idx="114">
                  <c:v>0.13200000000000001</c:v>
                </c:pt>
                <c:pt idx="115">
                  <c:v>0.15</c:v>
                </c:pt>
                <c:pt idx="116">
                  <c:v>0.17499999999999999</c:v>
                </c:pt>
                <c:pt idx="117">
                  <c:v>0.193</c:v>
                </c:pt>
                <c:pt idx="118">
                  <c:v>0.19900000000000001</c:v>
                </c:pt>
                <c:pt idx="119">
                  <c:v>0.21099999999999999</c:v>
                </c:pt>
                <c:pt idx="120">
                  <c:v>0.224</c:v>
                </c:pt>
                <c:pt idx="121">
                  <c:v>0.224</c:v>
                </c:pt>
                <c:pt idx="122">
                  <c:v>0.22900000000000001</c:v>
                </c:pt>
                <c:pt idx="123">
                  <c:v>0.22900000000000001</c:v>
                </c:pt>
                <c:pt idx="124">
                  <c:v>0.23499999999999999</c:v>
                </c:pt>
                <c:pt idx="125">
                  <c:v>0.22900000000000001</c:v>
                </c:pt>
                <c:pt idx="126">
                  <c:v>0.224</c:v>
                </c:pt>
                <c:pt idx="127">
                  <c:v>0.224</c:v>
                </c:pt>
                <c:pt idx="128">
                  <c:v>0.21099999999999999</c:v>
                </c:pt>
                <c:pt idx="129">
                  <c:v>0.19900000000000001</c:v>
                </c:pt>
                <c:pt idx="130">
                  <c:v>0.193</c:v>
                </c:pt>
                <c:pt idx="131">
                  <c:v>0.18099999999999999</c:v>
                </c:pt>
                <c:pt idx="132">
                  <c:v>0.15</c:v>
                </c:pt>
                <c:pt idx="133">
                  <c:v>0.13200000000000001</c:v>
                </c:pt>
                <c:pt idx="134">
                  <c:v>0.126</c:v>
                </c:pt>
                <c:pt idx="135">
                  <c:v>0.108</c:v>
                </c:pt>
                <c:pt idx="136">
                  <c:v>9.6000000000000002E-2</c:v>
                </c:pt>
                <c:pt idx="137">
                  <c:v>7.6999999999999999E-2</c:v>
                </c:pt>
                <c:pt idx="138">
                  <c:v>0.06</c:v>
                </c:pt>
                <c:pt idx="139">
                  <c:v>4.7E-2</c:v>
                </c:pt>
                <c:pt idx="140">
                  <c:v>2.9000000000000001E-2</c:v>
                </c:pt>
                <c:pt idx="141">
                  <c:v>5.0000000000000001E-3</c:v>
                </c:pt>
                <c:pt idx="142">
                  <c:v>-7.0000000000000001E-3</c:v>
                </c:pt>
                <c:pt idx="143">
                  <c:v>-1.9E-2</c:v>
                </c:pt>
                <c:pt idx="144">
                  <c:v>-3.7999999999999999E-2</c:v>
                </c:pt>
                <c:pt idx="145">
                  <c:v>-5.6000000000000001E-2</c:v>
                </c:pt>
                <c:pt idx="146">
                  <c:v>-6.2E-2</c:v>
                </c:pt>
                <c:pt idx="147">
                  <c:v>-8.1000000000000003E-2</c:v>
                </c:pt>
                <c:pt idx="148">
                  <c:v>-9.1999999999999998E-2</c:v>
                </c:pt>
                <c:pt idx="149">
                  <c:v>-9.8000000000000004E-2</c:v>
                </c:pt>
                <c:pt idx="150">
                  <c:v>-0.105</c:v>
                </c:pt>
                <c:pt idx="151">
                  <c:v>-0.11700000000000001</c:v>
                </c:pt>
                <c:pt idx="152">
                  <c:v>-0.123</c:v>
                </c:pt>
                <c:pt idx="153">
                  <c:v>-0.129</c:v>
                </c:pt>
                <c:pt idx="154">
                  <c:v>-0.123</c:v>
                </c:pt>
                <c:pt idx="155">
                  <c:v>-0.13500000000000001</c:v>
                </c:pt>
                <c:pt idx="156">
                  <c:v>-0.129</c:v>
                </c:pt>
                <c:pt idx="157">
                  <c:v>-0.129</c:v>
                </c:pt>
                <c:pt idx="158">
                  <c:v>-0.123</c:v>
                </c:pt>
                <c:pt idx="159">
                  <c:v>-0.123</c:v>
                </c:pt>
                <c:pt idx="160">
                  <c:v>-0.11700000000000001</c:v>
                </c:pt>
                <c:pt idx="161">
                  <c:v>-0.111</c:v>
                </c:pt>
                <c:pt idx="162">
                  <c:v>-9.8000000000000004E-2</c:v>
                </c:pt>
                <c:pt idx="163">
                  <c:v>-9.1999999999999998E-2</c:v>
                </c:pt>
                <c:pt idx="164">
                  <c:v>-8.5999999999999993E-2</c:v>
                </c:pt>
                <c:pt idx="165">
                  <c:v>-7.3999999999999996E-2</c:v>
                </c:pt>
                <c:pt idx="166">
                  <c:v>-6.2E-2</c:v>
                </c:pt>
                <c:pt idx="167">
                  <c:v>-0.05</c:v>
                </c:pt>
                <c:pt idx="168">
                  <c:v>-3.7999999999999999E-2</c:v>
                </c:pt>
                <c:pt idx="169">
                  <c:v>-1.9E-2</c:v>
                </c:pt>
                <c:pt idx="170">
                  <c:v>-7.0000000000000001E-3</c:v>
                </c:pt>
                <c:pt idx="171">
                  <c:v>-2E-3</c:v>
                </c:pt>
                <c:pt idx="172">
                  <c:v>1.0999999999999999E-2</c:v>
                </c:pt>
                <c:pt idx="173">
                  <c:v>2.9000000000000001E-2</c:v>
                </c:pt>
                <c:pt idx="174">
                  <c:v>3.5000000000000003E-2</c:v>
                </c:pt>
                <c:pt idx="175">
                  <c:v>4.7E-2</c:v>
                </c:pt>
                <c:pt idx="176">
                  <c:v>0.06</c:v>
                </c:pt>
                <c:pt idx="177">
                  <c:v>7.6999999999999999E-2</c:v>
                </c:pt>
                <c:pt idx="178">
                  <c:v>7.6999999999999999E-2</c:v>
                </c:pt>
                <c:pt idx="179">
                  <c:v>9.6000000000000002E-2</c:v>
                </c:pt>
                <c:pt idx="180">
                  <c:v>0.10199999999999999</c:v>
                </c:pt>
                <c:pt idx="181">
                  <c:v>0.114</c:v>
                </c:pt>
                <c:pt idx="182">
                  <c:v>0.114</c:v>
                </c:pt>
                <c:pt idx="183">
                  <c:v>0.12</c:v>
                </c:pt>
                <c:pt idx="184">
                  <c:v>0.13200000000000001</c:v>
                </c:pt>
                <c:pt idx="185">
                  <c:v>0.13200000000000001</c:v>
                </c:pt>
                <c:pt idx="186">
                  <c:v>0.13200000000000001</c:v>
                </c:pt>
                <c:pt idx="187">
                  <c:v>0.13200000000000001</c:v>
                </c:pt>
                <c:pt idx="188">
                  <c:v>0.13800000000000001</c:v>
                </c:pt>
                <c:pt idx="189">
                  <c:v>0.13200000000000001</c:v>
                </c:pt>
                <c:pt idx="190">
                  <c:v>0.126</c:v>
                </c:pt>
                <c:pt idx="191">
                  <c:v>0.13200000000000001</c:v>
                </c:pt>
                <c:pt idx="192">
                  <c:v>0.13200000000000001</c:v>
                </c:pt>
                <c:pt idx="193">
                  <c:v>0.12</c:v>
                </c:pt>
                <c:pt idx="194">
                  <c:v>0.108</c:v>
                </c:pt>
                <c:pt idx="195">
                  <c:v>0.108</c:v>
                </c:pt>
                <c:pt idx="196">
                  <c:v>0.10199999999999999</c:v>
                </c:pt>
                <c:pt idx="197">
                  <c:v>0.09</c:v>
                </c:pt>
                <c:pt idx="198">
                  <c:v>7.6999999999999999E-2</c:v>
                </c:pt>
                <c:pt idx="199">
                  <c:v>7.6999999999999999E-2</c:v>
                </c:pt>
                <c:pt idx="200">
                  <c:v>7.1999999999999995E-2</c:v>
                </c:pt>
                <c:pt idx="201">
                  <c:v>5.2999999999999999E-2</c:v>
                </c:pt>
                <c:pt idx="202">
                  <c:v>4.7E-2</c:v>
                </c:pt>
                <c:pt idx="203">
                  <c:v>3.5000000000000003E-2</c:v>
                </c:pt>
                <c:pt idx="204">
                  <c:v>3.5000000000000003E-2</c:v>
                </c:pt>
                <c:pt idx="205">
                  <c:v>1.7000000000000001E-2</c:v>
                </c:pt>
                <c:pt idx="206">
                  <c:v>5.0000000000000001E-3</c:v>
                </c:pt>
                <c:pt idx="207">
                  <c:v>-2E-3</c:v>
                </c:pt>
                <c:pt idx="208">
                  <c:v>-7.0000000000000001E-3</c:v>
                </c:pt>
                <c:pt idx="209">
                  <c:v>-1.9E-2</c:v>
                </c:pt>
                <c:pt idx="210">
                  <c:v>-2.5999999999999999E-2</c:v>
                </c:pt>
                <c:pt idx="211">
                  <c:v>-3.2000000000000001E-2</c:v>
                </c:pt>
                <c:pt idx="212">
                  <c:v>-3.7999999999999999E-2</c:v>
                </c:pt>
                <c:pt idx="213">
                  <c:v>-0.05</c:v>
                </c:pt>
                <c:pt idx="214">
                  <c:v>-5.6000000000000001E-2</c:v>
                </c:pt>
                <c:pt idx="215">
                  <c:v>-5.6000000000000001E-2</c:v>
                </c:pt>
                <c:pt idx="216">
                  <c:v>-6.2E-2</c:v>
                </c:pt>
                <c:pt idx="217">
                  <c:v>-6.2E-2</c:v>
                </c:pt>
                <c:pt idx="218">
                  <c:v>-6.2E-2</c:v>
                </c:pt>
                <c:pt idx="219">
                  <c:v>-6.2E-2</c:v>
                </c:pt>
                <c:pt idx="220">
                  <c:v>-6.8000000000000005E-2</c:v>
                </c:pt>
                <c:pt idx="221">
                  <c:v>-6.8000000000000005E-2</c:v>
                </c:pt>
                <c:pt idx="222">
                  <c:v>-6.8000000000000005E-2</c:v>
                </c:pt>
                <c:pt idx="223">
                  <c:v>-6.2E-2</c:v>
                </c:pt>
                <c:pt idx="224">
                  <c:v>-6.2E-2</c:v>
                </c:pt>
                <c:pt idx="225">
                  <c:v>-6.2E-2</c:v>
                </c:pt>
                <c:pt idx="226">
                  <c:v>-0.05</c:v>
                </c:pt>
                <c:pt idx="227">
                  <c:v>-4.3999999999999997E-2</c:v>
                </c:pt>
                <c:pt idx="228">
                  <c:v>-4.3999999999999997E-2</c:v>
                </c:pt>
                <c:pt idx="229">
                  <c:v>-4.3999999999999997E-2</c:v>
                </c:pt>
                <c:pt idx="230">
                  <c:v>-2.5999999999999999E-2</c:v>
                </c:pt>
                <c:pt idx="231">
                  <c:v>-2.5999999999999999E-2</c:v>
                </c:pt>
                <c:pt idx="232">
                  <c:v>-1.9E-2</c:v>
                </c:pt>
                <c:pt idx="233">
                  <c:v>-7.0000000000000001E-3</c:v>
                </c:pt>
                <c:pt idx="234">
                  <c:v>5.0000000000000001E-3</c:v>
                </c:pt>
                <c:pt idx="235">
                  <c:v>5.0000000000000001E-3</c:v>
                </c:pt>
                <c:pt idx="236">
                  <c:v>5.0000000000000001E-3</c:v>
                </c:pt>
                <c:pt idx="237">
                  <c:v>1.7000000000000001E-2</c:v>
                </c:pt>
                <c:pt idx="238">
                  <c:v>2.3E-2</c:v>
                </c:pt>
                <c:pt idx="239">
                  <c:v>2.9000000000000001E-2</c:v>
                </c:pt>
                <c:pt idx="240">
                  <c:v>3.5000000000000003E-2</c:v>
                </c:pt>
                <c:pt idx="241">
                  <c:v>4.1000000000000002E-2</c:v>
                </c:pt>
                <c:pt idx="242">
                  <c:v>5.2999999999999999E-2</c:v>
                </c:pt>
                <c:pt idx="243">
                  <c:v>0.06</c:v>
                </c:pt>
                <c:pt idx="244">
                  <c:v>0.06</c:v>
                </c:pt>
                <c:pt idx="245">
                  <c:v>6.6000000000000003E-2</c:v>
                </c:pt>
                <c:pt idx="246">
                  <c:v>7.1999999999999995E-2</c:v>
                </c:pt>
                <c:pt idx="247">
                  <c:v>7.6999999999999999E-2</c:v>
                </c:pt>
                <c:pt idx="248">
                  <c:v>7.6999999999999999E-2</c:v>
                </c:pt>
                <c:pt idx="249">
                  <c:v>8.4000000000000005E-2</c:v>
                </c:pt>
                <c:pt idx="250">
                  <c:v>8.4000000000000005E-2</c:v>
                </c:pt>
                <c:pt idx="251">
                  <c:v>7.6999999999999999E-2</c:v>
                </c:pt>
                <c:pt idx="252">
                  <c:v>7.6999999999999999E-2</c:v>
                </c:pt>
                <c:pt idx="253">
                  <c:v>0.09</c:v>
                </c:pt>
                <c:pt idx="254">
                  <c:v>8.4000000000000005E-2</c:v>
                </c:pt>
                <c:pt idx="255">
                  <c:v>7.6999999999999999E-2</c:v>
                </c:pt>
                <c:pt idx="256">
                  <c:v>7.6999999999999999E-2</c:v>
                </c:pt>
                <c:pt idx="257">
                  <c:v>8.4000000000000005E-2</c:v>
                </c:pt>
                <c:pt idx="258">
                  <c:v>7.6999999999999999E-2</c:v>
                </c:pt>
                <c:pt idx="259">
                  <c:v>7.1999999999999995E-2</c:v>
                </c:pt>
                <c:pt idx="260">
                  <c:v>6.6000000000000003E-2</c:v>
                </c:pt>
                <c:pt idx="261">
                  <c:v>7.1999999999999995E-2</c:v>
                </c:pt>
                <c:pt idx="262">
                  <c:v>0.06</c:v>
                </c:pt>
                <c:pt idx="263">
                  <c:v>5.2999999999999999E-2</c:v>
                </c:pt>
                <c:pt idx="264">
                  <c:v>4.7E-2</c:v>
                </c:pt>
                <c:pt idx="265">
                  <c:v>4.7E-2</c:v>
                </c:pt>
                <c:pt idx="266">
                  <c:v>3.5000000000000003E-2</c:v>
                </c:pt>
                <c:pt idx="267">
                  <c:v>2.9000000000000001E-2</c:v>
                </c:pt>
                <c:pt idx="268">
                  <c:v>2.9000000000000001E-2</c:v>
                </c:pt>
                <c:pt idx="269">
                  <c:v>2.3E-2</c:v>
                </c:pt>
                <c:pt idx="270">
                  <c:v>1.0999999999999999E-2</c:v>
                </c:pt>
                <c:pt idx="271">
                  <c:v>5.0000000000000001E-3</c:v>
                </c:pt>
                <c:pt idx="272">
                  <c:v>5.0000000000000001E-3</c:v>
                </c:pt>
                <c:pt idx="273">
                  <c:v>-2E-3</c:v>
                </c:pt>
                <c:pt idx="274">
                  <c:v>-7.0000000000000001E-3</c:v>
                </c:pt>
                <c:pt idx="275">
                  <c:v>-1.2999999999999999E-2</c:v>
                </c:pt>
                <c:pt idx="276">
                  <c:v>-1.2999999999999999E-2</c:v>
                </c:pt>
                <c:pt idx="277">
                  <c:v>-1.9E-2</c:v>
                </c:pt>
                <c:pt idx="278">
                  <c:v>-1.9E-2</c:v>
                </c:pt>
                <c:pt idx="279">
                  <c:v>-1.9E-2</c:v>
                </c:pt>
                <c:pt idx="280">
                  <c:v>-2.5999999999999999E-2</c:v>
                </c:pt>
                <c:pt idx="281">
                  <c:v>-3.2000000000000001E-2</c:v>
                </c:pt>
                <c:pt idx="282">
                  <c:v>-3.2000000000000001E-2</c:v>
                </c:pt>
                <c:pt idx="283">
                  <c:v>-3.2000000000000001E-2</c:v>
                </c:pt>
                <c:pt idx="284">
                  <c:v>-3.2000000000000001E-2</c:v>
                </c:pt>
                <c:pt idx="285">
                  <c:v>-3.7999999999999999E-2</c:v>
                </c:pt>
                <c:pt idx="286">
                  <c:v>-3.2000000000000001E-2</c:v>
                </c:pt>
                <c:pt idx="287">
                  <c:v>-2.5999999999999999E-2</c:v>
                </c:pt>
                <c:pt idx="288">
                  <c:v>-3.2000000000000001E-2</c:v>
                </c:pt>
                <c:pt idx="289">
                  <c:v>-3.2000000000000001E-2</c:v>
                </c:pt>
                <c:pt idx="290">
                  <c:v>-2.5999999999999999E-2</c:v>
                </c:pt>
                <c:pt idx="291">
                  <c:v>-1.9E-2</c:v>
                </c:pt>
                <c:pt idx="292">
                  <c:v>-1.9E-2</c:v>
                </c:pt>
                <c:pt idx="293">
                  <c:v>-1.9E-2</c:v>
                </c:pt>
                <c:pt idx="294">
                  <c:v>-1.2999999999999999E-2</c:v>
                </c:pt>
                <c:pt idx="295">
                  <c:v>-7.0000000000000001E-3</c:v>
                </c:pt>
                <c:pt idx="296">
                  <c:v>-2E-3</c:v>
                </c:pt>
                <c:pt idx="297">
                  <c:v>-2E-3</c:v>
                </c:pt>
                <c:pt idx="298">
                  <c:v>5.0000000000000001E-3</c:v>
                </c:pt>
                <c:pt idx="299">
                  <c:v>5.0000000000000001E-3</c:v>
                </c:pt>
                <c:pt idx="300">
                  <c:v>1.0999999999999999E-2</c:v>
                </c:pt>
                <c:pt idx="301">
                  <c:v>1.7000000000000001E-2</c:v>
                </c:pt>
                <c:pt idx="302">
                  <c:v>1.7000000000000001E-2</c:v>
                </c:pt>
                <c:pt idx="303">
                  <c:v>2.9000000000000001E-2</c:v>
                </c:pt>
                <c:pt idx="304">
                  <c:v>3.5000000000000003E-2</c:v>
                </c:pt>
                <c:pt idx="305">
                  <c:v>3.5000000000000003E-2</c:v>
                </c:pt>
                <c:pt idx="306">
                  <c:v>3.5000000000000003E-2</c:v>
                </c:pt>
                <c:pt idx="307">
                  <c:v>4.1000000000000002E-2</c:v>
                </c:pt>
                <c:pt idx="308">
                  <c:v>4.7E-2</c:v>
                </c:pt>
                <c:pt idx="309">
                  <c:v>4.1000000000000002E-2</c:v>
                </c:pt>
                <c:pt idx="310">
                  <c:v>5.2999999999999999E-2</c:v>
                </c:pt>
                <c:pt idx="311">
                  <c:v>5.2999999999999999E-2</c:v>
                </c:pt>
                <c:pt idx="312">
                  <c:v>5.2999999999999999E-2</c:v>
                </c:pt>
                <c:pt idx="313">
                  <c:v>5.2999999999999999E-2</c:v>
                </c:pt>
                <c:pt idx="314">
                  <c:v>0.06</c:v>
                </c:pt>
                <c:pt idx="315">
                  <c:v>0.06</c:v>
                </c:pt>
                <c:pt idx="316">
                  <c:v>5.2999999999999999E-2</c:v>
                </c:pt>
                <c:pt idx="317">
                  <c:v>0.06</c:v>
                </c:pt>
                <c:pt idx="318">
                  <c:v>0.06</c:v>
                </c:pt>
                <c:pt idx="319">
                  <c:v>0.06</c:v>
                </c:pt>
                <c:pt idx="320">
                  <c:v>5.2999999999999999E-2</c:v>
                </c:pt>
                <c:pt idx="321">
                  <c:v>5.2999999999999999E-2</c:v>
                </c:pt>
                <c:pt idx="322">
                  <c:v>0.06</c:v>
                </c:pt>
                <c:pt idx="323">
                  <c:v>5.2999999999999999E-2</c:v>
                </c:pt>
                <c:pt idx="324">
                  <c:v>4.7E-2</c:v>
                </c:pt>
                <c:pt idx="325">
                  <c:v>4.7E-2</c:v>
                </c:pt>
                <c:pt idx="326">
                  <c:v>5.2999999999999999E-2</c:v>
                </c:pt>
                <c:pt idx="327">
                  <c:v>4.1000000000000002E-2</c:v>
                </c:pt>
                <c:pt idx="328">
                  <c:v>3.5000000000000003E-2</c:v>
                </c:pt>
                <c:pt idx="329">
                  <c:v>3.5000000000000003E-2</c:v>
                </c:pt>
                <c:pt idx="330">
                  <c:v>3.5000000000000003E-2</c:v>
                </c:pt>
                <c:pt idx="331">
                  <c:v>2.9000000000000001E-2</c:v>
                </c:pt>
                <c:pt idx="332">
                  <c:v>1.7000000000000001E-2</c:v>
                </c:pt>
                <c:pt idx="333">
                  <c:v>1.7000000000000001E-2</c:v>
                </c:pt>
                <c:pt idx="334">
                  <c:v>1.7000000000000001E-2</c:v>
                </c:pt>
                <c:pt idx="335">
                  <c:v>1.0999999999999999E-2</c:v>
                </c:pt>
                <c:pt idx="336">
                  <c:v>5.0000000000000001E-3</c:v>
                </c:pt>
                <c:pt idx="337">
                  <c:v>1.0999999999999999E-2</c:v>
                </c:pt>
                <c:pt idx="338">
                  <c:v>5.0000000000000001E-3</c:v>
                </c:pt>
                <c:pt idx="339">
                  <c:v>-2E-3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-2E-3</c:v>
                </c:pt>
                <c:pt idx="343">
                  <c:v>-7.0000000000000001E-3</c:v>
                </c:pt>
                <c:pt idx="344">
                  <c:v>-2E-3</c:v>
                </c:pt>
                <c:pt idx="345">
                  <c:v>-7.0000000000000001E-3</c:v>
                </c:pt>
                <c:pt idx="346">
                  <c:v>-1.2999999999999999E-2</c:v>
                </c:pt>
                <c:pt idx="347">
                  <c:v>-7.0000000000000001E-3</c:v>
                </c:pt>
                <c:pt idx="348">
                  <c:v>-1.2999999999999999E-2</c:v>
                </c:pt>
                <c:pt idx="349">
                  <c:v>-1.2999999999999999E-2</c:v>
                </c:pt>
                <c:pt idx="350">
                  <c:v>-1.2999999999999999E-2</c:v>
                </c:pt>
                <c:pt idx="351">
                  <c:v>-1.2999999999999999E-2</c:v>
                </c:pt>
                <c:pt idx="352">
                  <c:v>-7.0000000000000001E-3</c:v>
                </c:pt>
                <c:pt idx="353">
                  <c:v>-1.2999999999999999E-2</c:v>
                </c:pt>
                <c:pt idx="354">
                  <c:v>-1.2999999999999999E-2</c:v>
                </c:pt>
                <c:pt idx="355">
                  <c:v>-7.0000000000000001E-3</c:v>
                </c:pt>
                <c:pt idx="356">
                  <c:v>5.0000000000000001E-3</c:v>
                </c:pt>
                <c:pt idx="357">
                  <c:v>-2E-3</c:v>
                </c:pt>
                <c:pt idx="358">
                  <c:v>-2E-3</c:v>
                </c:pt>
                <c:pt idx="359">
                  <c:v>5.0000000000000001E-3</c:v>
                </c:pt>
                <c:pt idx="360">
                  <c:v>5.0000000000000001E-3</c:v>
                </c:pt>
                <c:pt idx="361">
                  <c:v>5.0000000000000001E-3</c:v>
                </c:pt>
                <c:pt idx="362">
                  <c:v>5.0000000000000001E-3</c:v>
                </c:pt>
                <c:pt idx="363">
                  <c:v>5.0000000000000001E-3</c:v>
                </c:pt>
                <c:pt idx="364">
                  <c:v>1.7000000000000001E-2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2.3E-2</c:v>
                </c:pt>
                <c:pt idx="368">
                  <c:v>2.9000000000000001E-2</c:v>
                </c:pt>
                <c:pt idx="369">
                  <c:v>2.9000000000000001E-2</c:v>
                </c:pt>
                <c:pt idx="370">
                  <c:v>2.9000000000000001E-2</c:v>
                </c:pt>
                <c:pt idx="371">
                  <c:v>3.5000000000000003E-2</c:v>
                </c:pt>
                <c:pt idx="372">
                  <c:v>3.5000000000000003E-2</c:v>
                </c:pt>
                <c:pt idx="373">
                  <c:v>3.5000000000000003E-2</c:v>
                </c:pt>
                <c:pt idx="374">
                  <c:v>3.5000000000000003E-2</c:v>
                </c:pt>
                <c:pt idx="375">
                  <c:v>3.5000000000000003E-2</c:v>
                </c:pt>
                <c:pt idx="376">
                  <c:v>3.5000000000000003E-2</c:v>
                </c:pt>
                <c:pt idx="377">
                  <c:v>3.5000000000000003E-2</c:v>
                </c:pt>
                <c:pt idx="378">
                  <c:v>4.1000000000000002E-2</c:v>
                </c:pt>
                <c:pt idx="379">
                  <c:v>4.7E-2</c:v>
                </c:pt>
                <c:pt idx="380">
                  <c:v>4.7E-2</c:v>
                </c:pt>
                <c:pt idx="381">
                  <c:v>3.5000000000000003E-2</c:v>
                </c:pt>
                <c:pt idx="382">
                  <c:v>4.1000000000000002E-2</c:v>
                </c:pt>
                <c:pt idx="383">
                  <c:v>4.7E-2</c:v>
                </c:pt>
                <c:pt idx="384">
                  <c:v>4.1000000000000002E-2</c:v>
                </c:pt>
                <c:pt idx="385">
                  <c:v>3.5000000000000003E-2</c:v>
                </c:pt>
                <c:pt idx="386">
                  <c:v>3.5000000000000003E-2</c:v>
                </c:pt>
                <c:pt idx="387">
                  <c:v>4.1000000000000002E-2</c:v>
                </c:pt>
                <c:pt idx="388">
                  <c:v>3.5000000000000003E-2</c:v>
                </c:pt>
                <c:pt idx="389">
                  <c:v>3.5000000000000003E-2</c:v>
                </c:pt>
                <c:pt idx="390">
                  <c:v>3.5000000000000003E-2</c:v>
                </c:pt>
                <c:pt idx="391">
                  <c:v>3.5000000000000003E-2</c:v>
                </c:pt>
                <c:pt idx="392">
                  <c:v>2.9000000000000001E-2</c:v>
                </c:pt>
                <c:pt idx="393">
                  <c:v>2.9000000000000001E-2</c:v>
                </c:pt>
                <c:pt idx="394">
                  <c:v>2.9000000000000001E-2</c:v>
                </c:pt>
                <c:pt idx="395">
                  <c:v>2.9000000000000001E-2</c:v>
                </c:pt>
                <c:pt idx="396">
                  <c:v>2.3E-2</c:v>
                </c:pt>
                <c:pt idx="397">
                  <c:v>2.3E-2</c:v>
                </c:pt>
                <c:pt idx="398">
                  <c:v>2.3E-2</c:v>
                </c:pt>
                <c:pt idx="399">
                  <c:v>1.7000000000000001E-2</c:v>
                </c:pt>
                <c:pt idx="400">
                  <c:v>1.0999999999999999E-2</c:v>
                </c:pt>
                <c:pt idx="401">
                  <c:v>1.7000000000000001E-2</c:v>
                </c:pt>
                <c:pt idx="402">
                  <c:v>1.7000000000000001E-2</c:v>
                </c:pt>
                <c:pt idx="403">
                  <c:v>1.0999999999999999E-2</c:v>
                </c:pt>
                <c:pt idx="404">
                  <c:v>1.0999999999999999E-2</c:v>
                </c:pt>
                <c:pt idx="405">
                  <c:v>1.0999999999999999E-2</c:v>
                </c:pt>
                <c:pt idx="406">
                  <c:v>1.0999999999999999E-2</c:v>
                </c:pt>
                <c:pt idx="407">
                  <c:v>1.0999999999999999E-2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5.0000000000000001E-3</c:v>
                </c:pt>
                <c:pt idx="411">
                  <c:v>5.0000000000000001E-3</c:v>
                </c:pt>
                <c:pt idx="412">
                  <c:v>5.0000000000000001E-3</c:v>
                </c:pt>
                <c:pt idx="413">
                  <c:v>5.0000000000000001E-3</c:v>
                </c:pt>
                <c:pt idx="414">
                  <c:v>-2E-3</c:v>
                </c:pt>
                <c:pt idx="415">
                  <c:v>5.0000000000000001E-3</c:v>
                </c:pt>
                <c:pt idx="416">
                  <c:v>-2E-3</c:v>
                </c:pt>
                <c:pt idx="417">
                  <c:v>5.0000000000000001E-3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5.0000000000000001E-3</c:v>
                </c:pt>
                <c:pt idx="422">
                  <c:v>5.0000000000000001E-3</c:v>
                </c:pt>
                <c:pt idx="423">
                  <c:v>5.0000000000000001E-3</c:v>
                </c:pt>
                <c:pt idx="424">
                  <c:v>1.0999999999999999E-2</c:v>
                </c:pt>
                <c:pt idx="425">
                  <c:v>1.7000000000000001E-2</c:v>
                </c:pt>
                <c:pt idx="426">
                  <c:v>1.7000000000000001E-2</c:v>
                </c:pt>
                <c:pt idx="427">
                  <c:v>1.7000000000000001E-2</c:v>
                </c:pt>
                <c:pt idx="428">
                  <c:v>1.7000000000000001E-2</c:v>
                </c:pt>
                <c:pt idx="429">
                  <c:v>1.7000000000000001E-2</c:v>
                </c:pt>
                <c:pt idx="430">
                  <c:v>1.7000000000000001E-2</c:v>
                </c:pt>
                <c:pt idx="431">
                  <c:v>1.7000000000000001E-2</c:v>
                </c:pt>
                <c:pt idx="432">
                  <c:v>2.3E-2</c:v>
                </c:pt>
                <c:pt idx="433">
                  <c:v>2.3E-2</c:v>
                </c:pt>
                <c:pt idx="434">
                  <c:v>2.3E-2</c:v>
                </c:pt>
                <c:pt idx="435">
                  <c:v>2.9000000000000001E-2</c:v>
                </c:pt>
                <c:pt idx="436">
                  <c:v>2.9000000000000001E-2</c:v>
                </c:pt>
                <c:pt idx="437">
                  <c:v>2.9000000000000001E-2</c:v>
                </c:pt>
                <c:pt idx="438">
                  <c:v>2.9000000000000001E-2</c:v>
                </c:pt>
                <c:pt idx="439">
                  <c:v>2.9000000000000001E-2</c:v>
                </c:pt>
                <c:pt idx="440">
                  <c:v>2.9000000000000001E-2</c:v>
                </c:pt>
                <c:pt idx="441">
                  <c:v>3.5000000000000003E-2</c:v>
                </c:pt>
                <c:pt idx="442">
                  <c:v>2.9000000000000001E-2</c:v>
                </c:pt>
                <c:pt idx="443">
                  <c:v>2.9000000000000001E-2</c:v>
                </c:pt>
                <c:pt idx="444">
                  <c:v>3.5000000000000003E-2</c:v>
                </c:pt>
                <c:pt idx="445">
                  <c:v>3.5000000000000003E-2</c:v>
                </c:pt>
                <c:pt idx="446">
                  <c:v>2.9000000000000001E-2</c:v>
                </c:pt>
                <c:pt idx="447">
                  <c:v>3.5000000000000003E-2</c:v>
                </c:pt>
                <c:pt idx="448">
                  <c:v>3.5000000000000003E-2</c:v>
                </c:pt>
                <c:pt idx="449">
                  <c:v>3.5000000000000003E-2</c:v>
                </c:pt>
                <c:pt idx="450">
                  <c:v>2.9000000000000001E-2</c:v>
                </c:pt>
                <c:pt idx="451">
                  <c:v>2.9000000000000001E-2</c:v>
                </c:pt>
                <c:pt idx="452">
                  <c:v>2.9000000000000001E-2</c:v>
                </c:pt>
                <c:pt idx="453">
                  <c:v>2.9000000000000001E-2</c:v>
                </c:pt>
                <c:pt idx="454">
                  <c:v>2.9000000000000001E-2</c:v>
                </c:pt>
                <c:pt idx="455">
                  <c:v>3.5000000000000003E-2</c:v>
                </c:pt>
                <c:pt idx="456">
                  <c:v>2.9000000000000001E-2</c:v>
                </c:pt>
                <c:pt idx="457">
                  <c:v>2.3E-2</c:v>
                </c:pt>
                <c:pt idx="458">
                  <c:v>2.9000000000000001E-2</c:v>
                </c:pt>
                <c:pt idx="459">
                  <c:v>2.9000000000000001E-2</c:v>
                </c:pt>
                <c:pt idx="460">
                  <c:v>2.3E-2</c:v>
                </c:pt>
                <c:pt idx="461">
                  <c:v>1.7000000000000001E-2</c:v>
                </c:pt>
                <c:pt idx="462">
                  <c:v>1.7000000000000001E-2</c:v>
                </c:pt>
                <c:pt idx="463">
                  <c:v>1.7000000000000001E-2</c:v>
                </c:pt>
                <c:pt idx="464">
                  <c:v>1.7000000000000001E-2</c:v>
                </c:pt>
                <c:pt idx="465">
                  <c:v>1.0999999999999999E-2</c:v>
                </c:pt>
                <c:pt idx="466">
                  <c:v>1.7000000000000001E-2</c:v>
                </c:pt>
                <c:pt idx="467">
                  <c:v>1.0999999999999999E-2</c:v>
                </c:pt>
                <c:pt idx="468">
                  <c:v>1.7000000000000001E-2</c:v>
                </c:pt>
                <c:pt idx="469">
                  <c:v>1.0999999999999999E-2</c:v>
                </c:pt>
                <c:pt idx="470">
                  <c:v>1.0999999999999999E-2</c:v>
                </c:pt>
                <c:pt idx="471">
                  <c:v>1.0999999999999999E-2</c:v>
                </c:pt>
                <c:pt idx="472">
                  <c:v>5.0000000000000001E-3</c:v>
                </c:pt>
                <c:pt idx="473">
                  <c:v>5.0000000000000001E-3</c:v>
                </c:pt>
                <c:pt idx="474">
                  <c:v>1.0999999999999999E-2</c:v>
                </c:pt>
                <c:pt idx="475">
                  <c:v>1.0999999999999999E-2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1.0999999999999999E-2</c:v>
                </c:pt>
                <c:pt idx="479">
                  <c:v>1.0999999999999999E-2</c:v>
                </c:pt>
                <c:pt idx="480">
                  <c:v>5.0000000000000001E-3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1.0999999999999999E-2</c:v>
                </c:pt>
                <c:pt idx="485">
                  <c:v>1.7000000000000001E-2</c:v>
                </c:pt>
                <c:pt idx="486">
                  <c:v>1.0999999999999999E-2</c:v>
                </c:pt>
                <c:pt idx="487">
                  <c:v>1.0999999999999999E-2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1.7000000000000001E-2</c:v>
                </c:pt>
                <c:pt idx="491">
                  <c:v>1.0999999999999999E-2</c:v>
                </c:pt>
                <c:pt idx="492">
                  <c:v>1.7000000000000001E-2</c:v>
                </c:pt>
                <c:pt idx="493">
                  <c:v>1.7000000000000001E-2</c:v>
                </c:pt>
                <c:pt idx="494">
                  <c:v>1.7000000000000001E-2</c:v>
                </c:pt>
                <c:pt idx="495">
                  <c:v>1.7000000000000001E-2</c:v>
                </c:pt>
                <c:pt idx="496">
                  <c:v>1.0999999999999999E-2</c:v>
                </c:pt>
                <c:pt idx="497">
                  <c:v>1.7000000000000001E-2</c:v>
                </c:pt>
                <c:pt idx="498">
                  <c:v>2.3E-2</c:v>
                </c:pt>
                <c:pt idx="499">
                  <c:v>2.3E-2</c:v>
                </c:pt>
                <c:pt idx="500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A1-41C2-A5E2-85362C69C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corrigida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3ºEnsaio'!$B$2:$B$1048576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3ºEnsaio'!$D$2:$D$1048576</c:f>
              <c:numCache>
                <c:formatCode>0.000</c:formatCode>
                <c:ptCount val="1048575"/>
                <c:pt idx="0">
                  <c:v>0.59599999999999997</c:v>
                </c:pt>
                <c:pt idx="1">
                  <c:v>0.56599999999999995</c:v>
                </c:pt>
                <c:pt idx="2">
                  <c:v>0.52900000000000003</c:v>
                </c:pt>
                <c:pt idx="3">
                  <c:v>0.48099999999999998</c:v>
                </c:pt>
                <c:pt idx="4">
                  <c:v>0.438</c:v>
                </c:pt>
                <c:pt idx="5">
                  <c:v>0.38999999999999996</c:v>
                </c:pt>
                <c:pt idx="6">
                  <c:v>0.33499999999999996</c:v>
                </c:pt>
                <c:pt idx="7">
                  <c:v>0.28099999999999997</c:v>
                </c:pt>
                <c:pt idx="8">
                  <c:v>0.22600000000000001</c:v>
                </c:pt>
                <c:pt idx="9">
                  <c:v>0.17100000000000001</c:v>
                </c:pt>
                <c:pt idx="10">
                  <c:v>9.1999999999999998E-2</c:v>
                </c:pt>
                <c:pt idx="11">
                  <c:v>3.7999999999999999E-2</c:v>
                </c:pt>
                <c:pt idx="12">
                  <c:v>-1.6999999999999998E-2</c:v>
                </c:pt>
                <c:pt idx="13">
                  <c:v>-6.6000000000000003E-2</c:v>
                </c:pt>
                <c:pt idx="14">
                  <c:v>-0.12</c:v>
                </c:pt>
                <c:pt idx="15">
                  <c:v>-0.17499999999999999</c:v>
                </c:pt>
                <c:pt idx="16">
                  <c:v>-0.218</c:v>
                </c:pt>
                <c:pt idx="17">
                  <c:v>-0.26</c:v>
                </c:pt>
                <c:pt idx="18">
                  <c:v>-0.309</c:v>
                </c:pt>
                <c:pt idx="19">
                  <c:v>-0.34500000000000003</c:v>
                </c:pt>
                <c:pt idx="20">
                  <c:v>-0.376</c:v>
                </c:pt>
                <c:pt idx="21">
                  <c:v>-0.4</c:v>
                </c:pt>
                <c:pt idx="22">
                  <c:v>-0.43</c:v>
                </c:pt>
                <c:pt idx="23">
                  <c:v>-0.45500000000000002</c:v>
                </c:pt>
                <c:pt idx="24">
                  <c:v>-0.46100000000000002</c:v>
                </c:pt>
                <c:pt idx="25">
                  <c:v>-0.47300000000000003</c:v>
                </c:pt>
                <c:pt idx="26">
                  <c:v>-0.49099999999999999</c:v>
                </c:pt>
                <c:pt idx="27">
                  <c:v>-0.48500000000000004</c:v>
                </c:pt>
                <c:pt idx="28">
                  <c:v>-0.47900000000000004</c:v>
                </c:pt>
                <c:pt idx="29">
                  <c:v>-0.47300000000000003</c:v>
                </c:pt>
                <c:pt idx="30">
                  <c:v>-0.46700000000000003</c:v>
                </c:pt>
                <c:pt idx="31">
                  <c:v>-0.44900000000000001</c:v>
                </c:pt>
                <c:pt idx="32">
                  <c:v>-0.42400000000000004</c:v>
                </c:pt>
                <c:pt idx="33">
                  <c:v>-0.4</c:v>
                </c:pt>
                <c:pt idx="34">
                  <c:v>-0.376</c:v>
                </c:pt>
                <c:pt idx="35">
                  <c:v>-0.34500000000000003</c:v>
                </c:pt>
                <c:pt idx="36">
                  <c:v>-0.309</c:v>
                </c:pt>
                <c:pt idx="37">
                  <c:v>-0.27800000000000002</c:v>
                </c:pt>
                <c:pt idx="38">
                  <c:v>-0.24199999999999999</c:v>
                </c:pt>
                <c:pt idx="39">
                  <c:v>-0.20599999999999999</c:v>
                </c:pt>
                <c:pt idx="40">
                  <c:v>-0.16299999999999998</c:v>
                </c:pt>
                <c:pt idx="41">
                  <c:v>-0.13300000000000001</c:v>
                </c:pt>
                <c:pt idx="42">
                  <c:v>-8.3999999999999991E-2</c:v>
                </c:pt>
                <c:pt idx="43">
                  <c:v>-4.0999999999999995E-2</c:v>
                </c:pt>
                <c:pt idx="44">
                  <c:v>1.0000000000000009E-3</c:v>
                </c:pt>
                <c:pt idx="45">
                  <c:v>3.1E-2</c:v>
                </c:pt>
                <c:pt idx="46">
                  <c:v>7.400000000000001E-2</c:v>
                </c:pt>
                <c:pt idx="47">
                  <c:v>0.123</c:v>
                </c:pt>
                <c:pt idx="48">
                  <c:v>0.16500000000000001</c:v>
                </c:pt>
                <c:pt idx="49">
                  <c:v>0.189</c:v>
                </c:pt>
                <c:pt idx="50">
                  <c:v>0.22600000000000001</c:v>
                </c:pt>
                <c:pt idx="51">
                  <c:v>0.25600000000000001</c:v>
                </c:pt>
                <c:pt idx="52">
                  <c:v>0.28099999999999997</c:v>
                </c:pt>
                <c:pt idx="53">
                  <c:v>0.29799999999999999</c:v>
                </c:pt>
                <c:pt idx="54">
                  <c:v>0.32299999999999995</c:v>
                </c:pt>
                <c:pt idx="55">
                  <c:v>0.33499999999999996</c:v>
                </c:pt>
                <c:pt idx="56">
                  <c:v>0.34699999999999998</c:v>
                </c:pt>
                <c:pt idx="57">
                  <c:v>0.34699999999999998</c:v>
                </c:pt>
                <c:pt idx="58">
                  <c:v>0.36499999999999999</c:v>
                </c:pt>
                <c:pt idx="59">
                  <c:v>0.36499999999999999</c:v>
                </c:pt>
                <c:pt idx="60">
                  <c:v>0.36</c:v>
                </c:pt>
                <c:pt idx="61">
                  <c:v>0.35299999999999998</c:v>
                </c:pt>
                <c:pt idx="62">
                  <c:v>0.34699999999999998</c:v>
                </c:pt>
                <c:pt idx="63">
                  <c:v>0.33499999999999996</c:v>
                </c:pt>
                <c:pt idx="64">
                  <c:v>0.32299999999999995</c:v>
                </c:pt>
                <c:pt idx="65">
                  <c:v>0.30499999999999999</c:v>
                </c:pt>
                <c:pt idx="66">
                  <c:v>0.29199999999999998</c:v>
                </c:pt>
                <c:pt idx="67">
                  <c:v>0.26799999999999996</c:v>
                </c:pt>
                <c:pt idx="68">
                  <c:v>0.23800000000000002</c:v>
                </c:pt>
                <c:pt idx="69">
                  <c:v>0.21299999999999999</c:v>
                </c:pt>
                <c:pt idx="70">
                  <c:v>0.189</c:v>
                </c:pt>
                <c:pt idx="71">
                  <c:v>0.159</c:v>
                </c:pt>
                <c:pt idx="72">
                  <c:v>0.11600000000000002</c:v>
                </c:pt>
                <c:pt idx="73">
                  <c:v>8.5999999999999993E-2</c:v>
                </c:pt>
                <c:pt idx="74">
                  <c:v>6.2000000000000006E-2</c:v>
                </c:pt>
                <c:pt idx="75">
                  <c:v>2.5000000000000001E-2</c:v>
                </c:pt>
                <c:pt idx="76">
                  <c:v>-4.9999999999999975E-3</c:v>
                </c:pt>
                <c:pt idx="77">
                  <c:v>-2.8999999999999998E-2</c:v>
                </c:pt>
                <c:pt idx="78">
                  <c:v>-0.06</c:v>
                </c:pt>
                <c:pt idx="79">
                  <c:v>-8.3999999999999991E-2</c:v>
                </c:pt>
                <c:pt idx="80">
                  <c:v>-0.11399999999999999</c:v>
                </c:pt>
                <c:pt idx="81">
                  <c:v>-0.13900000000000001</c:v>
                </c:pt>
                <c:pt idx="82">
                  <c:v>-0.16299999999999998</c:v>
                </c:pt>
                <c:pt idx="83">
                  <c:v>-0.18099999999999999</c:v>
                </c:pt>
                <c:pt idx="84">
                  <c:v>-0.19899999999999998</c:v>
                </c:pt>
                <c:pt idx="85">
                  <c:v>-0.21199999999999999</c:v>
                </c:pt>
                <c:pt idx="86">
                  <c:v>-0.224</c:v>
                </c:pt>
                <c:pt idx="87">
                  <c:v>-0.248</c:v>
                </c:pt>
                <c:pt idx="88">
                  <c:v>-0.254</c:v>
                </c:pt>
                <c:pt idx="89">
                  <c:v>-0.254</c:v>
                </c:pt>
                <c:pt idx="90">
                  <c:v>-0.26</c:v>
                </c:pt>
                <c:pt idx="91">
                  <c:v>-0.26600000000000001</c:v>
                </c:pt>
                <c:pt idx="92">
                  <c:v>-0.26600000000000001</c:v>
                </c:pt>
                <c:pt idx="93">
                  <c:v>-0.254</c:v>
                </c:pt>
                <c:pt idx="94">
                  <c:v>-0.254</c:v>
                </c:pt>
                <c:pt idx="95">
                  <c:v>-0.248</c:v>
                </c:pt>
                <c:pt idx="96">
                  <c:v>-0.23599999999999999</c:v>
                </c:pt>
                <c:pt idx="97">
                  <c:v>-0.218</c:v>
                </c:pt>
                <c:pt idx="98">
                  <c:v>-0.21199999999999999</c:v>
                </c:pt>
                <c:pt idx="99">
                  <c:v>-0.19899999999999998</c:v>
                </c:pt>
                <c:pt idx="100">
                  <c:v>-0.18099999999999999</c:v>
                </c:pt>
                <c:pt idx="101">
                  <c:v>-0.157</c:v>
                </c:pt>
                <c:pt idx="102">
                  <c:v>-0.13900000000000001</c:v>
                </c:pt>
                <c:pt idx="103">
                  <c:v>-0.12</c:v>
                </c:pt>
                <c:pt idx="104">
                  <c:v>-0.09</c:v>
                </c:pt>
                <c:pt idx="105">
                  <c:v>-6.6000000000000003E-2</c:v>
                </c:pt>
                <c:pt idx="106">
                  <c:v>-5.3999999999999999E-2</c:v>
                </c:pt>
                <c:pt idx="107">
                  <c:v>-3.4999999999999996E-2</c:v>
                </c:pt>
                <c:pt idx="108">
                  <c:v>-4.9999999999999975E-3</c:v>
                </c:pt>
                <c:pt idx="109">
                  <c:v>1.3000000000000005E-2</c:v>
                </c:pt>
                <c:pt idx="110">
                  <c:v>3.1E-2</c:v>
                </c:pt>
                <c:pt idx="111">
                  <c:v>6.2000000000000006E-2</c:v>
                </c:pt>
                <c:pt idx="112">
                  <c:v>7.9999999999999988E-2</c:v>
                </c:pt>
                <c:pt idx="113">
                  <c:v>9.8000000000000004E-2</c:v>
                </c:pt>
                <c:pt idx="114">
                  <c:v>0.11000000000000001</c:v>
                </c:pt>
                <c:pt idx="115">
                  <c:v>0.128</c:v>
                </c:pt>
                <c:pt idx="116">
                  <c:v>0.153</c:v>
                </c:pt>
                <c:pt idx="117">
                  <c:v>0.17100000000000001</c:v>
                </c:pt>
                <c:pt idx="118">
                  <c:v>0.17700000000000002</c:v>
                </c:pt>
                <c:pt idx="119">
                  <c:v>0.189</c:v>
                </c:pt>
                <c:pt idx="120">
                  <c:v>0.20200000000000001</c:v>
                </c:pt>
                <c:pt idx="121">
                  <c:v>0.20200000000000001</c:v>
                </c:pt>
                <c:pt idx="122">
                  <c:v>0.20700000000000002</c:v>
                </c:pt>
                <c:pt idx="123">
                  <c:v>0.20700000000000002</c:v>
                </c:pt>
                <c:pt idx="124">
                  <c:v>0.21299999999999999</c:v>
                </c:pt>
                <c:pt idx="125">
                  <c:v>0.20700000000000002</c:v>
                </c:pt>
                <c:pt idx="126">
                  <c:v>0.20200000000000001</c:v>
                </c:pt>
                <c:pt idx="127">
                  <c:v>0.20200000000000001</c:v>
                </c:pt>
                <c:pt idx="128">
                  <c:v>0.189</c:v>
                </c:pt>
                <c:pt idx="129">
                  <c:v>0.17700000000000002</c:v>
                </c:pt>
                <c:pt idx="130">
                  <c:v>0.17100000000000001</c:v>
                </c:pt>
                <c:pt idx="131">
                  <c:v>0.159</c:v>
                </c:pt>
                <c:pt idx="132">
                  <c:v>0.128</c:v>
                </c:pt>
                <c:pt idx="133">
                  <c:v>0.11000000000000001</c:v>
                </c:pt>
                <c:pt idx="134">
                  <c:v>0.10400000000000001</c:v>
                </c:pt>
                <c:pt idx="135">
                  <c:v>8.5999999999999993E-2</c:v>
                </c:pt>
                <c:pt idx="136">
                  <c:v>7.400000000000001E-2</c:v>
                </c:pt>
                <c:pt idx="137">
                  <c:v>5.5E-2</c:v>
                </c:pt>
                <c:pt idx="138">
                  <c:v>3.7999999999999999E-2</c:v>
                </c:pt>
                <c:pt idx="139">
                  <c:v>2.5000000000000001E-2</c:v>
                </c:pt>
                <c:pt idx="140">
                  <c:v>7.0000000000000027E-3</c:v>
                </c:pt>
                <c:pt idx="141">
                  <c:v>-1.6999999999999998E-2</c:v>
                </c:pt>
                <c:pt idx="142">
                  <c:v>-2.8999999999999998E-2</c:v>
                </c:pt>
                <c:pt idx="143">
                  <c:v>-4.0999999999999995E-2</c:v>
                </c:pt>
                <c:pt idx="144">
                  <c:v>-0.06</c:v>
                </c:pt>
                <c:pt idx="145">
                  <c:v>-7.8E-2</c:v>
                </c:pt>
                <c:pt idx="146">
                  <c:v>-8.3999999999999991E-2</c:v>
                </c:pt>
                <c:pt idx="147">
                  <c:v>-0.10300000000000001</c:v>
                </c:pt>
                <c:pt idx="148">
                  <c:v>-0.11399999999999999</c:v>
                </c:pt>
                <c:pt idx="149">
                  <c:v>-0.12</c:v>
                </c:pt>
                <c:pt idx="150">
                  <c:v>-0.127</c:v>
                </c:pt>
                <c:pt idx="151">
                  <c:v>-0.13900000000000001</c:v>
                </c:pt>
                <c:pt idx="152">
                  <c:v>-0.14499999999999999</c:v>
                </c:pt>
                <c:pt idx="153">
                  <c:v>-0.151</c:v>
                </c:pt>
                <c:pt idx="154">
                  <c:v>-0.14499999999999999</c:v>
                </c:pt>
                <c:pt idx="155">
                  <c:v>-0.157</c:v>
                </c:pt>
                <c:pt idx="156">
                  <c:v>-0.151</c:v>
                </c:pt>
                <c:pt idx="157">
                  <c:v>-0.151</c:v>
                </c:pt>
                <c:pt idx="158">
                  <c:v>-0.14499999999999999</c:v>
                </c:pt>
                <c:pt idx="159">
                  <c:v>-0.14499999999999999</c:v>
                </c:pt>
                <c:pt idx="160">
                  <c:v>-0.13900000000000001</c:v>
                </c:pt>
                <c:pt idx="161">
                  <c:v>-0.13300000000000001</c:v>
                </c:pt>
                <c:pt idx="162">
                  <c:v>-0.12</c:v>
                </c:pt>
                <c:pt idx="163">
                  <c:v>-0.11399999999999999</c:v>
                </c:pt>
                <c:pt idx="164">
                  <c:v>-0.10799999999999998</c:v>
                </c:pt>
                <c:pt idx="165">
                  <c:v>-9.6000000000000002E-2</c:v>
                </c:pt>
                <c:pt idx="166">
                  <c:v>-8.3999999999999991E-2</c:v>
                </c:pt>
                <c:pt idx="167">
                  <c:v>-7.2000000000000008E-2</c:v>
                </c:pt>
                <c:pt idx="168">
                  <c:v>-0.06</c:v>
                </c:pt>
                <c:pt idx="169">
                  <c:v>-4.0999999999999995E-2</c:v>
                </c:pt>
                <c:pt idx="170">
                  <c:v>-2.8999999999999998E-2</c:v>
                </c:pt>
                <c:pt idx="171">
                  <c:v>-2.4E-2</c:v>
                </c:pt>
                <c:pt idx="172">
                  <c:v>-1.0999999999999999E-2</c:v>
                </c:pt>
                <c:pt idx="173">
                  <c:v>7.0000000000000027E-3</c:v>
                </c:pt>
                <c:pt idx="174">
                  <c:v>1.3000000000000005E-2</c:v>
                </c:pt>
                <c:pt idx="175">
                  <c:v>2.5000000000000001E-2</c:v>
                </c:pt>
                <c:pt idx="176">
                  <c:v>3.7999999999999999E-2</c:v>
                </c:pt>
                <c:pt idx="177">
                  <c:v>5.5E-2</c:v>
                </c:pt>
                <c:pt idx="178">
                  <c:v>5.5E-2</c:v>
                </c:pt>
                <c:pt idx="179">
                  <c:v>7.400000000000001E-2</c:v>
                </c:pt>
                <c:pt idx="180">
                  <c:v>7.9999999999999988E-2</c:v>
                </c:pt>
                <c:pt idx="181">
                  <c:v>9.1999999999999998E-2</c:v>
                </c:pt>
                <c:pt idx="182">
                  <c:v>9.1999999999999998E-2</c:v>
                </c:pt>
                <c:pt idx="183">
                  <c:v>9.8000000000000004E-2</c:v>
                </c:pt>
                <c:pt idx="184">
                  <c:v>0.11000000000000001</c:v>
                </c:pt>
                <c:pt idx="185">
                  <c:v>0.11000000000000001</c:v>
                </c:pt>
                <c:pt idx="186">
                  <c:v>0.11000000000000001</c:v>
                </c:pt>
                <c:pt idx="187">
                  <c:v>0.11000000000000001</c:v>
                </c:pt>
                <c:pt idx="188">
                  <c:v>0.11600000000000002</c:v>
                </c:pt>
                <c:pt idx="189">
                  <c:v>0.11000000000000001</c:v>
                </c:pt>
                <c:pt idx="190">
                  <c:v>0.10400000000000001</c:v>
                </c:pt>
                <c:pt idx="191">
                  <c:v>0.11000000000000001</c:v>
                </c:pt>
                <c:pt idx="192">
                  <c:v>0.11000000000000001</c:v>
                </c:pt>
                <c:pt idx="193">
                  <c:v>9.8000000000000004E-2</c:v>
                </c:pt>
                <c:pt idx="194">
                  <c:v>8.5999999999999993E-2</c:v>
                </c:pt>
                <c:pt idx="195">
                  <c:v>8.5999999999999993E-2</c:v>
                </c:pt>
                <c:pt idx="196">
                  <c:v>7.9999999999999988E-2</c:v>
                </c:pt>
                <c:pt idx="197">
                  <c:v>6.8000000000000005E-2</c:v>
                </c:pt>
                <c:pt idx="198">
                  <c:v>5.5E-2</c:v>
                </c:pt>
                <c:pt idx="199">
                  <c:v>5.5E-2</c:v>
                </c:pt>
                <c:pt idx="200">
                  <c:v>4.9999999999999996E-2</c:v>
                </c:pt>
                <c:pt idx="201">
                  <c:v>3.1E-2</c:v>
                </c:pt>
                <c:pt idx="202">
                  <c:v>2.5000000000000001E-2</c:v>
                </c:pt>
                <c:pt idx="203">
                  <c:v>1.3000000000000005E-2</c:v>
                </c:pt>
                <c:pt idx="204">
                  <c:v>1.3000000000000005E-2</c:v>
                </c:pt>
                <c:pt idx="205">
                  <c:v>-4.9999999999999975E-3</c:v>
                </c:pt>
                <c:pt idx="206">
                  <c:v>-1.6999999999999998E-2</c:v>
                </c:pt>
                <c:pt idx="207">
                  <c:v>-2.4E-2</c:v>
                </c:pt>
                <c:pt idx="208">
                  <c:v>-2.8999999999999998E-2</c:v>
                </c:pt>
                <c:pt idx="209">
                  <c:v>-4.0999999999999995E-2</c:v>
                </c:pt>
                <c:pt idx="210">
                  <c:v>-4.8000000000000001E-2</c:v>
                </c:pt>
                <c:pt idx="211">
                  <c:v>-5.3999999999999999E-2</c:v>
                </c:pt>
                <c:pt idx="212">
                  <c:v>-0.06</c:v>
                </c:pt>
                <c:pt idx="213">
                  <c:v>-7.2000000000000008E-2</c:v>
                </c:pt>
                <c:pt idx="214">
                  <c:v>-7.8E-2</c:v>
                </c:pt>
                <c:pt idx="215">
                  <c:v>-7.8E-2</c:v>
                </c:pt>
                <c:pt idx="216">
                  <c:v>-8.3999999999999991E-2</c:v>
                </c:pt>
                <c:pt idx="217">
                  <c:v>-8.3999999999999991E-2</c:v>
                </c:pt>
                <c:pt idx="218">
                  <c:v>-8.3999999999999991E-2</c:v>
                </c:pt>
                <c:pt idx="219">
                  <c:v>-8.3999999999999991E-2</c:v>
                </c:pt>
                <c:pt idx="220">
                  <c:v>-0.09</c:v>
                </c:pt>
                <c:pt idx="221">
                  <c:v>-0.09</c:v>
                </c:pt>
                <c:pt idx="222">
                  <c:v>-0.09</c:v>
                </c:pt>
                <c:pt idx="223">
                  <c:v>-8.3999999999999991E-2</c:v>
                </c:pt>
                <c:pt idx="224">
                  <c:v>-8.3999999999999991E-2</c:v>
                </c:pt>
                <c:pt idx="225">
                  <c:v>-8.3999999999999991E-2</c:v>
                </c:pt>
                <c:pt idx="226">
                  <c:v>-7.2000000000000008E-2</c:v>
                </c:pt>
                <c:pt idx="227">
                  <c:v>-6.6000000000000003E-2</c:v>
                </c:pt>
                <c:pt idx="228">
                  <c:v>-6.6000000000000003E-2</c:v>
                </c:pt>
                <c:pt idx="229">
                  <c:v>-6.6000000000000003E-2</c:v>
                </c:pt>
                <c:pt idx="230">
                  <c:v>-4.8000000000000001E-2</c:v>
                </c:pt>
                <c:pt idx="231">
                  <c:v>-4.8000000000000001E-2</c:v>
                </c:pt>
                <c:pt idx="232">
                  <c:v>-4.0999999999999995E-2</c:v>
                </c:pt>
                <c:pt idx="233">
                  <c:v>-2.8999999999999998E-2</c:v>
                </c:pt>
                <c:pt idx="234">
                  <c:v>-1.6999999999999998E-2</c:v>
                </c:pt>
                <c:pt idx="235">
                  <c:v>-1.6999999999999998E-2</c:v>
                </c:pt>
                <c:pt idx="236">
                  <c:v>-1.6999999999999998E-2</c:v>
                </c:pt>
                <c:pt idx="237">
                  <c:v>-4.9999999999999975E-3</c:v>
                </c:pt>
                <c:pt idx="238">
                  <c:v>1.0000000000000009E-3</c:v>
                </c:pt>
                <c:pt idx="239">
                  <c:v>7.0000000000000027E-3</c:v>
                </c:pt>
                <c:pt idx="240">
                  <c:v>1.3000000000000005E-2</c:v>
                </c:pt>
                <c:pt idx="241">
                  <c:v>1.9000000000000003E-2</c:v>
                </c:pt>
                <c:pt idx="242">
                  <c:v>3.1E-2</c:v>
                </c:pt>
                <c:pt idx="243">
                  <c:v>3.7999999999999999E-2</c:v>
                </c:pt>
                <c:pt idx="244">
                  <c:v>3.7999999999999999E-2</c:v>
                </c:pt>
                <c:pt idx="245">
                  <c:v>4.4000000000000004E-2</c:v>
                </c:pt>
                <c:pt idx="246">
                  <c:v>4.9999999999999996E-2</c:v>
                </c:pt>
                <c:pt idx="247">
                  <c:v>5.5E-2</c:v>
                </c:pt>
                <c:pt idx="248">
                  <c:v>5.5E-2</c:v>
                </c:pt>
                <c:pt idx="249">
                  <c:v>6.2000000000000006E-2</c:v>
                </c:pt>
                <c:pt idx="250">
                  <c:v>6.2000000000000006E-2</c:v>
                </c:pt>
                <c:pt idx="251">
                  <c:v>5.5E-2</c:v>
                </c:pt>
                <c:pt idx="252">
                  <c:v>5.5E-2</c:v>
                </c:pt>
                <c:pt idx="253">
                  <c:v>6.8000000000000005E-2</c:v>
                </c:pt>
                <c:pt idx="254">
                  <c:v>6.2000000000000006E-2</c:v>
                </c:pt>
                <c:pt idx="255">
                  <c:v>5.5E-2</c:v>
                </c:pt>
                <c:pt idx="256">
                  <c:v>5.5E-2</c:v>
                </c:pt>
                <c:pt idx="257">
                  <c:v>6.2000000000000006E-2</c:v>
                </c:pt>
                <c:pt idx="258">
                  <c:v>5.5E-2</c:v>
                </c:pt>
                <c:pt idx="259">
                  <c:v>4.9999999999999996E-2</c:v>
                </c:pt>
                <c:pt idx="260">
                  <c:v>4.4000000000000004E-2</c:v>
                </c:pt>
                <c:pt idx="261">
                  <c:v>4.9999999999999996E-2</c:v>
                </c:pt>
                <c:pt idx="262">
                  <c:v>3.7999999999999999E-2</c:v>
                </c:pt>
                <c:pt idx="263">
                  <c:v>3.1E-2</c:v>
                </c:pt>
                <c:pt idx="264">
                  <c:v>2.5000000000000001E-2</c:v>
                </c:pt>
                <c:pt idx="265">
                  <c:v>2.5000000000000001E-2</c:v>
                </c:pt>
                <c:pt idx="266">
                  <c:v>1.3000000000000005E-2</c:v>
                </c:pt>
                <c:pt idx="267">
                  <c:v>7.0000000000000027E-3</c:v>
                </c:pt>
                <c:pt idx="268">
                  <c:v>7.0000000000000027E-3</c:v>
                </c:pt>
                <c:pt idx="269">
                  <c:v>1.0000000000000009E-3</c:v>
                </c:pt>
                <c:pt idx="270">
                  <c:v>-1.0999999999999999E-2</c:v>
                </c:pt>
                <c:pt idx="271">
                  <c:v>-1.6999999999999998E-2</c:v>
                </c:pt>
                <c:pt idx="272">
                  <c:v>-1.6999999999999998E-2</c:v>
                </c:pt>
                <c:pt idx="273">
                  <c:v>-2.4E-2</c:v>
                </c:pt>
                <c:pt idx="274">
                  <c:v>-2.8999999999999998E-2</c:v>
                </c:pt>
                <c:pt idx="275">
                  <c:v>-3.4999999999999996E-2</c:v>
                </c:pt>
                <c:pt idx="276">
                  <c:v>-3.4999999999999996E-2</c:v>
                </c:pt>
                <c:pt idx="277">
                  <c:v>-4.0999999999999995E-2</c:v>
                </c:pt>
                <c:pt idx="278">
                  <c:v>-4.0999999999999995E-2</c:v>
                </c:pt>
                <c:pt idx="279">
                  <c:v>-4.0999999999999995E-2</c:v>
                </c:pt>
                <c:pt idx="280">
                  <c:v>-4.8000000000000001E-2</c:v>
                </c:pt>
                <c:pt idx="281">
                  <c:v>-5.3999999999999999E-2</c:v>
                </c:pt>
                <c:pt idx="282">
                  <c:v>-5.3999999999999999E-2</c:v>
                </c:pt>
                <c:pt idx="283">
                  <c:v>-5.3999999999999999E-2</c:v>
                </c:pt>
                <c:pt idx="284">
                  <c:v>-5.3999999999999999E-2</c:v>
                </c:pt>
                <c:pt idx="285">
                  <c:v>-0.06</c:v>
                </c:pt>
                <c:pt idx="286">
                  <c:v>-5.3999999999999999E-2</c:v>
                </c:pt>
                <c:pt idx="287">
                  <c:v>-4.8000000000000001E-2</c:v>
                </c:pt>
                <c:pt idx="288">
                  <c:v>-5.3999999999999999E-2</c:v>
                </c:pt>
                <c:pt idx="289">
                  <c:v>-5.3999999999999999E-2</c:v>
                </c:pt>
                <c:pt idx="290">
                  <c:v>-4.8000000000000001E-2</c:v>
                </c:pt>
                <c:pt idx="291">
                  <c:v>-4.0999999999999995E-2</c:v>
                </c:pt>
                <c:pt idx="292">
                  <c:v>-4.0999999999999995E-2</c:v>
                </c:pt>
                <c:pt idx="293">
                  <c:v>-4.0999999999999995E-2</c:v>
                </c:pt>
                <c:pt idx="294">
                  <c:v>-3.4999999999999996E-2</c:v>
                </c:pt>
                <c:pt idx="295">
                  <c:v>-2.8999999999999998E-2</c:v>
                </c:pt>
                <c:pt idx="296">
                  <c:v>-2.4E-2</c:v>
                </c:pt>
                <c:pt idx="297">
                  <c:v>-2.4E-2</c:v>
                </c:pt>
                <c:pt idx="298">
                  <c:v>-1.6999999999999998E-2</c:v>
                </c:pt>
                <c:pt idx="299">
                  <c:v>-1.6999999999999998E-2</c:v>
                </c:pt>
                <c:pt idx="300">
                  <c:v>-1.0999999999999999E-2</c:v>
                </c:pt>
                <c:pt idx="301">
                  <c:v>-4.9999999999999975E-3</c:v>
                </c:pt>
                <c:pt idx="302">
                  <c:v>-4.9999999999999975E-3</c:v>
                </c:pt>
                <c:pt idx="303">
                  <c:v>7.0000000000000027E-3</c:v>
                </c:pt>
                <c:pt idx="304">
                  <c:v>1.3000000000000005E-2</c:v>
                </c:pt>
                <c:pt idx="305">
                  <c:v>1.3000000000000005E-2</c:v>
                </c:pt>
                <c:pt idx="306">
                  <c:v>1.3000000000000005E-2</c:v>
                </c:pt>
                <c:pt idx="307">
                  <c:v>1.9000000000000003E-2</c:v>
                </c:pt>
                <c:pt idx="308">
                  <c:v>2.5000000000000001E-2</c:v>
                </c:pt>
                <c:pt idx="309">
                  <c:v>1.9000000000000003E-2</c:v>
                </c:pt>
                <c:pt idx="310">
                  <c:v>3.1E-2</c:v>
                </c:pt>
                <c:pt idx="311">
                  <c:v>3.1E-2</c:v>
                </c:pt>
                <c:pt idx="312">
                  <c:v>3.1E-2</c:v>
                </c:pt>
                <c:pt idx="313">
                  <c:v>3.1E-2</c:v>
                </c:pt>
                <c:pt idx="314">
                  <c:v>3.7999999999999999E-2</c:v>
                </c:pt>
                <c:pt idx="315">
                  <c:v>3.7999999999999999E-2</c:v>
                </c:pt>
                <c:pt idx="316">
                  <c:v>3.1E-2</c:v>
                </c:pt>
                <c:pt idx="317">
                  <c:v>3.7999999999999999E-2</c:v>
                </c:pt>
                <c:pt idx="318">
                  <c:v>3.7999999999999999E-2</c:v>
                </c:pt>
                <c:pt idx="319">
                  <c:v>3.7999999999999999E-2</c:v>
                </c:pt>
                <c:pt idx="320">
                  <c:v>3.1E-2</c:v>
                </c:pt>
                <c:pt idx="321">
                  <c:v>3.1E-2</c:v>
                </c:pt>
                <c:pt idx="322">
                  <c:v>3.7999999999999999E-2</c:v>
                </c:pt>
                <c:pt idx="323">
                  <c:v>3.1E-2</c:v>
                </c:pt>
                <c:pt idx="324">
                  <c:v>2.5000000000000001E-2</c:v>
                </c:pt>
                <c:pt idx="325">
                  <c:v>2.5000000000000001E-2</c:v>
                </c:pt>
                <c:pt idx="326">
                  <c:v>3.1E-2</c:v>
                </c:pt>
                <c:pt idx="327">
                  <c:v>1.9000000000000003E-2</c:v>
                </c:pt>
                <c:pt idx="328">
                  <c:v>1.3000000000000005E-2</c:v>
                </c:pt>
                <c:pt idx="329">
                  <c:v>1.3000000000000005E-2</c:v>
                </c:pt>
                <c:pt idx="330">
                  <c:v>1.3000000000000005E-2</c:v>
                </c:pt>
                <c:pt idx="331">
                  <c:v>7.0000000000000027E-3</c:v>
                </c:pt>
                <c:pt idx="332">
                  <c:v>-4.9999999999999975E-3</c:v>
                </c:pt>
                <c:pt idx="333">
                  <c:v>-4.9999999999999975E-3</c:v>
                </c:pt>
                <c:pt idx="334">
                  <c:v>-4.9999999999999975E-3</c:v>
                </c:pt>
                <c:pt idx="335">
                  <c:v>-1.0999999999999999E-2</c:v>
                </c:pt>
                <c:pt idx="336">
                  <c:v>-1.6999999999999998E-2</c:v>
                </c:pt>
                <c:pt idx="337">
                  <c:v>-1.0999999999999999E-2</c:v>
                </c:pt>
                <c:pt idx="338">
                  <c:v>-1.6999999999999998E-2</c:v>
                </c:pt>
                <c:pt idx="339">
                  <c:v>-2.4E-2</c:v>
                </c:pt>
                <c:pt idx="340">
                  <c:v>-1.6999999999999998E-2</c:v>
                </c:pt>
                <c:pt idx="341">
                  <c:v>-1.6999999999999998E-2</c:v>
                </c:pt>
                <c:pt idx="342">
                  <c:v>-2.4E-2</c:v>
                </c:pt>
                <c:pt idx="343">
                  <c:v>-2.8999999999999998E-2</c:v>
                </c:pt>
                <c:pt idx="344">
                  <c:v>-2.4E-2</c:v>
                </c:pt>
                <c:pt idx="345">
                  <c:v>-2.8999999999999998E-2</c:v>
                </c:pt>
                <c:pt idx="346">
                  <c:v>-3.4999999999999996E-2</c:v>
                </c:pt>
                <c:pt idx="347">
                  <c:v>-2.8999999999999998E-2</c:v>
                </c:pt>
                <c:pt idx="348">
                  <c:v>-3.4999999999999996E-2</c:v>
                </c:pt>
                <c:pt idx="349">
                  <c:v>-3.4999999999999996E-2</c:v>
                </c:pt>
                <c:pt idx="350">
                  <c:v>-3.4999999999999996E-2</c:v>
                </c:pt>
                <c:pt idx="351">
                  <c:v>-3.4999999999999996E-2</c:v>
                </c:pt>
                <c:pt idx="352">
                  <c:v>-2.8999999999999998E-2</c:v>
                </c:pt>
                <c:pt idx="353">
                  <c:v>-3.4999999999999996E-2</c:v>
                </c:pt>
                <c:pt idx="354">
                  <c:v>-3.4999999999999996E-2</c:v>
                </c:pt>
                <c:pt idx="355">
                  <c:v>-2.8999999999999998E-2</c:v>
                </c:pt>
                <c:pt idx="356">
                  <c:v>-1.6999999999999998E-2</c:v>
                </c:pt>
                <c:pt idx="357">
                  <c:v>-2.4E-2</c:v>
                </c:pt>
                <c:pt idx="358">
                  <c:v>-2.4E-2</c:v>
                </c:pt>
                <c:pt idx="359">
                  <c:v>-1.6999999999999998E-2</c:v>
                </c:pt>
                <c:pt idx="360">
                  <c:v>-1.6999999999999998E-2</c:v>
                </c:pt>
                <c:pt idx="361">
                  <c:v>-1.6999999999999998E-2</c:v>
                </c:pt>
                <c:pt idx="362">
                  <c:v>-1.6999999999999998E-2</c:v>
                </c:pt>
                <c:pt idx="363">
                  <c:v>-1.6999999999999998E-2</c:v>
                </c:pt>
                <c:pt idx="364">
                  <c:v>-4.9999999999999975E-3</c:v>
                </c:pt>
                <c:pt idx="365">
                  <c:v>-4.9999999999999975E-3</c:v>
                </c:pt>
                <c:pt idx="366">
                  <c:v>-4.9999999999999975E-3</c:v>
                </c:pt>
                <c:pt idx="367">
                  <c:v>1.0000000000000009E-3</c:v>
                </c:pt>
                <c:pt idx="368">
                  <c:v>7.0000000000000027E-3</c:v>
                </c:pt>
                <c:pt idx="369">
                  <c:v>7.0000000000000027E-3</c:v>
                </c:pt>
                <c:pt idx="370">
                  <c:v>7.0000000000000027E-3</c:v>
                </c:pt>
                <c:pt idx="371">
                  <c:v>1.3000000000000005E-2</c:v>
                </c:pt>
                <c:pt idx="372">
                  <c:v>1.3000000000000005E-2</c:v>
                </c:pt>
                <c:pt idx="373">
                  <c:v>1.3000000000000005E-2</c:v>
                </c:pt>
                <c:pt idx="374">
                  <c:v>1.3000000000000005E-2</c:v>
                </c:pt>
                <c:pt idx="375">
                  <c:v>1.3000000000000005E-2</c:v>
                </c:pt>
                <c:pt idx="376">
                  <c:v>1.3000000000000005E-2</c:v>
                </c:pt>
                <c:pt idx="377">
                  <c:v>1.3000000000000005E-2</c:v>
                </c:pt>
                <c:pt idx="378">
                  <c:v>1.9000000000000003E-2</c:v>
                </c:pt>
                <c:pt idx="379">
                  <c:v>2.5000000000000001E-2</c:v>
                </c:pt>
                <c:pt idx="380">
                  <c:v>2.5000000000000001E-2</c:v>
                </c:pt>
                <c:pt idx="381">
                  <c:v>1.3000000000000005E-2</c:v>
                </c:pt>
                <c:pt idx="382">
                  <c:v>1.9000000000000003E-2</c:v>
                </c:pt>
                <c:pt idx="383">
                  <c:v>2.5000000000000001E-2</c:v>
                </c:pt>
                <c:pt idx="384">
                  <c:v>1.9000000000000003E-2</c:v>
                </c:pt>
                <c:pt idx="385">
                  <c:v>1.3000000000000005E-2</c:v>
                </c:pt>
                <c:pt idx="386">
                  <c:v>1.3000000000000005E-2</c:v>
                </c:pt>
                <c:pt idx="387">
                  <c:v>1.9000000000000003E-2</c:v>
                </c:pt>
                <c:pt idx="388">
                  <c:v>1.3000000000000005E-2</c:v>
                </c:pt>
                <c:pt idx="389">
                  <c:v>1.3000000000000005E-2</c:v>
                </c:pt>
                <c:pt idx="390">
                  <c:v>1.3000000000000005E-2</c:v>
                </c:pt>
                <c:pt idx="391">
                  <c:v>1.3000000000000005E-2</c:v>
                </c:pt>
                <c:pt idx="392">
                  <c:v>7.0000000000000027E-3</c:v>
                </c:pt>
                <c:pt idx="393">
                  <c:v>7.0000000000000027E-3</c:v>
                </c:pt>
                <c:pt idx="394">
                  <c:v>7.0000000000000027E-3</c:v>
                </c:pt>
                <c:pt idx="395">
                  <c:v>7.0000000000000027E-3</c:v>
                </c:pt>
                <c:pt idx="396">
                  <c:v>1.0000000000000009E-3</c:v>
                </c:pt>
                <c:pt idx="397">
                  <c:v>1.0000000000000009E-3</c:v>
                </c:pt>
                <c:pt idx="398">
                  <c:v>1.0000000000000009E-3</c:v>
                </c:pt>
                <c:pt idx="399">
                  <c:v>-4.9999999999999975E-3</c:v>
                </c:pt>
                <c:pt idx="400">
                  <c:v>-1.0999999999999999E-2</c:v>
                </c:pt>
                <c:pt idx="401">
                  <c:v>-4.9999999999999975E-3</c:v>
                </c:pt>
                <c:pt idx="402">
                  <c:v>-4.9999999999999975E-3</c:v>
                </c:pt>
                <c:pt idx="403">
                  <c:v>-1.0999999999999999E-2</c:v>
                </c:pt>
                <c:pt idx="404">
                  <c:v>-1.0999999999999999E-2</c:v>
                </c:pt>
                <c:pt idx="405">
                  <c:v>-1.0999999999999999E-2</c:v>
                </c:pt>
                <c:pt idx="406">
                  <c:v>-1.0999999999999999E-2</c:v>
                </c:pt>
                <c:pt idx="407">
                  <c:v>-1.0999999999999999E-2</c:v>
                </c:pt>
                <c:pt idx="408">
                  <c:v>-1.6999999999999998E-2</c:v>
                </c:pt>
                <c:pt idx="409">
                  <c:v>-1.6999999999999998E-2</c:v>
                </c:pt>
                <c:pt idx="410">
                  <c:v>-1.6999999999999998E-2</c:v>
                </c:pt>
                <c:pt idx="411">
                  <c:v>-1.6999999999999998E-2</c:v>
                </c:pt>
                <c:pt idx="412">
                  <c:v>-1.6999999999999998E-2</c:v>
                </c:pt>
                <c:pt idx="413">
                  <c:v>-1.6999999999999998E-2</c:v>
                </c:pt>
                <c:pt idx="414">
                  <c:v>-2.4E-2</c:v>
                </c:pt>
                <c:pt idx="415">
                  <c:v>-1.6999999999999998E-2</c:v>
                </c:pt>
                <c:pt idx="416">
                  <c:v>-2.4E-2</c:v>
                </c:pt>
                <c:pt idx="417">
                  <c:v>-1.6999999999999998E-2</c:v>
                </c:pt>
                <c:pt idx="418">
                  <c:v>-1.6999999999999998E-2</c:v>
                </c:pt>
                <c:pt idx="419">
                  <c:v>-1.6999999999999998E-2</c:v>
                </c:pt>
                <c:pt idx="420">
                  <c:v>-1.6999999999999998E-2</c:v>
                </c:pt>
                <c:pt idx="421">
                  <c:v>-1.6999999999999998E-2</c:v>
                </c:pt>
                <c:pt idx="422">
                  <c:v>-1.6999999999999998E-2</c:v>
                </c:pt>
                <c:pt idx="423">
                  <c:v>-1.6999999999999998E-2</c:v>
                </c:pt>
                <c:pt idx="424">
                  <c:v>-1.0999999999999999E-2</c:v>
                </c:pt>
                <c:pt idx="425">
                  <c:v>-4.9999999999999975E-3</c:v>
                </c:pt>
                <c:pt idx="426">
                  <c:v>-4.9999999999999975E-3</c:v>
                </c:pt>
                <c:pt idx="427">
                  <c:v>-4.9999999999999975E-3</c:v>
                </c:pt>
                <c:pt idx="428">
                  <c:v>-4.9999999999999975E-3</c:v>
                </c:pt>
                <c:pt idx="429">
                  <c:v>-4.9999999999999975E-3</c:v>
                </c:pt>
                <c:pt idx="430">
                  <c:v>-4.9999999999999975E-3</c:v>
                </c:pt>
                <c:pt idx="431">
                  <c:v>-4.9999999999999975E-3</c:v>
                </c:pt>
                <c:pt idx="432">
                  <c:v>1.0000000000000009E-3</c:v>
                </c:pt>
                <c:pt idx="433">
                  <c:v>1.0000000000000009E-3</c:v>
                </c:pt>
                <c:pt idx="434">
                  <c:v>1.0000000000000009E-3</c:v>
                </c:pt>
                <c:pt idx="435">
                  <c:v>7.0000000000000027E-3</c:v>
                </c:pt>
                <c:pt idx="436">
                  <c:v>7.0000000000000027E-3</c:v>
                </c:pt>
                <c:pt idx="437">
                  <c:v>7.0000000000000027E-3</c:v>
                </c:pt>
                <c:pt idx="438">
                  <c:v>7.0000000000000027E-3</c:v>
                </c:pt>
                <c:pt idx="439">
                  <c:v>7.0000000000000027E-3</c:v>
                </c:pt>
                <c:pt idx="440">
                  <c:v>7.0000000000000027E-3</c:v>
                </c:pt>
                <c:pt idx="441">
                  <c:v>1.3000000000000005E-2</c:v>
                </c:pt>
                <c:pt idx="442">
                  <c:v>7.0000000000000027E-3</c:v>
                </c:pt>
                <c:pt idx="443">
                  <c:v>7.0000000000000027E-3</c:v>
                </c:pt>
                <c:pt idx="444">
                  <c:v>1.3000000000000005E-2</c:v>
                </c:pt>
                <c:pt idx="445">
                  <c:v>1.3000000000000005E-2</c:v>
                </c:pt>
                <c:pt idx="446">
                  <c:v>7.0000000000000027E-3</c:v>
                </c:pt>
                <c:pt idx="447">
                  <c:v>1.3000000000000005E-2</c:v>
                </c:pt>
                <c:pt idx="448">
                  <c:v>1.3000000000000005E-2</c:v>
                </c:pt>
                <c:pt idx="449">
                  <c:v>1.3000000000000005E-2</c:v>
                </c:pt>
                <c:pt idx="450">
                  <c:v>7.0000000000000027E-3</c:v>
                </c:pt>
                <c:pt idx="451">
                  <c:v>7.0000000000000027E-3</c:v>
                </c:pt>
                <c:pt idx="452">
                  <c:v>7.0000000000000027E-3</c:v>
                </c:pt>
                <c:pt idx="453">
                  <c:v>7.0000000000000027E-3</c:v>
                </c:pt>
                <c:pt idx="454">
                  <c:v>7.0000000000000027E-3</c:v>
                </c:pt>
                <c:pt idx="455">
                  <c:v>1.3000000000000005E-2</c:v>
                </c:pt>
                <c:pt idx="456">
                  <c:v>7.0000000000000027E-3</c:v>
                </c:pt>
                <c:pt idx="457">
                  <c:v>1.0000000000000009E-3</c:v>
                </c:pt>
                <c:pt idx="458">
                  <c:v>7.0000000000000027E-3</c:v>
                </c:pt>
                <c:pt idx="459">
                  <c:v>7.0000000000000027E-3</c:v>
                </c:pt>
                <c:pt idx="460">
                  <c:v>1.0000000000000009E-3</c:v>
                </c:pt>
                <c:pt idx="461">
                  <c:v>-4.9999999999999975E-3</c:v>
                </c:pt>
                <c:pt idx="462">
                  <c:v>-4.9999999999999975E-3</c:v>
                </c:pt>
                <c:pt idx="463">
                  <c:v>-4.9999999999999975E-3</c:v>
                </c:pt>
                <c:pt idx="464">
                  <c:v>-4.9999999999999975E-3</c:v>
                </c:pt>
                <c:pt idx="465">
                  <c:v>-1.0999999999999999E-2</c:v>
                </c:pt>
                <c:pt idx="466">
                  <c:v>-4.9999999999999975E-3</c:v>
                </c:pt>
                <c:pt idx="467">
                  <c:v>-1.0999999999999999E-2</c:v>
                </c:pt>
                <c:pt idx="468">
                  <c:v>-4.9999999999999975E-3</c:v>
                </c:pt>
                <c:pt idx="469">
                  <c:v>-1.0999999999999999E-2</c:v>
                </c:pt>
                <c:pt idx="470">
                  <c:v>-1.0999999999999999E-2</c:v>
                </c:pt>
                <c:pt idx="471">
                  <c:v>-1.0999999999999999E-2</c:v>
                </c:pt>
                <c:pt idx="472">
                  <c:v>-1.6999999999999998E-2</c:v>
                </c:pt>
                <c:pt idx="473">
                  <c:v>-1.6999999999999998E-2</c:v>
                </c:pt>
                <c:pt idx="474">
                  <c:v>-1.0999999999999999E-2</c:v>
                </c:pt>
                <c:pt idx="475">
                  <c:v>-1.0999999999999999E-2</c:v>
                </c:pt>
                <c:pt idx="476">
                  <c:v>-1.6999999999999998E-2</c:v>
                </c:pt>
                <c:pt idx="477">
                  <c:v>-1.6999999999999998E-2</c:v>
                </c:pt>
                <c:pt idx="478">
                  <c:v>-1.0999999999999999E-2</c:v>
                </c:pt>
                <c:pt idx="479">
                  <c:v>-1.0999999999999999E-2</c:v>
                </c:pt>
                <c:pt idx="480">
                  <c:v>-1.6999999999999998E-2</c:v>
                </c:pt>
                <c:pt idx="481">
                  <c:v>-1.0999999999999999E-2</c:v>
                </c:pt>
                <c:pt idx="482">
                  <c:v>-1.0999999999999999E-2</c:v>
                </c:pt>
                <c:pt idx="483">
                  <c:v>-1.0999999999999999E-2</c:v>
                </c:pt>
                <c:pt idx="484">
                  <c:v>-1.0999999999999999E-2</c:v>
                </c:pt>
                <c:pt idx="485">
                  <c:v>-4.9999999999999975E-3</c:v>
                </c:pt>
                <c:pt idx="486">
                  <c:v>-1.0999999999999999E-2</c:v>
                </c:pt>
                <c:pt idx="487">
                  <c:v>-1.0999999999999999E-2</c:v>
                </c:pt>
                <c:pt idx="488">
                  <c:v>-1.0999999999999999E-2</c:v>
                </c:pt>
                <c:pt idx="489">
                  <c:v>-1.0999999999999999E-2</c:v>
                </c:pt>
                <c:pt idx="490">
                  <c:v>-4.9999999999999975E-3</c:v>
                </c:pt>
                <c:pt idx="491">
                  <c:v>-1.0999999999999999E-2</c:v>
                </c:pt>
                <c:pt idx="492">
                  <c:v>-4.9999999999999975E-3</c:v>
                </c:pt>
                <c:pt idx="493">
                  <c:v>-4.9999999999999975E-3</c:v>
                </c:pt>
                <c:pt idx="494">
                  <c:v>-4.9999999999999975E-3</c:v>
                </c:pt>
                <c:pt idx="495">
                  <c:v>-4.9999999999999975E-3</c:v>
                </c:pt>
                <c:pt idx="496">
                  <c:v>-1.0999999999999999E-2</c:v>
                </c:pt>
                <c:pt idx="497">
                  <c:v>-4.9999999999999975E-3</c:v>
                </c:pt>
                <c:pt idx="498">
                  <c:v>1.0000000000000009E-3</c:v>
                </c:pt>
                <c:pt idx="499">
                  <c:v>1.0000000000000009E-3</c:v>
                </c:pt>
                <c:pt idx="500">
                  <c:v>1.0000000000000009E-3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01-4308-98E0-9076BAFB7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'3ªParte 3ºEnsaio'!$B$2:$B$1048576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3ºEnsaio'!$E$2:$E$1048576</c:f>
              <c:numCache>
                <c:formatCode>0.000</c:formatCode>
                <c:ptCount val="1048575"/>
                <c:pt idx="0">
                  <c:v>5.8149122387488629E-2</c:v>
                </c:pt>
                <c:pt idx="1">
                  <c:v>5.522215313979624E-2</c:v>
                </c:pt>
                <c:pt idx="2">
                  <c:v>5.1612224400975647E-2</c:v>
                </c:pt>
                <c:pt idx="3">
                  <c:v>4.6929073604667831E-2</c:v>
                </c:pt>
                <c:pt idx="4">
                  <c:v>4.273375101630876E-2</c:v>
                </c:pt>
                <c:pt idx="5">
                  <c:v>3.8050600220000945E-2</c:v>
                </c:pt>
                <c:pt idx="6">
                  <c:v>3.2684489932564911E-2</c:v>
                </c:pt>
                <c:pt idx="7">
                  <c:v>2.7415945286718629E-2</c:v>
                </c:pt>
                <c:pt idx="8">
                  <c:v>2.2049834999282602E-2</c:v>
                </c:pt>
                <c:pt idx="9">
                  <c:v>1.6683724711846572E-2</c:v>
                </c:pt>
                <c:pt idx="10">
                  <c:v>8.9760390262566339E-3</c:v>
                </c:pt>
                <c:pt idx="11">
                  <c:v>3.7074943804103486E-3</c:v>
                </c:pt>
                <c:pt idx="12">
                  <c:v>-1.6586159070256822E-3</c:v>
                </c:pt>
                <c:pt idx="13">
                  <c:v>-6.4393323449232374E-3</c:v>
                </c:pt>
                <c:pt idx="14">
                  <c:v>-1.1707876990769523E-2</c:v>
                </c:pt>
                <c:pt idx="15">
                  <c:v>-1.7073987278205551E-2</c:v>
                </c:pt>
                <c:pt idx="16">
                  <c:v>-2.1269309866564633E-2</c:v>
                </c:pt>
                <c:pt idx="17">
                  <c:v>-2.5367066813333967E-2</c:v>
                </c:pt>
                <c:pt idx="18">
                  <c:v>-3.0147783251231519E-2</c:v>
                </c:pt>
                <c:pt idx="19">
                  <c:v>-3.3660146348462379E-2</c:v>
                </c:pt>
                <c:pt idx="20">
                  <c:v>-3.6684681237744501E-2</c:v>
                </c:pt>
                <c:pt idx="21">
                  <c:v>-3.9026256635898413E-2</c:v>
                </c:pt>
                <c:pt idx="22">
                  <c:v>-4.1953225883590788E-2</c:v>
                </c:pt>
                <c:pt idx="23">
                  <c:v>-4.4392366923334439E-2</c:v>
                </c:pt>
                <c:pt idx="24">
                  <c:v>-4.4977760772872917E-2</c:v>
                </c:pt>
                <c:pt idx="25">
                  <c:v>-4.6148548471949873E-2</c:v>
                </c:pt>
                <c:pt idx="26">
                  <c:v>-4.7904730020565299E-2</c:v>
                </c:pt>
                <c:pt idx="27">
                  <c:v>-4.7319336171026821E-2</c:v>
                </c:pt>
                <c:pt idx="28">
                  <c:v>-4.673394232148835E-2</c:v>
                </c:pt>
                <c:pt idx="29">
                  <c:v>-4.6148548471949873E-2</c:v>
                </c:pt>
                <c:pt idx="30">
                  <c:v>-4.5563154622411395E-2</c:v>
                </c:pt>
                <c:pt idx="31">
                  <c:v>-4.3806973073795961E-2</c:v>
                </c:pt>
                <c:pt idx="32">
                  <c:v>-4.1367832034052317E-2</c:v>
                </c:pt>
                <c:pt idx="33">
                  <c:v>-3.9026256635898413E-2</c:v>
                </c:pt>
                <c:pt idx="34">
                  <c:v>-3.6684681237744501E-2</c:v>
                </c:pt>
                <c:pt idx="35">
                  <c:v>-3.3660146348462379E-2</c:v>
                </c:pt>
                <c:pt idx="36">
                  <c:v>-3.0147783251231519E-2</c:v>
                </c:pt>
                <c:pt idx="37">
                  <c:v>-2.7123248361949397E-2</c:v>
                </c:pt>
                <c:pt idx="38">
                  <c:v>-2.3610885264718537E-2</c:v>
                </c:pt>
                <c:pt idx="39">
                  <c:v>-2.0098522167487681E-2</c:v>
                </c:pt>
                <c:pt idx="40">
                  <c:v>-1.5903199579128599E-2</c:v>
                </c:pt>
                <c:pt idx="41">
                  <c:v>-1.2976230331436222E-2</c:v>
                </c:pt>
                <c:pt idx="42">
                  <c:v>-8.1955138935386647E-3</c:v>
                </c:pt>
                <c:pt idx="43">
                  <c:v>-4.0001913051795866E-3</c:v>
                </c:pt>
                <c:pt idx="44">
                  <c:v>9.7565641589746112E-5</c:v>
                </c:pt>
                <c:pt idx="45">
                  <c:v>3.0245348892821268E-3</c:v>
                </c:pt>
                <c:pt idx="46">
                  <c:v>7.2198574776412066E-3</c:v>
                </c:pt>
                <c:pt idx="47">
                  <c:v>1.200057391553876E-2</c:v>
                </c:pt>
                <c:pt idx="48">
                  <c:v>1.6098330862308094E-2</c:v>
                </c:pt>
                <c:pt idx="49">
                  <c:v>1.8439906260461998E-2</c:v>
                </c:pt>
                <c:pt idx="50">
                  <c:v>2.2049834999282602E-2</c:v>
                </c:pt>
                <c:pt idx="51">
                  <c:v>2.497680424697498E-2</c:v>
                </c:pt>
                <c:pt idx="52">
                  <c:v>2.7415945286718629E-2</c:v>
                </c:pt>
                <c:pt idx="53">
                  <c:v>2.9074561193744314E-2</c:v>
                </c:pt>
                <c:pt idx="54">
                  <c:v>3.1513702233487963E-2</c:v>
                </c:pt>
                <c:pt idx="55">
                  <c:v>3.2684489932564911E-2</c:v>
                </c:pt>
                <c:pt idx="56">
                  <c:v>3.3855277631641867E-2</c:v>
                </c:pt>
                <c:pt idx="57">
                  <c:v>3.3855277631641867E-2</c:v>
                </c:pt>
                <c:pt idx="58">
                  <c:v>3.56114591802573E-2</c:v>
                </c:pt>
                <c:pt idx="59">
                  <c:v>3.56114591802573E-2</c:v>
                </c:pt>
                <c:pt idx="60">
                  <c:v>3.5123630972308563E-2</c:v>
                </c:pt>
                <c:pt idx="61">
                  <c:v>3.4440671481180345E-2</c:v>
                </c:pt>
                <c:pt idx="62">
                  <c:v>3.3855277631641867E-2</c:v>
                </c:pt>
                <c:pt idx="63">
                  <c:v>3.2684489932564911E-2</c:v>
                </c:pt>
                <c:pt idx="64">
                  <c:v>3.1513702233487963E-2</c:v>
                </c:pt>
                <c:pt idx="65">
                  <c:v>2.9757520684872536E-2</c:v>
                </c:pt>
                <c:pt idx="66">
                  <c:v>2.8489167344205837E-2</c:v>
                </c:pt>
                <c:pt idx="67">
                  <c:v>2.6147591946051929E-2</c:v>
                </c:pt>
                <c:pt idx="68">
                  <c:v>2.3220622698359554E-2</c:v>
                </c:pt>
                <c:pt idx="69">
                  <c:v>2.0781481658615902E-2</c:v>
                </c:pt>
                <c:pt idx="70">
                  <c:v>1.8439906260461998E-2</c:v>
                </c:pt>
                <c:pt idx="71">
                  <c:v>1.5512937012769618E-2</c:v>
                </c:pt>
                <c:pt idx="72">
                  <c:v>1.131761442441054E-2</c:v>
                </c:pt>
                <c:pt idx="73">
                  <c:v>8.3906451767181579E-3</c:v>
                </c:pt>
                <c:pt idx="74">
                  <c:v>6.0490697785642537E-3</c:v>
                </c:pt>
                <c:pt idx="75">
                  <c:v>2.4391410397436508E-3</c:v>
                </c:pt>
                <c:pt idx="76">
                  <c:v>-4.8782820794872984E-4</c:v>
                </c:pt>
                <c:pt idx="77">
                  <c:v>-2.8294036061026345E-3</c:v>
                </c:pt>
                <c:pt idx="78">
                  <c:v>-5.8539384953847614E-3</c:v>
                </c:pt>
                <c:pt idx="79">
                  <c:v>-8.1955138935386647E-3</c:v>
                </c:pt>
                <c:pt idx="80">
                  <c:v>-1.1122483141231045E-2</c:v>
                </c:pt>
                <c:pt idx="81">
                  <c:v>-1.3561624180974698E-2</c:v>
                </c:pt>
                <c:pt idx="82">
                  <c:v>-1.5903199579128599E-2</c:v>
                </c:pt>
                <c:pt idx="83">
                  <c:v>-1.7659381127744029E-2</c:v>
                </c:pt>
                <c:pt idx="84">
                  <c:v>-1.9415562676359455E-2</c:v>
                </c:pt>
                <c:pt idx="85">
                  <c:v>-2.0683916017026155E-2</c:v>
                </c:pt>
                <c:pt idx="86">
                  <c:v>-2.185470371610311E-2</c:v>
                </c:pt>
                <c:pt idx="87">
                  <c:v>-2.4196279114257015E-2</c:v>
                </c:pt>
                <c:pt idx="88">
                  <c:v>-2.4781672963795489E-2</c:v>
                </c:pt>
                <c:pt idx="89">
                  <c:v>-2.4781672963795489E-2</c:v>
                </c:pt>
                <c:pt idx="90">
                  <c:v>-2.5367066813333967E-2</c:v>
                </c:pt>
                <c:pt idx="91">
                  <c:v>-2.5952460662872445E-2</c:v>
                </c:pt>
                <c:pt idx="92">
                  <c:v>-2.5952460662872445E-2</c:v>
                </c:pt>
                <c:pt idx="93">
                  <c:v>-2.4781672963795489E-2</c:v>
                </c:pt>
                <c:pt idx="94">
                  <c:v>-2.4781672963795489E-2</c:v>
                </c:pt>
                <c:pt idx="95">
                  <c:v>-2.4196279114257015E-2</c:v>
                </c:pt>
                <c:pt idx="96">
                  <c:v>-2.3025491415180059E-2</c:v>
                </c:pt>
                <c:pt idx="97">
                  <c:v>-2.1269309866564633E-2</c:v>
                </c:pt>
                <c:pt idx="98">
                  <c:v>-2.0683916017026155E-2</c:v>
                </c:pt>
                <c:pt idx="99">
                  <c:v>-1.9415562676359455E-2</c:v>
                </c:pt>
                <c:pt idx="100">
                  <c:v>-1.7659381127744029E-2</c:v>
                </c:pt>
                <c:pt idx="101">
                  <c:v>-1.5317805729590125E-2</c:v>
                </c:pt>
                <c:pt idx="102">
                  <c:v>-1.3561624180974698E-2</c:v>
                </c:pt>
                <c:pt idx="103">
                  <c:v>-1.1707876990769523E-2</c:v>
                </c:pt>
                <c:pt idx="104">
                  <c:v>-8.7809077430771407E-3</c:v>
                </c:pt>
                <c:pt idx="105">
                  <c:v>-6.4393323449232374E-3</c:v>
                </c:pt>
                <c:pt idx="106">
                  <c:v>-5.2685446458462853E-3</c:v>
                </c:pt>
                <c:pt idx="107">
                  <c:v>-3.4147974556411106E-3</c:v>
                </c:pt>
                <c:pt idx="108">
                  <c:v>-4.8782820794872984E-4</c:v>
                </c:pt>
                <c:pt idx="109">
                  <c:v>1.2683533406666987E-3</c:v>
                </c:pt>
                <c:pt idx="110">
                  <c:v>3.0245348892821268E-3</c:v>
                </c:pt>
                <c:pt idx="111">
                  <c:v>6.0490697785642537E-3</c:v>
                </c:pt>
                <c:pt idx="112">
                  <c:v>7.8052513271796801E-3</c:v>
                </c:pt>
                <c:pt idx="113">
                  <c:v>9.56143287579511E-3</c:v>
                </c:pt>
                <c:pt idx="114">
                  <c:v>1.0732220574872064E-2</c:v>
                </c:pt>
                <c:pt idx="115">
                  <c:v>1.248840212348749E-2</c:v>
                </c:pt>
                <c:pt idx="116">
                  <c:v>1.492754316323114E-2</c:v>
                </c:pt>
                <c:pt idx="117">
                  <c:v>1.6683724711846572E-2</c:v>
                </c:pt>
                <c:pt idx="118">
                  <c:v>1.7269118561385046E-2</c:v>
                </c:pt>
                <c:pt idx="119">
                  <c:v>1.8439906260461998E-2</c:v>
                </c:pt>
                <c:pt idx="120">
                  <c:v>1.9708259601128698E-2</c:v>
                </c:pt>
                <c:pt idx="121">
                  <c:v>1.9708259601128698E-2</c:v>
                </c:pt>
                <c:pt idx="122">
                  <c:v>2.0196087809077428E-2</c:v>
                </c:pt>
                <c:pt idx="123">
                  <c:v>2.0196087809077428E-2</c:v>
                </c:pt>
                <c:pt idx="124">
                  <c:v>2.0781481658615902E-2</c:v>
                </c:pt>
                <c:pt idx="125">
                  <c:v>2.0196087809077428E-2</c:v>
                </c:pt>
                <c:pt idx="126">
                  <c:v>1.9708259601128698E-2</c:v>
                </c:pt>
                <c:pt idx="127">
                  <c:v>1.9708259601128698E-2</c:v>
                </c:pt>
                <c:pt idx="128">
                  <c:v>1.8439906260461998E-2</c:v>
                </c:pt>
                <c:pt idx="129">
                  <c:v>1.7269118561385046E-2</c:v>
                </c:pt>
                <c:pt idx="130">
                  <c:v>1.6683724711846572E-2</c:v>
                </c:pt>
                <c:pt idx="131">
                  <c:v>1.5512937012769618E-2</c:v>
                </c:pt>
                <c:pt idx="132">
                  <c:v>1.248840212348749E-2</c:v>
                </c:pt>
                <c:pt idx="133">
                  <c:v>1.0732220574872064E-2</c:v>
                </c:pt>
                <c:pt idx="134">
                  <c:v>1.0146826725333588E-2</c:v>
                </c:pt>
                <c:pt idx="135">
                  <c:v>8.3906451767181579E-3</c:v>
                </c:pt>
                <c:pt idx="136">
                  <c:v>7.2198574776412066E-3</c:v>
                </c:pt>
                <c:pt idx="137">
                  <c:v>5.366110287436031E-3</c:v>
                </c:pt>
                <c:pt idx="138">
                  <c:v>3.7074943804103486E-3</c:v>
                </c:pt>
                <c:pt idx="139">
                  <c:v>2.4391410397436508E-3</c:v>
                </c:pt>
                <c:pt idx="140">
                  <c:v>6.8295949112822242E-4</c:v>
                </c:pt>
                <c:pt idx="141">
                  <c:v>-1.6586159070256822E-3</c:v>
                </c:pt>
                <c:pt idx="142">
                  <c:v>-2.8294036061026345E-3</c:v>
                </c:pt>
                <c:pt idx="143">
                  <c:v>-4.0001913051795866E-3</c:v>
                </c:pt>
                <c:pt idx="144">
                  <c:v>-5.8539384953847614E-3</c:v>
                </c:pt>
                <c:pt idx="145">
                  <c:v>-7.6101200440001895E-3</c:v>
                </c:pt>
                <c:pt idx="146">
                  <c:v>-8.1955138935386647E-3</c:v>
                </c:pt>
                <c:pt idx="147">
                  <c:v>-1.004926108374384E-2</c:v>
                </c:pt>
                <c:pt idx="148">
                  <c:v>-1.1122483141231045E-2</c:v>
                </c:pt>
                <c:pt idx="149">
                  <c:v>-1.1707876990769523E-2</c:v>
                </c:pt>
                <c:pt idx="150">
                  <c:v>-1.2390836481897744E-2</c:v>
                </c:pt>
                <c:pt idx="151">
                  <c:v>-1.3561624180974698E-2</c:v>
                </c:pt>
                <c:pt idx="152">
                  <c:v>-1.4147018030513173E-2</c:v>
                </c:pt>
                <c:pt idx="153">
                  <c:v>-1.4732411880051649E-2</c:v>
                </c:pt>
                <c:pt idx="154">
                  <c:v>-1.4147018030513173E-2</c:v>
                </c:pt>
                <c:pt idx="155">
                  <c:v>-1.5317805729590125E-2</c:v>
                </c:pt>
                <c:pt idx="156">
                  <c:v>-1.4732411880051649E-2</c:v>
                </c:pt>
                <c:pt idx="157">
                  <c:v>-1.4732411880051649E-2</c:v>
                </c:pt>
                <c:pt idx="158">
                  <c:v>-1.4147018030513173E-2</c:v>
                </c:pt>
                <c:pt idx="159">
                  <c:v>-1.4147018030513173E-2</c:v>
                </c:pt>
                <c:pt idx="160">
                  <c:v>-1.3561624180974698E-2</c:v>
                </c:pt>
                <c:pt idx="161">
                  <c:v>-1.2976230331436222E-2</c:v>
                </c:pt>
                <c:pt idx="162">
                  <c:v>-1.1707876990769523E-2</c:v>
                </c:pt>
                <c:pt idx="163">
                  <c:v>-1.1122483141231045E-2</c:v>
                </c:pt>
                <c:pt idx="164">
                  <c:v>-1.0537089291692569E-2</c:v>
                </c:pt>
                <c:pt idx="165">
                  <c:v>-9.3663015926156185E-3</c:v>
                </c:pt>
                <c:pt idx="166">
                  <c:v>-8.1955138935386647E-3</c:v>
                </c:pt>
                <c:pt idx="167">
                  <c:v>-7.0247261944617143E-3</c:v>
                </c:pt>
                <c:pt idx="168">
                  <c:v>-5.8539384953847614E-3</c:v>
                </c:pt>
                <c:pt idx="169">
                  <c:v>-4.0001913051795866E-3</c:v>
                </c:pt>
                <c:pt idx="170">
                  <c:v>-2.8294036061026345E-3</c:v>
                </c:pt>
                <c:pt idx="171">
                  <c:v>-2.3415753981539046E-3</c:v>
                </c:pt>
                <c:pt idx="172">
                  <c:v>-1.0732220574872062E-3</c:v>
                </c:pt>
                <c:pt idx="173">
                  <c:v>6.8295949112822242E-4</c:v>
                </c:pt>
                <c:pt idx="174">
                  <c:v>1.2683533406666987E-3</c:v>
                </c:pt>
                <c:pt idx="175">
                  <c:v>2.4391410397436508E-3</c:v>
                </c:pt>
                <c:pt idx="176">
                  <c:v>3.7074943804103486E-3</c:v>
                </c:pt>
                <c:pt idx="177">
                  <c:v>5.366110287436031E-3</c:v>
                </c:pt>
                <c:pt idx="178">
                  <c:v>5.366110287436031E-3</c:v>
                </c:pt>
                <c:pt idx="179">
                  <c:v>7.2198574776412066E-3</c:v>
                </c:pt>
                <c:pt idx="180">
                  <c:v>7.8052513271796801E-3</c:v>
                </c:pt>
                <c:pt idx="181">
                  <c:v>8.9760390262566339E-3</c:v>
                </c:pt>
                <c:pt idx="182">
                  <c:v>8.9760390262566339E-3</c:v>
                </c:pt>
                <c:pt idx="183">
                  <c:v>9.56143287579511E-3</c:v>
                </c:pt>
                <c:pt idx="184">
                  <c:v>1.0732220574872064E-2</c:v>
                </c:pt>
                <c:pt idx="185">
                  <c:v>1.0732220574872064E-2</c:v>
                </c:pt>
                <c:pt idx="186">
                  <c:v>1.0732220574872064E-2</c:v>
                </c:pt>
                <c:pt idx="187">
                  <c:v>1.0732220574872064E-2</c:v>
                </c:pt>
                <c:pt idx="188">
                  <c:v>1.131761442441054E-2</c:v>
                </c:pt>
                <c:pt idx="189">
                  <c:v>1.0732220574872064E-2</c:v>
                </c:pt>
                <c:pt idx="190">
                  <c:v>1.0146826725333588E-2</c:v>
                </c:pt>
                <c:pt idx="191">
                  <c:v>1.0732220574872064E-2</c:v>
                </c:pt>
                <c:pt idx="192">
                  <c:v>1.0732220574872064E-2</c:v>
                </c:pt>
                <c:pt idx="193">
                  <c:v>9.56143287579511E-3</c:v>
                </c:pt>
                <c:pt idx="194">
                  <c:v>8.3906451767181579E-3</c:v>
                </c:pt>
                <c:pt idx="195">
                  <c:v>8.3906451767181579E-3</c:v>
                </c:pt>
                <c:pt idx="196">
                  <c:v>7.8052513271796801E-3</c:v>
                </c:pt>
                <c:pt idx="197">
                  <c:v>6.6344636281027297E-3</c:v>
                </c:pt>
                <c:pt idx="198">
                  <c:v>5.366110287436031E-3</c:v>
                </c:pt>
                <c:pt idx="199">
                  <c:v>5.366110287436031E-3</c:v>
                </c:pt>
                <c:pt idx="200">
                  <c:v>4.8782820794873007E-3</c:v>
                </c:pt>
                <c:pt idx="201">
                  <c:v>3.0245348892821268E-3</c:v>
                </c:pt>
                <c:pt idx="202">
                  <c:v>2.4391410397436508E-3</c:v>
                </c:pt>
                <c:pt idx="203">
                  <c:v>1.2683533406666987E-3</c:v>
                </c:pt>
                <c:pt idx="204">
                  <c:v>1.2683533406666987E-3</c:v>
                </c:pt>
                <c:pt idx="205">
                  <c:v>-4.8782820794872984E-4</c:v>
                </c:pt>
                <c:pt idx="206">
                  <c:v>-1.6586159070256822E-3</c:v>
                </c:pt>
                <c:pt idx="207">
                  <c:v>-2.3415753981539046E-3</c:v>
                </c:pt>
                <c:pt idx="208">
                  <c:v>-2.8294036061026345E-3</c:v>
                </c:pt>
                <c:pt idx="209">
                  <c:v>-4.0001913051795866E-3</c:v>
                </c:pt>
                <c:pt idx="210">
                  <c:v>-4.6831507963078093E-3</c:v>
                </c:pt>
                <c:pt idx="211">
                  <c:v>-5.2685446458462853E-3</c:v>
                </c:pt>
                <c:pt idx="212">
                  <c:v>-5.8539384953847614E-3</c:v>
                </c:pt>
                <c:pt idx="213">
                  <c:v>-7.0247261944617143E-3</c:v>
                </c:pt>
                <c:pt idx="214">
                  <c:v>-7.6101200440001895E-3</c:v>
                </c:pt>
                <c:pt idx="215">
                  <c:v>-7.6101200440001895E-3</c:v>
                </c:pt>
                <c:pt idx="216">
                  <c:v>-8.1955138935386647E-3</c:v>
                </c:pt>
                <c:pt idx="217">
                  <c:v>-8.1955138935386647E-3</c:v>
                </c:pt>
                <c:pt idx="218">
                  <c:v>-8.1955138935386647E-3</c:v>
                </c:pt>
                <c:pt idx="219">
                  <c:v>-8.1955138935386647E-3</c:v>
                </c:pt>
                <c:pt idx="220">
                  <c:v>-8.7809077430771407E-3</c:v>
                </c:pt>
                <c:pt idx="221">
                  <c:v>-8.7809077430771407E-3</c:v>
                </c:pt>
                <c:pt idx="222">
                  <c:v>-8.7809077430771407E-3</c:v>
                </c:pt>
                <c:pt idx="223">
                  <c:v>-8.1955138935386647E-3</c:v>
                </c:pt>
                <c:pt idx="224">
                  <c:v>-8.1955138935386647E-3</c:v>
                </c:pt>
                <c:pt idx="225">
                  <c:v>-8.1955138935386647E-3</c:v>
                </c:pt>
                <c:pt idx="226">
                  <c:v>-7.0247261944617143E-3</c:v>
                </c:pt>
                <c:pt idx="227">
                  <c:v>-6.4393323449232374E-3</c:v>
                </c:pt>
                <c:pt idx="228">
                  <c:v>-6.4393323449232374E-3</c:v>
                </c:pt>
                <c:pt idx="229">
                  <c:v>-6.4393323449232374E-3</c:v>
                </c:pt>
                <c:pt idx="230">
                  <c:v>-4.6831507963078093E-3</c:v>
                </c:pt>
                <c:pt idx="231">
                  <c:v>-4.6831507963078093E-3</c:v>
                </c:pt>
                <c:pt idx="232">
                  <c:v>-4.0001913051795866E-3</c:v>
                </c:pt>
                <c:pt idx="233">
                  <c:v>-2.8294036061026345E-3</c:v>
                </c:pt>
                <c:pt idx="234">
                  <c:v>-1.6586159070256822E-3</c:v>
                </c:pt>
                <c:pt idx="235">
                  <c:v>-1.6586159070256822E-3</c:v>
                </c:pt>
                <c:pt idx="236">
                  <c:v>-1.6586159070256822E-3</c:v>
                </c:pt>
                <c:pt idx="237">
                  <c:v>-4.8782820794872984E-4</c:v>
                </c:pt>
                <c:pt idx="238">
                  <c:v>9.7565641589746112E-5</c:v>
                </c:pt>
                <c:pt idx="239">
                  <c:v>6.8295949112822242E-4</c:v>
                </c:pt>
                <c:pt idx="240">
                  <c:v>1.2683533406666987E-3</c:v>
                </c:pt>
                <c:pt idx="241">
                  <c:v>1.8537471902051747E-3</c:v>
                </c:pt>
                <c:pt idx="242">
                  <c:v>3.0245348892821268E-3</c:v>
                </c:pt>
                <c:pt idx="243">
                  <c:v>3.7074943804103486E-3</c:v>
                </c:pt>
                <c:pt idx="244">
                  <c:v>3.7074943804103486E-3</c:v>
                </c:pt>
                <c:pt idx="245">
                  <c:v>4.2928882299488255E-3</c:v>
                </c:pt>
                <c:pt idx="246">
                  <c:v>4.8782820794873007E-3</c:v>
                </c:pt>
                <c:pt idx="247">
                  <c:v>5.366110287436031E-3</c:v>
                </c:pt>
                <c:pt idx="248">
                  <c:v>5.366110287436031E-3</c:v>
                </c:pt>
                <c:pt idx="249">
                  <c:v>6.0490697785642537E-3</c:v>
                </c:pt>
                <c:pt idx="250">
                  <c:v>6.0490697785642537E-3</c:v>
                </c:pt>
                <c:pt idx="251">
                  <c:v>5.366110287436031E-3</c:v>
                </c:pt>
                <c:pt idx="252">
                  <c:v>5.366110287436031E-3</c:v>
                </c:pt>
                <c:pt idx="253">
                  <c:v>6.6344636281027297E-3</c:v>
                </c:pt>
                <c:pt idx="254">
                  <c:v>6.0490697785642537E-3</c:v>
                </c:pt>
                <c:pt idx="255">
                  <c:v>5.366110287436031E-3</c:v>
                </c:pt>
                <c:pt idx="256">
                  <c:v>5.366110287436031E-3</c:v>
                </c:pt>
                <c:pt idx="257">
                  <c:v>6.0490697785642537E-3</c:v>
                </c:pt>
                <c:pt idx="258">
                  <c:v>5.366110287436031E-3</c:v>
                </c:pt>
                <c:pt idx="259">
                  <c:v>4.8782820794873007E-3</c:v>
                </c:pt>
                <c:pt idx="260">
                  <c:v>4.2928882299488255E-3</c:v>
                </c:pt>
                <c:pt idx="261">
                  <c:v>4.8782820794873007E-3</c:v>
                </c:pt>
                <c:pt idx="262">
                  <c:v>3.7074943804103486E-3</c:v>
                </c:pt>
                <c:pt idx="263">
                  <c:v>3.0245348892821268E-3</c:v>
                </c:pt>
                <c:pt idx="264">
                  <c:v>2.4391410397436508E-3</c:v>
                </c:pt>
                <c:pt idx="265">
                  <c:v>2.4391410397436508E-3</c:v>
                </c:pt>
                <c:pt idx="266">
                  <c:v>1.2683533406666987E-3</c:v>
                </c:pt>
                <c:pt idx="267">
                  <c:v>6.8295949112822242E-4</c:v>
                </c:pt>
                <c:pt idx="268">
                  <c:v>6.8295949112822242E-4</c:v>
                </c:pt>
                <c:pt idx="269">
                  <c:v>9.7565641589746112E-5</c:v>
                </c:pt>
                <c:pt idx="270">
                  <c:v>-1.0732220574872062E-3</c:v>
                </c:pt>
                <c:pt idx="271">
                  <c:v>-1.6586159070256822E-3</c:v>
                </c:pt>
                <c:pt idx="272">
                  <c:v>-1.6586159070256822E-3</c:v>
                </c:pt>
                <c:pt idx="273">
                  <c:v>-2.3415753981539046E-3</c:v>
                </c:pt>
                <c:pt idx="274">
                  <c:v>-2.8294036061026345E-3</c:v>
                </c:pt>
                <c:pt idx="275">
                  <c:v>-3.4147974556411106E-3</c:v>
                </c:pt>
                <c:pt idx="276">
                  <c:v>-3.4147974556411106E-3</c:v>
                </c:pt>
                <c:pt idx="277">
                  <c:v>-4.0001913051795866E-3</c:v>
                </c:pt>
                <c:pt idx="278">
                  <c:v>-4.0001913051795866E-3</c:v>
                </c:pt>
                <c:pt idx="279">
                  <c:v>-4.0001913051795866E-3</c:v>
                </c:pt>
                <c:pt idx="280">
                  <c:v>-4.6831507963078093E-3</c:v>
                </c:pt>
                <c:pt idx="281">
                  <c:v>-5.2685446458462853E-3</c:v>
                </c:pt>
                <c:pt idx="282">
                  <c:v>-5.2685446458462853E-3</c:v>
                </c:pt>
                <c:pt idx="283">
                  <c:v>-5.2685446458462853E-3</c:v>
                </c:pt>
                <c:pt idx="284">
                  <c:v>-5.2685446458462853E-3</c:v>
                </c:pt>
                <c:pt idx="285">
                  <c:v>-5.8539384953847614E-3</c:v>
                </c:pt>
                <c:pt idx="286">
                  <c:v>-5.2685446458462853E-3</c:v>
                </c:pt>
                <c:pt idx="287">
                  <c:v>-4.6831507963078093E-3</c:v>
                </c:pt>
                <c:pt idx="288">
                  <c:v>-5.2685446458462853E-3</c:v>
                </c:pt>
                <c:pt idx="289">
                  <c:v>-5.2685446458462853E-3</c:v>
                </c:pt>
                <c:pt idx="290">
                  <c:v>-4.6831507963078093E-3</c:v>
                </c:pt>
                <c:pt idx="291">
                  <c:v>-4.0001913051795866E-3</c:v>
                </c:pt>
                <c:pt idx="292">
                  <c:v>-4.0001913051795866E-3</c:v>
                </c:pt>
                <c:pt idx="293">
                  <c:v>-4.0001913051795866E-3</c:v>
                </c:pt>
                <c:pt idx="294">
                  <c:v>-3.4147974556411106E-3</c:v>
                </c:pt>
                <c:pt idx="295">
                  <c:v>-2.8294036061026345E-3</c:v>
                </c:pt>
                <c:pt idx="296">
                  <c:v>-2.3415753981539046E-3</c:v>
                </c:pt>
                <c:pt idx="297">
                  <c:v>-2.3415753981539046E-3</c:v>
                </c:pt>
                <c:pt idx="298">
                  <c:v>-1.6586159070256822E-3</c:v>
                </c:pt>
                <c:pt idx="299">
                  <c:v>-1.6586159070256822E-3</c:v>
                </c:pt>
                <c:pt idx="300">
                  <c:v>-1.0732220574872062E-3</c:v>
                </c:pt>
                <c:pt idx="301">
                  <c:v>-4.8782820794872984E-4</c:v>
                </c:pt>
                <c:pt idx="302">
                  <c:v>-4.8782820794872984E-4</c:v>
                </c:pt>
                <c:pt idx="303">
                  <c:v>6.8295949112822242E-4</c:v>
                </c:pt>
                <c:pt idx="304">
                  <c:v>1.2683533406666987E-3</c:v>
                </c:pt>
                <c:pt idx="305">
                  <c:v>1.2683533406666987E-3</c:v>
                </c:pt>
                <c:pt idx="306">
                  <c:v>1.2683533406666987E-3</c:v>
                </c:pt>
                <c:pt idx="307">
                  <c:v>1.8537471902051747E-3</c:v>
                </c:pt>
                <c:pt idx="308">
                  <c:v>2.4391410397436508E-3</c:v>
                </c:pt>
                <c:pt idx="309">
                  <c:v>1.8537471902051747E-3</c:v>
                </c:pt>
                <c:pt idx="310">
                  <c:v>3.0245348892821268E-3</c:v>
                </c:pt>
                <c:pt idx="311">
                  <c:v>3.0245348892821268E-3</c:v>
                </c:pt>
                <c:pt idx="312">
                  <c:v>3.0245348892821268E-3</c:v>
                </c:pt>
                <c:pt idx="313">
                  <c:v>3.0245348892821268E-3</c:v>
                </c:pt>
                <c:pt idx="314">
                  <c:v>3.7074943804103486E-3</c:v>
                </c:pt>
                <c:pt idx="315">
                  <c:v>3.7074943804103486E-3</c:v>
                </c:pt>
                <c:pt idx="316">
                  <c:v>3.0245348892821268E-3</c:v>
                </c:pt>
                <c:pt idx="317">
                  <c:v>3.7074943804103486E-3</c:v>
                </c:pt>
                <c:pt idx="318">
                  <c:v>3.7074943804103486E-3</c:v>
                </c:pt>
                <c:pt idx="319">
                  <c:v>3.7074943804103486E-3</c:v>
                </c:pt>
                <c:pt idx="320">
                  <c:v>3.0245348892821268E-3</c:v>
                </c:pt>
                <c:pt idx="321">
                  <c:v>3.0245348892821268E-3</c:v>
                </c:pt>
                <c:pt idx="322">
                  <c:v>3.7074943804103486E-3</c:v>
                </c:pt>
                <c:pt idx="323">
                  <c:v>3.0245348892821268E-3</c:v>
                </c:pt>
                <c:pt idx="324">
                  <c:v>2.4391410397436508E-3</c:v>
                </c:pt>
                <c:pt idx="325">
                  <c:v>2.4391410397436508E-3</c:v>
                </c:pt>
                <c:pt idx="326">
                  <c:v>3.0245348892821268E-3</c:v>
                </c:pt>
                <c:pt idx="327">
                  <c:v>1.8537471902051747E-3</c:v>
                </c:pt>
                <c:pt idx="328">
                  <c:v>1.2683533406666987E-3</c:v>
                </c:pt>
                <c:pt idx="329">
                  <c:v>1.2683533406666987E-3</c:v>
                </c:pt>
                <c:pt idx="330">
                  <c:v>1.2683533406666987E-3</c:v>
                </c:pt>
                <c:pt idx="331">
                  <c:v>6.8295949112822242E-4</c:v>
                </c:pt>
                <c:pt idx="332">
                  <c:v>-4.8782820794872984E-4</c:v>
                </c:pt>
                <c:pt idx="333">
                  <c:v>-4.8782820794872984E-4</c:v>
                </c:pt>
                <c:pt idx="334">
                  <c:v>-4.8782820794872984E-4</c:v>
                </c:pt>
                <c:pt idx="335">
                  <c:v>-1.0732220574872062E-3</c:v>
                </c:pt>
                <c:pt idx="336">
                  <c:v>-1.6586159070256822E-3</c:v>
                </c:pt>
                <c:pt idx="337">
                  <c:v>-1.0732220574872062E-3</c:v>
                </c:pt>
                <c:pt idx="338">
                  <c:v>-1.6586159070256822E-3</c:v>
                </c:pt>
                <c:pt idx="339">
                  <c:v>-2.3415753981539046E-3</c:v>
                </c:pt>
                <c:pt idx="340">
                  <c:v>-1.6586159070256822E-3</c:v>
                </c:pt>
                <c:pt idx="341">
                  <c:v>-1.6586159070256822E-3</c:v>
                </c:pt>
                <c:pt idx="342">
                  <c:v>-2.3415753981539046E-3</c:v>
                </c:pt>
                <c:pt idx="343">
                  <c:v>-2.8294036061026345E-3</c:v>
                </c:pt>
                <c:pt idx="344">
                  <c:v>-2.3415753981539046E-3</c:v>
                </c:pt>
                <c:pt idx="345">
                  <c:v>-2.8294036061026345E-3</c:v>
                </c:pt>
                <c:pt idx="346">
                  <c:v>-3.4147974556411106E-3</c:v>
                </c:pt>
                <c:pt idx="347">
                  <c:v>-2.8294036061026345E-3</c:v>
                </c:pt>
                <c:pt idx="348">
                  <c:v>-3.4147974556411106E-3</c:v>
                </c:pt>
                <c:pt idx="349">
                  <c:v>-3.4147974556411106E-3</c:v>
                </c:pt>
                <c:pt idx="350">
                  <c:v>-3.4147974556411106E-3</c:v>
                </c:pt>
                <c:pt idx="351">
                  <c:v>-3.4147974556411106E-3</c:v>
                </c:pt>
                <c:pt idx="352">
                  <c:v>-2.8294036061026345E-3</c:v>
                </c:pt>
                <c:pt idx="353">
                  <c:v>-3.4147974556411106E-3</c:v>
                </c:pt>
                <c:pt idx="354">
                  <c:v>-3.4147974556411106E-3</c:v>
                </c:pt>
                <c:pt idx="355">
                  <c:v>-2.8294036061026345E-3</c:v>
                </c:pt>
                <c:pt idx="356">
                  <c:v>-1.6586159070256822E-3</c:v>
                </c:pt>
                <c:pt idx="357">
                  <c:v>-2.3415753981539046E-3</c:v>
                </c:pt>
                <c:pt idx="358">
                  <c:v>-2.3415753981539046E-3</c:v>
                </c:pt>
                <c:pt idx="359">
                  <c:v>-1.6586159070256822E-3</c:v>
                </c:pt>
                <c:pt idx="360">
                  <c:v>-1.6586159070256822E-3</c:v>
                </c:pt>
                <c:pt idx="361">
                  <c:v>-1.6586159070256822E-3</c:v>
                </c:pt>
                <c:pt idx="362">
                  <c:v>-1.6586159070256822E-3</c:v>
                </c:pt>
                <c:pt idx="363">
                  <c:v>-1.6586159070256822E-3</c:v>
                </c:pt>
                <c:pt idx="364">
                  <c:v>-4.8782820794872984E-4</c:v>
                </c:pt>
                <c:pt idx="365">
                  <c:v>-4.8782820794872984E-4</c:v>
                </c:pt>
                <c:pt idx="366">
                  <c:v>-4.8782820794872984E-4</c:v>
                </c:pt>
                <c:pt idx="367">
                  <c:v>9.7565641589746112E-5</c:v>
                </c:pt>
                <c:pt idx="368">
                  <c:v>6.8295949112822242E-4</c:v>
                </c:pt>
                <c:pt idx="369">
                  <c:v>6.8295949112822242E-4</c:v>
                </c:pt>
                <c:pt idx="370">
                  <c:v>6.8295949112822242E-4</c:v>
                </c:pt>
                <c:pt idx="371">
                  <c:v>1.2683533406666987E-3</c:v>
                </c:pt>
                <c:pt idx="372">
                  <c:v>1.2683533406666987E-3</c:v>
                </c:pt>
                <c:pt idx="373">
                  <c:v>1.2683533406666987E-3</c:v>
                </c:pt>
                <c:pt idx="374">
                  <c:v>1.2683533406666987E-3</c:v>
                </c:pt>
                <c:pt idx="375">
                  <c:v>1.2683533406666987E-3</c:v>
                </c:pt>
                <c:pt idx="376">
                  <c:v>1.2683533406666987E-3</c:v>
                </c:pt>
                <c:pt idx="377">
                  <c:v>1.2683533406666987E-3</c:v>
                </c:pt>
                <c:pt idx="378">
                  <c:v>1.8537471902051747E-3</c:v>
                </c:pt>
                <c:pt idx="379">
                  <c:v>2.4391410397436508E-3</c:v>
                </c:pt>
                <c:pt idx="380">
                  <c:v>2.4391410397436508E-3</c:v>
                </c:pt>
                <c:pt idx="381">
                  <c:v>1.2683533406666987E-3</c:v>
                </c:pt>
                <c:pt idx="382">
                  <c:v>1.8537471902051747E-3</c:v>
                </c:pt>
                <c:pt idx="383">
                  <c:v>2.4391410397436508E-3</c:v>
                </c:pt>
                <c:pt idx="384">
                  <c:v>1.8537471902051747E-3</c:v>
                </c:pt>
                <c:pt idx="385">
                  <c:v>1.2683533406666987E-3</c:v>
                </c:pt>
                <c:pt idx="386">
                  <c:v>1.2683533406666987E-3</c:v>
                </c:pt>
                <c:pt idx="387">
                  <c:v>1.8537471902051747E-3</c:v>
                </c:pt>
                <c:pt idx="388">
                  <c:v>1.2683533406666987E-3</c:v>
                </c:pt>
                <c:pt idx="389">
                  <c:v>1.2683533406666987E-3</c:v>
                </c:pt>
                <c:pt idx="390">
                  <c:v>1.2683533406666987E-3</c:v>
                </c:pt>
                <c:pt idx="391">
                  <c:v>1.2683533406666987E-3</c:v>
                </c:pt>
                <c:pt idx="392">
                  <c:v>6.8295949112822242E-4</c:v>
                </c:pt>
                <c:pt idx="393">
                  <c:v>6.8295949112822242E-4</c:v>
                </c:pt>
                <c:pt idx="394">
                  <c:v>6.8295949112822242E-4</c:v>
                </c:pt>
                <c:pt idx="395">
                  <c:v>6.8295949112822242E-4</c:v>
                </c:pt>
                <c:pt idx="396">
                  <c:v>9.7565641589746112E-5</c:v>
                </c:pt>
                <c:pt idx="397">
                  <c:v>9.7565641589746112E-5</c:v>
                </c:pt>
                <c:pt idx="398">
                  <c:v>9.7565641589746112E-5</c:v>
                </c:pt>
                <c:pt idx="399">
                  <c:v>-4.8782820794872984E-4</c:v>
                </c:pt>
                <c:pt idx="400">
                  <c:v>-1.0732220574872062E-3</c:v>
                </c:pt>
                <c:pt idx="401">
                  <c:v>-4.8782820794872984E-4</c:v>
                </c:pt>
                <c:pt idx="402">
                  <c:v>-4.8782820794872984E-4</c:v>
                </c:pt>
                <c:pt idx="403">
                  <c:v>-1.0732220574872062E-3</c:v>
                </c:pt>
                <c:pt idx="404">
                  <c:v>-1.0732220574872062E-3</c:v>
                </c:pt>
                <c:pt idx="405">
                  <c:v>-1.0732220574872062E-3</c:v>
                </c:pt>
                <c:pt idx="406">
                  <c:v>-1.0732220574872062E-3</c:v>
                </c:pt>
                <c:pt idx="407">
                  <c:v>-1.0732220574872062E-3</c:v>
                </c:pt>
                <c:pt idx="408">
                  <c:v>-1.6586159070256822E-3</c:v>
                </c:pt>
                <c:pt idx="409">
                  <c:v>-1.6586159070256822E-3</c:v>
                </c:pt>
                <c:pt idx="410">
                  <c:v>-1.6586159070256822E-3</c:v>
                </c:pt>
                <c:pt idx="411">
                  <c:v>-1.6586159070256822E-3</c:v>
                </c:pt>
                <c:pt idx="412">
                  <c:v>-1.6586159070256822E-3</c:v>
                </c:pt>
                <c:pt idx="413">
                  <c:v>-1.6586159070256822E-3</c:v>
                </c:pt>
                <c:pt idx="414">
                  <c:v>-2.3415753981539046E-3</c:v>
                </c:pt>
                <c:pt idx="415">
                  <c:v>-1.6586159070256822E-3</c:v>
                </c:pt>
                <c:pt idx="416">
                  <c:v>-2.3415753981539046E-3</c:v>
                </c:pt>
                <c:pt idx="417">
                  <c:v>-1.6586159070256822E-3</c:v>
                </c:pt>
                <c:pt idx="418">
                  <c:v>-1.6586159070256822E-3</c:v>
                </c:pt>
                <c:pt idx="419">
                  <c:v>-1.6586159070256822E-3</c:v>
                </c:pt>
                <c:pt idx="420">
                  <c:v>-1.6586159070256822E-3</c:v>
                </c:pt>
                <c:pt idx="421">
                  <c:v>-1.6586159070256822E-3</c:v>
                </c:pt>
                <c:pt idx="422">
                  <c:v>-1.6586159070256822E-3</c:v>
                </c:pt>
                <c:pt idx="423">
                  <c:v>-1.6586159070256822E-3</c:v>
                </c:pt>
                <c:pt idx="424">
                  <c:v>-1.0732220574872062E-3</c:v>
                </c:pt>
                <c:pt idx="425">
                  <c:v>-4.8782820794872984E-4</c:v>
                </c:pt>
                <c:pt idx="426">
                  <c:v>-4.8782820794872984E-4</c:v>
                </c:pt>
                <c:pt idx="427">
                  <c:v>-4.8782820794872984E-4</c:v>
                </c:pt>
                <c:pt idx="428">
                  <c:v>-4.8782820794872984E-4</c:v>
                </c:pt>
                <c:pt idx="429">
                  <c:v>-4.8782820794872984E-4</c:v>
                </c:pt>
                <c:pt idx="430">
                  <c:v>-4.8782820794872984E-4</c:v>
                </c:pt>
                <c:pt idx="431">
                  <c:v>-4.8782820794872984E-4</c:v>
                </c:pt>
                <c:pt idx="432">
                  <c:v>9.7565641589746112E-5</c:v>
                </c:pt>
                <c:pt idx="433">
                  <c:v>9.7565641589746112E-5</c:v>
                </c:pt>
                <c:pt idx="434">
                  <c:v>9.7565641589746112E-5</c:v>
                </c:pt>
                <c:pt idx="435">
                  <c:v>6.8295949112822242E-4</c:v>
                </c:pt>
                <c:pt idx="436">
                  <c:v>6.8295949112822242E-4</c:v>
                </c:pt>
                <c:pt idx="437">
                  <c:v>6.8295949112822242E-4</c:v>
                </c:pt>
                <c:pt idx="438">
                  <c:v>6.8295949112822242E-4</c:v>
                </c:pt>
                <c:pt idx="439">
                  <c:v>6.8295949112822242E-4</c:v>
                </c:pt>
                <c:pt idx="440">
                  <c:v>6.8295949112822242E-4</c:v>
                </c:pt>
                <c:pt idx="441">
                  <c:v>1.2683533406666987E-3</c:v>
                </c:pt>
                <c:pt idx="442">
                  <c:v>6.8295949112822242E-4</c:v>
                </c:pt>
                <c:pt idx="443">
                  <c:v>6.8295949112822242E-4</c:v>
                </c:pt>
                <c:pt idx="444">
                  <c:v>1.2683533406666987E-3</c:v>
                </c:pt>
                <c:pt idx="445">
                  <c:v>1.2683533406666987E-3</c:v>
                </c:pt>
                <c:pt idx="446">
                  <c:v>6.8295949112822242E-4</c:v>
                </c:pt>
                <c:pt idx="447">
                  <c:v>1.2683533406666987E-3</c:v>
                </c:pt>
                <c:pt idx="448">
                  <c:v>1.2683533406666987E-3</c:v>
                </c:pt>
                <c:pt idx="449">
                  <c:v>1.2683533406666987E-3</c:v>
                </c:pt>
                <c:pt idx="450">
                  <c:v>6.8295949112822242E-4</c:v>
                </c:pt>
                <c:pt idx="451">
                  <c:v>6.8295949112822242E-4</c:v>
                </c:pt>
                <c:pt idx="452">
                  <c:v>6.8295949112822242E-4</c:v>
                </c:pt>
                <c:pt idx="453">
                  <c:v>6.8295949112822242E-4</c:v>
                </c:pt>
                <c:pt idx="454">
                  <c:v>6.8295949112822242E-4</c:v>
                </c:pt>
                <c:pt idx="455">
                  <c:v>1.2683533406666987E-3</c:v>
                </c:pt>
                <c:pt idx="456">
                  <c:v>6.8295949112822242E-4</c:v>
                </c:pt>
                <c:pt idx="457">
                  <c:v>9.7565641589746112E-5</c:v>
                </c:pt>
                <c:pt idx="458">
                  <c:v>6.8295949112822242E-4</c:v>
                </c:pt>
                <c:pt idx="459">
                  <c:v>6.8295949112822242E-4</c:v>
                </c:pt>
                <c:pt idx="460">
                  <c:v>9.7565641589746112E-5</c:v>
                </c:pt>
                <c:pt idx="461">
                  <c:v>-4.8782820794872984E-4</c:v>
                </c:pt>
                <c:pt idx="462">
                  <c:v>-4.8782820794872984E-4</c:v>
                </c:pt>
                <c:pt idx="463">
                  <c:v>-4.8782820794872984E-4</c:v>
                </c:pt>
                <c:pt idx="464">
                  <c:v>-4.8782820794872984E-4</c:v>
                </c:pt>
                <c:pt idx="465">
                  <c:v>-1.0732220574872062E-3</c:v>
                </c:pt>
                <c:pt idx="466">
                  <c:v>-4.8782820794872984E-4</c:v>
                </c:pt>
                <c:pt idx="467">
                  <c:v>-1.0732220574872062E-3</c:v>
                </c:pt>
                <c:pt idx="468">
                  <c:v>-4.8782820794872984E-4</c:v>
                </c:pt>
                <c:pt idx="469">
                  <c:v>-1.0732220574872062E-3</c:v>
                </c:pt>
                <c:pt idx="470">
                  <c:v>-1.0732220574872062E-3</c:v>
                </c:pt>
                <c:pt idx="471">
                  <c:v>-1.0732220574872062E-3</c:v>
                </c:pt>
                <c:pt idx="472">
                  <c:v>-1.6586159070256822E-3</c:v>
                </c:pt>
                <c:pt idx="473">
                  <c:v>-1.6586159070256822E-3</c:v>
                </c:pt>
                <c:pt idx="474">
                  <c:v>-1.0732220574872062E-3</c:v>
                </c:pt>
                <c:pt idx="475">
                  <c:v>-1.0732220574872062E-3</c:v>
                </c:pt>
                <c:pt idx="476">
                  <c:v>-1.6586159070256822E-3</c:v>
                </c:pt>
                <c:pt idx="477">
                  <c:v>-1.6586159070256822E-3</c:v>
                </c:pt>
                <c:pt idx="478">
                  <c:v>-1.0732220574872062E-3</c:v>
                </c:pt>
                <c:pt idx="479">
                  <c:v>-1.0732220574872062E-3</c:v>
                </c:pt>
                <c:pt idx="480">
                  <c:v>-1.6586159070256822E-3</c:v>
                </c:pt>
                <c:pt idx="481">
                  <c:v>-1.0732220574872062E-3</c:v>
                </c:pt>
                <c:pt idx="482">
                  <c:v>-1.0732220574872062E-3</c:v>
                </c:pt>
                <c:pt idx="483">
                  <c:v>-1.0732220574872062E-3</c:v>
                </c:pt>
                <c:pt idx="484">
                  <c:v>-1.0732220574872062E-3</c:v>
                </c:pt>
                <c:pt idx="485">
                  <c:v>-4.8782820794872984E-4</c:v>
                </c:pt>
                <c:pt idx="486">
                  <c:v>-1.0732220574872062E-3</c:v>
                </c:pt>
                <c:pt idx="487">
                  <c:v>-1.0732220574872062E-3</c:v>
                </c:pt>
                <c:pt idx="488">
                  <c:v>-1.0732220574872062E-3</c:v>
                </c:pt>
                <c:pt idx="489">
                  <c:v>-1.0732220574872062E-3</c:v>
                </c:pt>
                <c:pt idx="490">
                  <c:v>-4.8782820794872984E-4</c:v>
                </c:pt>
                <c:pt idx="491">
                  <c:v>-1.0732220574872062E-3</c:v>
                </c:pt>
                <c:pt idx="492">
                  <c:v>-4.8782820794872984E-4</c:v>
                </c:pt>
                <c:pt idx="493">
                  <c:v>-4.8782820794872984E-4</c:v>
                </c:pt>
                <c:pt idx="494">
                  <c:v>-4.8782820794872984E-4</c:v>
                </c:pt>
                <c:pt idx="495">
                  <c:v>-4.8782820794872984E-4</c:v>
                </c:pt>
                <c:pt idx="496">
                  <c:v>-1.0732220574872062E-3</c:v>
                </c:pt>
                <c:pt idx="497">
                  <c:v>-4.8782820794872984E-4</c:v>
                </c:pt>
                <c:pt idx="498">
                  <c:v>9.7565641589746112E-5</c:v>
                </c:pt>
                <c:pt idx="499">
                  <c:v>9.7565641589746112E-5</c:v>
                </c:pt>
                <c:pt idx="500">
                  <c:v>9.7565641589746112E-5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A-47E8-B9E1-4D2027890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exp"/>
            <c:dispRSqr val="0"/>
            <c:dispEq val="0"/>
          </c:trendline>
          <c:xVal>
            <c:numRef>
              <c:f>'3ªParte 3ºEnsaio'!$T$3:$T$10</c:f>
              <c:numCache>
                <c:formatCode>General</c:formatCode>
                <c:ptCount val="8"/>
                <c:pt idx="0">
                  <c:v>0.52</c:v>
                </c:pt>
                <c:pt idx="1">
                  <c:v>1.17</c:v>
                </c:pt>
                <c:pt idx="2">
                  <c:v>1.83</c:v>
                </c:pt>
                <c:pt idx="3">
                  <c:v>2.48</c:v>
                </c:pt>
                <c:pt idx="4">
                  <c:v>3.1</c:v>
                </c:pt>
                <c:pt idx="5">
                  <c:v>3.76</c:v>
                </c:pt>
                <c:pt idx="6">
                  <c:v>4.4200000000000008</c:v>
                </c:pt>
                <c:pt idx="7">
                  <c:v>5.0599999999999996</c:v>
                </c:pt>
              </c:numCache>
            </c:numRef>
          </c:xVal>
          <c:yVal>
            <c:numRef>
              <c:f>'3ªParte 3ºEnsaio'!$U$3:$U$10</c:f>
              <c:numCache>
                <c:formatCode>0.000</c:formatCode>
                <c:ptCount val="8"/>
                <c:pt idx="0">
                  <c:v>1.1760611220048782E-2</c:v>
                </c:pt>
                <c:pt idx="1">
                  <c:v>6.4990913003969584E-3</c:v>
                </c:pt>
                <c:pt idx="2">
                  <c:v>3.4516772681620353E-3</c:v>
                </c:pt>
                <c:pt idx="3">
                  <c:v>2.2132277966425934E-3</c:v>
                </c:pt>
                <c:pt idx="4">
                  <c:v>1.2024477497728247E-3</c:v>
                </c:pt>
                <c:pt idx="5" formatCode="0.0000">
                  <c:v>6.5642163661581141E-4</c:v>
                </c:pt>
                <c:pt idx="6" formatCode="0.0000">
                  <c:v>3.9514084843847127E-4</c:v>
                </c:pt>
                <c:pt idx="7" formatCode="0.0000">
                  <c:v>2.2557176335549282E-4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07-4A5B-AC75-073CB2883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1450564370101555"/>
          <c:w val="0.74522112312562605"/>
          <c:h val="0.641688955986808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8826472640287059E-2"/>
                  <c:y val="-0.29938859278503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3ºEnsaio'!$X$4:$X$7</c:f>
              <c:numCache>
                <c:formatCode>General</c:formatCode>
                <c:ptCount val="4"/>
                <c:pt idx="0">
                  <c:v>1.17</c:v>
                </c:pt>
                <c:pt idx="1">
                  <c:v>2.48</c:v>
                </c:pt>
                <c:pt idx="2">
                  <c:v>3.76</c:v>
                </c:pt>
                <c:pt idx="3">
                  <c:v>5.0599999999999996</c:v>
                </c:pt>
              </c:numCache>
            </c:numRef>
          </c:xVal>
          <c:yVal>
            <c:numRef>
              <c:f>'3ªParte 3ºEnsaio'!$W$4:$W$7</c:f>
              <c:numCache>
                <c:formatCode>0.000</c:formatCode>
                <c:ptCount val="4"/>
                <c:pt idx="0">
                  <c:v>3.56114591802573E-2</c:v>
                </c:pt>
                <c:pt idx="1">
                  <c:v>2.0781481658615902E-2</c:v>
                </c:pt>
                <c:pt idx="2">
                  <c:v>1.131761442441054E-2</c:v>
                </c:pt>
                <c:pt idx="3">
                  <c:v>6.6344636281027297E-3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3-4104-8096-EA0BCE49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92401510211837"/>
          <c:y val="0.15590400120848202"/>
          <c:w val="0.76795359271585495"/>
          <c:h val="0.7081395041447157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9808784544496438E-2"/>
                  <c:y val="-0.2383009497913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3ºEnsaio'!$AB$4:$AB$7</c:f>
              <c:numCache>
                <c:formatCode>General</c:formatCode>
                <c:ptCount val="4"/>
                <c:pt idx="0">
                  <c:v>0.52</c:v>
                </c:pt>
                <c:pt idx="1">
                  <c:v>1.83</c:v>
                </c:pt>
                <c:pt idx="2">
                  <c:v>3.1</c:v>
                </c:pt>
                <c:pt idx="3">
                  <c:v>4.4200000000000008</c:v>
                </c:pt>
              </c:numCache>
            </c:numRef>
          </c:xVal>
          <c:yVal>
            <c:numRef>
              <c:f>'3ªParte 3ºEnsaio'!$AA$4:$AA$7</c:f>
              <c:numCache>
                <c:formatCode>0.000</c:formatCode>
                <c:ptCount val="4"/>
                <c:pt idx="0">
                  <c:v>4.7904730020565299E-2</c:v>
                </c:pt>
                <c:pt idx="1">
                  <c:v>2.5952460662872445E-2</c:v>
                </c:pt>
                <c:pt idx="2">
                  <c:v>1.5317805729590125E-2</c:v>
                </c:pt>
                <c:pt idx="3">
                  <c:v>8.7809077430771407E-3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CE-440E-AFB9-57746B3F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de amplitudes máximas e mínimas em função do tempo</a:t>
            </a:r>
          </a:p>
        </c:rich>
      </c:tx>
      <c:layout>
        <c:manualLayout>
          <c:xMode val="edge"/>
          <c:yMode val="edge"/>
          <c:x val="0.1293748906386701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78652668416451E-2"/>
                  <c:y val="-0.414482720909886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3ºEnsaio'!$T$3:$T$10</c:f>
              <c:numCache>
                <c:formatCode>General</c:formatCode>
                <c:ptCount val="8"/>
                <c:pt idx="0">
                  <c:v>0.52</c:v>
                </c:pt>
                <c:pt idx="1">
                  <c:v>1.17</c:v>
                </c:pt>
                <c:pt idx="2">
                  <c:v>1.83</c:v>
                </c:pt>
                <c:pt idx="3">
                  <c:v>2.48</c:v>
                </c:pt>
                <c:pt idx="4">
                  <c:v>3.1</c:v>
                </c:pt>
                <c:pt idx="5">
                  <c:v>3.76</c:v>
                </c:pt>
                <c:pt idx="6">
                  <c:v>4.4200000000000008</c:v>
                </c:pt>
                <c:pt idx="7">
                  <c:v>5.0599999999999996</c:v>
                </c:pt>
              </c:numCache>
            </c:numRef>
          </c:xVal>
          <c:yVal>
            <c:numRef>
              <c:f>'3ªParte 3ºEnsaio'!$R$3:$R$10</c:f>
              <c:numCache>
                <c:formatCode>General</c:formatCode>
                <c:ptCount val="8"/>
                <c:pt idx="0">
                  <c:v>4.7904730020565299E-2</c:v>
                </c:pt>
                <c:pt idx="1">
                  <c:v>3.56114591802573E-2</c:v>
                </c:pt>
                <c:pt idx="2">
                  <c:v>2.5952460662872445E-2</c:v>
                </c:pt>
                <c:pt idx="3">
                  <c:v>2.0781481658615902E-2</c:v>
                </c:pt>
                <c:pt idx="4">
                  <c:v>1.5317805729590125E-2</c:v>
                </c:pt>
                <c:pt idx="5">
                  <c:v>1.131761442441054E-2</c:v>
                </c:pt>
                <c:pt idx="6">
                  <c:v>8.7809077430771407E-3</c:v>
                </c:pt>
                <c:pt idx="7">
                  <c:v>6.6344636281027297E-3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1-4F37-92E2-EC4C8B3D6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544304"/>
        <c:axId val="366547216"/>
      </c:scatterChart>
      <c:valAx>
        <c:axId val="3665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Instante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547216"/>
        <c:crosses val="autoZero"/>
        <c:crossBetween val="midCat"/>
      </c:valAx>
      <c:valAx>
        <c:axId val="3665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54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4ºEnsaio'!$B$2:$B$1048576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4ºEnsaio'!$C$2:$C$1048576</c:f>
              <c:numCache>
                <c:formatCode>General</c:formatCode>
                <c:ptCount val="1048575"/>
                <c:pt idx="0">
                  <c:v>-0.38400000000000001</c:v>
                </c:pt>
                <c:pt idx="1">
                  <c:v>-0.36</c:v>
                </c:pt>
                <c:pt idx="2">
                  <c:v>-0.34100000000000003</c:v>
                </c:pt>
                <c:pt idx="3">
                  <c:v>-0.311</c:v>
                </c:pt>
                <c:pt idx="4">
                  <c:v>-0.28100000000000003</c:v>
                </c:pt>
                <c:pt idx="5">
                  <c:v>-0.25</c:v>
                </c:pt>
                <c:pt idx="6">
                  <c:v>-0.214</c:v>
                </c:pt>
                <c:pt idx="7">
                  <c:v>-0.17100000000000001</c:v>
                </c:pt>
                <c:pt idx="8">
                  <c:v>-0.13500000000000001</c:v>
                </c:pt>
                <c:pt idx="9">
                  <c:v>-9.8000000000000004E-2</c:v>
                </c:pt>
                <c:pt idx="10">
                  <c:v>-6.2E-2</c:v>
                </c:pt>
                <c:pt idx="11">
                  <c:v>-1.2999999999999999E-2</c:v>
                </c:pt>
                <c:pt idx="12">
                  <c:v>1.7000000000000001E-2</c:v>
                </c:pt>
                <c:pt idx="13">
                  <c:v>0.06</c:v>
                </c:pt>
                <c:pt idx="14">
                  <c:v>9.6000000000000002E-2</c:v>
                </c:pt>
                <c:pt idx="15">
                  <c:v>0.13200000000000001</c:v>
                </c:pt>
                <c:pt idx="16">
                  <c:v>0.17499999999999999</c:v>
                </c:pt>
                <c:pt idx="17">
                  <c:v>0.19900000000000001</c:v>
                </c:pt>
                <c:pt idx="18">
                  <c:v>0.24199999999999999</c:v>
                </c:pt>
                <c:pt idx="19">
                  <c:v>0.26600000000000001</c:v>
                </c:pt>
                <c:pt idx="20">
                  <c:v>0.28999999999999998</c:v>
                </c:pt>
                <c:pt idx="21">
                  <c:v>0.308</c:v>
                </c:pt>
                <c:pt idx="22">
                  <c:v>0.33300000000000002</c:v>
                </c:pt>
                <c:pt idx="23">
                  <c:v>0.34499999999999997</c:v>
                </c:pt>
                <c:pt idx="24">
                  <c:v>0.35099999999999998</c:v>
                </c:pt>
                <c:pt idx="25">
                  <c:v>0.35699999999999998</c:v>
                </c:pt>
                <c:pt idx="26">
                  <c:v>0.36899999999999999</c:v>
                </c:pt>
                <c:pt idx="27">
                  <c:v>0.36899999999999999</c:v>
                </c:pt>
                <c:pt idx="28">
                  <c:v>0.36899999999999999</c:v>
                </c:pt>
                <c:pt idx="29">
                  <c:v>0.36899999999999999</c:v>
                </c:pt>
                <c:pt idx="30">
                  <c:v>0.35699999999999998</c:v>
                </c:pt>
                <c:pt idx="31">
                  <c:v>0.34499999999999997</c:v>
                </c:pt>
                <c:pt idx="32">
                  <c:v>0.32700000000000001</c:v>
                </c:pt>
                <c:pt idx="33">
                  <c:v>0.32</c:v>
                </c:pt>
                <c:pt idx="34">
                  <c:v>0.30299999999999999</c:v>
                </c:pt>
                <c:pt idx="35">
                  <c:v>0.27200000000000002</c:v>
                </c:pt>
                <c:pt idx="36">
                  <c:v>0.248</c:v>
                </c:pt>
                <c:pt idx="37">
                  <c:v>0.22900000000000001</c:v>
                </c:pt>
                <c:pt idx="38">
                  <c:v>0.20499999999999999</c:v>
                </c:pt>
                <c:pt idx="39">
                  <c:v>0.17499999999999999</c:v>
                </c:pt>
                <c:pt idx="40">
                  <c:v>0.13800000000000001</c:v>
                </c:pt>
                <c:pt idx="41">
                  <c:v>0.108</c:v>
                </c:pt>
                <c:pt idx="42">
                  <c:v>8.4000000000000005E-2</c:v>
                </c:pt>
                <c:pt idx="43">
                  <c:v>4.7E-2</c:v>
                </c:pt>
                <c:pt idx="44">
                  <c:v>2.3E-2</c:v>
                </c:pt>
                <c:pt idx="45">
                  <c:v>-7.0000000000000001E-3</c:v>
                </c:pt>
                <c:pt idx="46">
                  <c:v>-3.2000000000000001E-2</c:v>
                </c:pt>
                <c:pt idx="47">
                  <c:v>-5.6000000000000001E-2</c:v>
                </c:pt>
                <c:pt idx="48">
                  <c:v>-8.1000000000000003E-2</c:v>
                </c:pt>
                <c:pt idx="49">
                  <c:v>-0.105</c:v>
                </c:pt>
                <c:pt idx="50">
                  <c:v>-0.129</c:v>
                </c:pt>
                <c:pt idx="51">
                  <c:v>-0.14699999999999999</c:v>
                </c:pt>
                <c:pt idx="52">
                  <c:v>-0.159</c:v>
                </c:pt>
                <c:pt idx="53">
                  <c:v>-0.17699999999999999</c:v>
                </c:pt>
                <c:pt idx="54">
                  <c:v>-0.19</c:v>
                </c:pt>
                <c:pt idx="55">
                  <c:v>-0.20799999999999999</c:v>
                </c:pt>
                <c:pt idx="56">
                  <c:v>-0.22</c:v>
                </c:pt>
                <c:pt idx="57">
                  <c:v>-0.214</c:v>
                </c:pt>
                <c:pt idx="58">
                  <c:v>-0.22600000000000001</c:v>
                </c:pt>
                <c:pt idx="59">
                  <c:v>-0.23200000000000001</c:v>
                </c:pt>
                <c:pt idx="60">
                  <c:v>-0.22600000000000001</c:v>
                </c:pt>
                <c:pt idx="61">
                  <c:v>-0.22</c:v>
                </c:pt>
                <c:pt idx="62">
                  <c:v>-0.22600000000000001</c:v>
                </c:pt>
                <c:pt idx="63">
                  <c:v>-0.214</c:v>
                </c:pt>
                <c:pt idx="64">
                  <c:v>-0.20799999999999999</c:v>
                </c:pt>
                <c:pt idx="65">
                  <c:v>-0.19</c:v>
                </c:pt>
                <c:pt idx="66">
                  <c:v>-0.184</c:v>
                </c:pt>
                <c:pt idx="67">
                  <c:v>-0.16500000000000001</c:v>
                </c:pt>
                <c:pt idx="68">
                  <c:v>-0.14699999999999999</c:v>
                </c:pt>
                <c:pt idx="69">
                  <c:v>-0.129</c:v>
                </c:pt>
                <c:pt idx="70">
                  <c:v>-0.111</c:v>
                </c:pt>
                <c:pt idx="71">
                  <c:v>-8.5999999999999993E-2</c:v>
                </c:pt>
                <c:pt idx="72">
                  <c:v>-6.8000000000000005E-2</c:v>
                </c:pt>
                <c:pt idx="73">
                  <c:v>-4.3999999999999997E-2</c:v>
                </c:pt>
                <c:pt idx="74">
                  <c:v>-3.2000000000000001E-2</c:v>
                </c:pt>
                <c:pt idx="75">
                  <c:v>-2E-3</c:v>
                </c:pt>
                <c:pt idx="76">
                  <c:v>1.7000000000000001E-2</c:v>
                </c:pt>
                <c:pt idx="77">
                  <c:v>3.5000000000000003E-2</c:v>
                </c:pt>
                <c:pt idx="78">
                  <c:v>5.2999999999999999E-2</c:v>
                </c:pt>
                <c:pt idx="79">
                  <c:v>7.6999999999999999E-2</c:v>
                </c:pt>
                <c:pt idx="80">
                  <c:v>9.6000000000000002E-2</c:v>
                </c:pt>
                <c:pt idx="81">
                  <c:v>0.108</c:v>
                </c:pt>
                <c:pt idx="82">
                  <c:v>0.126</c:v>
                </c:pt>
                <c:pt idx="83">
                  <c:v>0.14499999999999999</c:v>
                </c:pt>
                <c:pt idx="84">
                  <c:v>0.17499999999999999</c:v>
                </c:pt>
                <c:pt idx="85">
                  <c:v>0.18099999999999999</c:v>
                </c:pt>
                <c:pt idx="86">
                  <c:v>0.193</c:v>
                </c:pt>
                <c:pt idx="87">
                  <c:v>0.19900000000000001</c:v>
                </c:pt>
                <c:pt idx="88">
                  <c:v>0.21099999999999999</c:v>
                </c:pt>
                <c:pt idx="89">
                  <c:v>0.21099999999999999</c:v>
                </c:pt>
                <c:pt idx="90">
                  <c:v>0.224</c:v>
                </c:pt>
                <c:pt idx="91">
                  <c:v>0.224</c:v>
                </c:pt>
                <c:pt idx="92">
                  <c:v>0.224</c:v>
                </c:pt>
                <c:pt idx="93">
                  <c:v>0.217</c:v>
                </c:pt>
                <c:pt idx="94">
                  <c:v>0.217</c:v>
                </c:pt>
                <c:pt idx="95">
                  <c:v>0.21099999999999999</c:v>
                </c:pt>
                <c:pt idx="96">
                  <c:v>0.20499999999999999</c:v>
                </c:pt>
                <c:pt idx="97">
                  <c:v>0.193</c:v>
                </c:pt>
                <c:pt idx="98">
                  <c:v>0.187</c:v>
                </c:pt>
                <c:pt idx="99">
                  <c:v>0.17499999999999999</c:v>
                </c:pt>
                <c:pt idx="100">
                  <c:v>0.15</c:v>
                </c:pt>
                <c:pt idx="101">
                  <c:v>0.13200000000000001</c:v>
                </c:pt>
                <c:pt idx="102">
                  <c:v>0.12</c:v>
                </c:pt>
                <c:pt idx="103">
                  <c:v>0.108</c:v>
                </c:pt>
                <c:pt idx="104">
                  <c:v>8.4000000000000005E-2</c:v>
                </c:pt>
                <c:pt idx="105">
                  <c:v>7.6999999999999999E-2</c:v>
                </c:pt>
                <c:pt idx="106">
                  <c:v>0.06</c:v>
                </c:pt>
                <c:pt idx="107">
                  <c:v>4.1000000000000002E-2</c:v>
                </c:pt>
                <c:pt idx="108">
                  <c:v>2.3E-2</c:v>
                </c:pt>
                <c:pt idx="109">
                  <c:v>1.7000000000000001E-2</c:v>
                </c:pt>
                <c:pt idx="110">
                  <c:v>-2E-3</c:v>
                </c:pt>
                <c:pt idx="111">
                  <c:v>-1.9E-2</c:v>
                </c:pt>
                <c:pt idx="112">
                  <c:v>-3.7999999999999999E-2</c:v>
                </c:pt>
                <c:pt idx="113">
                  <c:v>-4.3999999999999997E-2</c:v>
                </c:pt>
                <c:pt idx="114">
                  <c:v>-0.05</c:v>
                </c:pt>
                <c:pt idx="115">
                  <c:v>-7.3999999999999996E-2</c:v>
                </c:pt>
                <c:pt idx="116">
                  <c:v>-8.5999999999999993E-2</c:v>
                </c:pt>
                <c:pt idx="117">
                  <c:v>-9.1999999999999998E-2</c:v>
                </c:pt>
                <c:pt idx="118">
                  <c:v>-9.1999999999999998E-2</c:v>
                </c:pt>
                <c:pt idx="119">
                  <c:v>-0.105</c:v>
                </c:pt>
                <c:pt idx="120">
                  <c:v>-0.11700000000000001</c:v>
                </c:pt>
                <c:pt idx="121">
                  <c:v>-0.11700000000000001</c:v>
                </c:pt>
                <c:pt idx="122">
                  <c:v>-0.11700000000000001</c:v>
                </c:pt>
                <c:pt idx="123">
                  <c:v>-0.123</c:v>
                </c:pt>
                <c:pt idx="124">
                  <c:v>-0.11700000000000001</c:v>
                </c:pt>
                <c:pt idx="125">
                  <c:v>-0.11700000000000001</c:v>
                </c:pt>
                <c:pt idx="126">
                  <c:v>-0.11700000000000001</c:v>
                </c:pt>
                <c:pt idx="127">
                  <c:v>-0.11700000000000001</c:v>
                </c:pt>
                <c:pt idx="128">
                  <c:v>-0.111</c:v>
                </c:pt>
                <c:pt idx="129">
                  <c:v>-9.1999999999999998E-2</c:v>
                </c:pt>
                <c:pt idx="130">
                  <c:v>-9.1999999999999998E-2</c:v>
                </c:pt>
                <c:pt idx="131">
                  <c:v>-8.5999999999999993E-2</c:v>
                </c:pt>
                <c:pt idx="132">
                  <c:v>-8.5999999999999993E-2</c:v>
                </c:pt>
                <c:pt idx="133">
                  <c:v>-6.8000000000000005E-2</c:v>
                </c:pt>
                <c:pt idx="134">
                  <c:v>-6.2E-2</c:v>
                </c:pt>
                <c:pt idx="135">
                  <c:v>-0.05</c:v>
                </c:pt>
                <c:pt idx="136">
                  <c:v>-3.7999999999999999E-2</c:v>
                </c:pt>
                <c:pt idx="137">
                  <c:v>-2.5999999999999999E-2</c:v>
                </c:pt>
                <c:pt idx="138">
                  <c:v>-1.2999999999999999E-2</c:v>
                </c:pt>
                <c:pt idx="139">
                  <c:v>-2E-3</c:v>
                </c:pt>
                <c:pt idx="140">
                  <c:v>1.0999999999999999E-2</c:v>
                </c:pt>
                <c:pt idx="141">
                  <c:v>2.9000000000000001E-2</c:v>
                </c:pt>
                <c:pt idx="142">
                  <c:v>3.5000000000000003E-2</c:v>
                </c:pt>
                <c:pt idx="143">
                  <c:v>4.7E-2</c:v>
                </c:pt>
                <c:pt idx="144">
                  <c:v>0.06</c:v>
                </c:pt>
                <c:pt idx="145">
                  <c:v>7.1999999999999995E-2</c:v>
                </c:pt>
                <c:pt idx="146">
                  <c:v>7.6999999999999999E-2</c:v>
                </c:pt>
                <c:pt idx="147">
                  <c:v>0.09</c:v>
                </c:pt>
                <c:pt idx="148">
                  <c:v>0.10199999999999999</c:v>
                </c:pt>
                <c:pt idx="149">
                  <c:v>0.108</c:v>
                </c:pt>
                <c:pt idx="150">
                  <c:v>0.108</c:v>
                </c:pt>
                <c:pt idx="151">
                  <c:v>0.114</c:v>
                </c:pt>
                <c:pt idx="152">
                  <c:v>0.12</c:v>
                </c:pt>
                <c:pt idx="153">
                  <c:v>0.126</c:v>
                </c:pt>
                <c:pt idx="154">
                  <c:v>0.126</c:v>
                </c:pt>
                <c:pt idx="155">
                  <c:v>0.126</c:v>
                </c:pt>
                <c:pt idx="156">
                  <c:v>0.13200000000000001</c:v>
                </c:pt>
                <c:pt idx="157">
                  <c:v>0.126</c:v>
                </c:pt>
                <c:pt idx="158">
                  <c:v>0.126</c:v>
                </c:pt>
                <c:pt idx="159">
                  <c:v>0.126</c:v>
                </c:pt>
                <c:pt idx="160">
                  <c:v>0.12</c:v>
                </c:pt>
                <c:pt idx="161">
                  <c:v>0.108</c:v>
                </c:pt>
                <c:pt idx="162">
                  <c:v>0.108</c:v>
                </c:pt>
                <c:pt idx="163">
                  <c:v>0.108</c:v>
                </c:pt>
                <c:pt idx="164">
                  <c:v>9.6000000000000002E-2</c:v>
                </c:pt>
                <c:pt idx="165">
                  <c:v>8.4000000000000005E-2</c:v>
                </c:pt>
                <c:pt idx="166">
                  <c:v>7.6999999999999999E-2</c:v>
                </c:pt>
                <c:pt idx="167">
                  <c:v>7.6999999999999999E-2</c:v>
                </c:pt>
                <c:pt idx="168">
                  <c:v>6.6000000000000003E-2</c:v>
                </c:pt>
                <c:pt idx="169">
                  <c:v>5.2999999999999999E-2</c:v>
                </c:pt>
                <c:pt idx="170">
                  <c:v>4.7E-2</c:v>
                </c:pt>
                <c:pt idx="171">
                  <c:v>3.5000000000000003E-2</c:v>
                </c:pt>
                <c:pt idx="172">
                  <c:v>2.9000000000000001E-2</c:v>
                </c:pt>
                <c:pt idx="173">
                  <c:v>1.7000000000000001E-2</c:v>
                </c:pt>
                <c:pt idx="174">
                  <c:v>1.0999999999999999E-2</c:v>
                </c:pt>
                <c:pt idx="175">
                  <c:v>-2E-3</c:v>
                </c:pt>
                <c:pt idx="176">
                  <c:v>-1.2999999999999999E-2</c:v>
                </c:pt>
                <c:pt idx="177">
                  <c:v>-1.9E-2</c:v>
                </c:pt>
                <c:pt idx="178">
                  <c:v>-1.9E-2</c:v>
                </c:pt>
                <c:pt idx="179">
                  <c:v>-3.2000000000000001E-2</c:v>
                </c:pt>
                <c:pt idx="180">
                  <c:v>-3.7999999999999999E-2</c:v>
                </c:pt>
                <c:pt idx="181">
                  <c:v>-4.3999999999999997E-2</c:v>
                </c:pt>
                <c:pt idx="182">
                  <c:v>-0.05</c:v>
                </c:pt>
                <c:pt idx="183">
                  <c:v>-0.05</c:v>
                </c:pt>
                <c:pt idx="184">
                  <c:v>-5.6000000000000001E-2</c:v>
                </c:pt>
                <c:pt idx="185">
                  <c:v>-6.2E-2</c:v>
                </c:pt>
                <c:pt idx="186">
                  <c:v>-6.2E-2</c:v>
                </c:pt>
                <c:pt idx="187">
                  <c:v>-6.2E-2</c:v>
                </c:pt>
                <c:pt idx="188">
                  <c:v>-6.2E-2</c:v>
                </c:pt>
                <c:pt idx="189">
                  <c:v>-6.2E-2</c:v>
                </c:pt>
                <c:pt idx="190">
                  <c:v>-6.2E-2</c:v>
                </c:pt>
                <c:pt idx="191">
                  <c:v>-6.2E-2</c:v>
                </c:pt>
                <c:pt idx="192">
                  <c:v>-5.6000000000000001E-2</c:v>
                </c:pt>
                <c:pt idx="193">
                  <c:v>-0.05</c:v>
                </c:pt>
                <c:pt idx="194">
                  <c:v>-0.05</c:v>
                </c:pt>
                <c:pt idx="195">
                  <c:v>-4.3999999999999997E-2</c:v>
                </c:pt>
                <c:pt idx="196">
                  <c:v>-4.3999999999999997E-2</c:v>
                </c:pt>
                <c:pt idx="197">
                  <c:v>-3.7999999999999999E-2</c:v>
                </c:pt>
                <c:pt idx="198">
                  <c:v>-3.2000000000000001E-2</c:v>
                </c:pt>
                <c:pt idx="199">
                  <c:v>-1.9E-2</c:v>
                </c:pt>
                <c:pt idx="200">
                  <c:v>-1.9E-2</c:v>
                </c:pt>
                <c:pt idx="201">
                  <c:v>-7.0000000000000001E-3</c:v>
                </c:pt>
                <c:pt idx="202">
                  <c:v>5.0000000000000001E-3</c:v>
                </c:pt>
                <c:pt idx="203">
                  <c:v>-2E-3</c:v>
                </c:pt>
                <c:pt idx="204">
                  <c:v>1.0999999999999999E-2</c:v>
                </c:pt>
                <c:pt idx="205">
                  <c:v>1.7000000000000001E-2</c:v>
                </c:pt>
                <c:pt idx="206">
                  <c:v>2.9000000000000001E-2</c:v>
                </c:pt>
                <c:pt idx="207">
                  <c:v>3.5000000000000003E-2</c:v>
                </c:pt>
                <c:pt idx="208">
                  <c:v>3.5000000000000003E-2</c:v>
                </c:pt>
                <c:pt idx="209">
                  <c:v>4.7E-2</c:v>
                </c:pt>
                <c:pt idx="210">
                  <c:v>5.2999999999999999E-2</c:v>
                </c:pt>
                <c:pt idx="211">
                  <c:v>5.2999999999999999E-2</c:v>
                </c:pt>
                <c:pt idx="212">
                  <c:v>0.06</c:v>
                </c:pt>
                <c:pt idx="213">
                  <c:v>6.6000000000000003E-2</c:v>
                </c:pt>
                <c:pt idx="214">
                  <c:v>7.1999999999999995E-2</c:v>
                </c:pt>
                <c:pt idx="215">
                  <c:v>7.1999999999999995E-2</c:v>
                </c:pt>
                <c:pt idx="216">
                  <c:v>7.6999999999999999E-2</c:v>
                </c:pt>
                <c:pt idx="217">
                  <c:v>8.4000000000000005E-2</c:v>
                </c:pt>
                <c:pt idx="218">
                  <c:v>7.6999999999999999E-2</c:v>
                </c:pt>
                <c:pt idx="219">
                  <c:v>7.6999999999999999E-2</c:v>
                </c:pt>
                <c:pt idx="220">
                  <c:v>7.6999999999999999E-2</c:v>
                </c:pt>
                <c:pt idx="221">
                  <c:v>0.09</c:v>
                </c:pt>
                <c:pt idx="222">
                  <c:v>7.6999999999999999E-2</c:v>
                </c:pt>
                <c:pt idx="223">
                  <c:v>7.6999999999999999E-2</c:v>
                </c:pt>
                <c:pt idx="224">
                  <c:v>7.6999999999999999E-2</c:v>
                </c:pt>
                <c:pt idx="225">
                  <c:v>7.6999999999999999E-2</c:v>
                </c:pt>
                <c:pt idx="226">
                  <c:v>7.1999999999999995E-2</c:v>
                </c:pt>
                <c:pt idx="227">
                  <c:v>6.6000000000000003E-2</c:v>
                </c:pt>
                <c:pt idx="228">
                  <c:v>6.6000000000000003E-2</c:v>
                </c:pt>
                <c:pt idx="229">
                  <c:v>0.06</c:v>
                </c:pt>
                <c:pt idx="230">
                  <c:v>5.2999999999999999E-2</c:v>
                </c:pt>
                <c:pt idx="231">
                  <c:v>5.2999999999999999E-2</c:v>
                </c:pt>
                <c:pt idx="232">
                  <c:v>5.2999999999999999E-2</c:v>
                </c:pt>
                <c:pt idx="233">
                  <c:v>4.7E-2</c:v>
                </c:pt>
                <c:pt idx="234">
                  <c:v>3.5000000000000003E-2</c:v>
                </c:pt>
                <c:pt idx="235">
                  <c:v>2.9000000000000001E-2</c:v>
                </c:pt>
                <c:pt idx="236">
                  <c:v>2.9000000000000001E-2</c:v>
                </c:pt>
                <c:pt idx="237">
                  <c:v>2.3E-2</c:v>
                </c:pt>
                <c:pt idx="238">
                  <c:v>1.7000000000000001E-2</c:v>
                </c:pt>
                <c:pt idx="239">
                  <c:v>1.0999999999999999E-2</c:v>
                </c:pt>
                <c:pt idx="240">
                  <c:v>5.0000000000000001E-3</c:v>
                </c:pt>
                <c:pt idx="241">
                  <c:v>5.0000000000000001E-3</c:v>
                </c:pt>
                <c:pt idx="242">
                  <c:v>-2E-3</c:v>
                </c:pt>
                <c:pt idx="243">
                  <c:v>-2E-3</c:v>
                </c:pt>
                <c:pt idx="244">
                  <c:v>-7.0000000000000001E-3</c:v>
                </c:pt>
                <c:pt idx="245">
                  <c:v>-1.2999999999999999E-2</c:v>
                </c:pt>
                <c:pt idx="246">
                  <c:v>-1.9E-2</c:v>
                </c:pt>
                <c:pt idx="247">
                  <c:v>-1.9E-2</c:v>
                </c:pt>
                <c:pt idx="248">
                  <c:v>-1.9E-2</c:v>
                </c:pt>
                <c:pt idx="249">
                  <c:v>-3.2000000000000001E-2</c:v>
                </c:pt>
                <c:pt idx="250">
                  <c:v>-2.5999999999999999E-2</c:v>
                </c:pt>
                <c:pt idx="251">
                  <c:v>-2.5999999999999999E-2</c:v>
                </c:pt>
                <c:pt idx="252">
                  <c:v>-3.2000000000000001E-2</c:v>
                </c:pt>
                <c:pt idx="253">
                  <c:v>-3.2000000000000001E-2</c:v>
                </c:pt>
                <c:pt idx="254">
                  <c:v>-2.5999999999999999E-2</c:v>
                </c:pt>
                <c:pt idx="255">
                  <c:v>-2.5999999999999999E-2</c:v>
                </c:pt>
                <c:pt idx="256">
                  <c:v>-1.9E-2</c:v>
                </c:pt>
                <c:pt idx="257">
                  <c:v>-2.5999999999999999E-2</c:v>
                </c:pt>
                <c:pt idx="258">
                  <c:v>-1.9E-2</c:v>
                </c:pt>
                <c:pt idx="259">
                  <c:v>-1.2999999999999999E-2</c:v>
                </c:pt>
                <c:pt idx="260">
                  <c:v>-1.2999999999999999E-2</c:v>
                </c:pt>
                <c:pt idx="261">
                  <c:v>-1.2999999999999999E-2</c:v>
                </c:pt>
                <c:pt idx="262">
                  <c:v>-7.0000000000000001E-3</c:v>
                </c:pt>
                <c:pt idx="263">
                  <c:v>-2E-3</c:v>
                </c:pt>
                <c:pt idx="264">
                  <c:v>5.0000000000000001E-3</c:v>
                </c:pt>
                <c:pt idx="265">
                  <c:v>5.0000000000000001E-3</c:v>
                </c:pt>
                <c:pt idx="266">
                  <c:v>5.0000000000000001E-3</c:v>
                </c:pt>
                <c:pt idx="267">
                  <c:v>5.0000000000000001E-3</c:v>
                </c:pt>
                <c:pt idx="268">
                  <c:v>1.0999999999999999E-2</c:v>
                </c:pt>
                <c:pt idx="269">
                  <c:v>1.0999999999999999E-2</c:v>
                </c:pt>
                <c:pt idx="270">
                  <c:v>2.3E-2</c:v>
                </c:pt>
                <c:pt idx="271">
                  <c:v>2.3E-2</c:v>
                </c:pt>
                <c:pt idx="272">
                  <c:v>2.3E-2</c:v>
                </c:pt>
                <c:pt idx="273">
                  <c:v>2.9000000000000001E-2</c:v>
                </c:pt>
                <c:pt idx="274">
                  <c:v>4.7E-2</c:v>
                </c:pt>
                <c:pt idx="275">
                  <c:v>4.7E-2</c:v>
                </c:pt>
                <c:pt idx="276">
                  <c:v>4.7E-2</c:v>
                </c:pt>
                <c:pt idx="277">
                  <c:v>4.7E-2</c:v>
                </c:pt>
                <c:pt idx="278">
                  <c:v>5.2999999999999999E-2</c:v>
                </c:pt>
                <c:pt idx="279">
                  <c:v>5.2999999999999999E-2</c:v>
                </c:pt>
                <c:pt idx="280">
                  <c:v>4.7E-2</c:v>
                </c:pt>
                <c:pt idx="281">
                  <c:v>5.2999999999999999E-2</c:v>
                </c:pt>
                <c:pt idx="282">
                  <c:v>0.06</c:v>
                </c:pt>
                <c:pt idx="283">
                  <c:v>0.06</c:v>
                </c:pt>
                <c:pt idx="284">
                  <c:v>5.2999999999999999E-2</c:v>
                </c:pt>
                <c:pt idx="285">
                  <c:v>0.06</c:v>
                </c:pt>
                <c:pt idx="286">
                  <c:v>0.06</c:v>
                </c:pt>
                <c:pt idx="287">
                  <c:v>5.2999999999999999E-2</c:v>
                </c:pt>
                <c:pt idx="288">
                  <c:v>5.2999999999999999E-2</c:v>
                </c:pt>
                <c:pt idx="289">
                  <c:v>5.2999999999999999E-2</c:v>
                </c:pt>
                <c:pt idx="290">
                  <c:v>5.2999999999999999E-2</c:v>
                </c:pt>
                <c:pt idx="291">
                  <c:v>5.2999999999999999E-2</c:v>
                </c:pt>
                <c:pt idx="292">
                  <c:v>4.7E-2</c:v>
                </c:pt>
                <c:pt idx="293">
                  <c:v>4.7E-2</c:v>
                </c:pt>
                <c:pt idx="294">
                  <c:v>4.1000000000000002E-2</c:v>
                </c:pt>
                <c:pt idx="295">
                  <c:v>4.1000000000000002E-2</c:v>
                </c:pt>
                <c:pt idx="296">
                  <c:v>3.5000000000000003E-2</c:v>
                </c:pt>
                <c:pt idx="297">
                  <c:v>3.5000000000000003E-2</c:v>
                </c:pt>
                <c:pt idx="298">
                  <c:v>3.5000000000000003E-2</c:v>
                </c:pt>
                <c:pt idx="299">
                  <c:v>2.9000000000000001E-2</c:v>
                </c:pt>
                <c:pt idx="300">
                  <c:v>2.3E-2</c:v>
                </c:pt>
                <c:pt idx="301">
                  <c:v>2.3E-2</c:v>
                </c:pt>
                <c:pt idx="302">
                  <c:v>2.3E-2</c:v>
                </c:pt>
                <c:pt idx="303">
                  <c:v>1.7000000000000001E-2</c:v>
                </c:pt>
                <c:pt idx="304">
                  <c:v>1.0999999999999999E-2</c:v>
                </c:pt>
                <c:pt idx="305">
                  <c:v>1.0999999999999999E-2</c:v>
                </c:pt>
                <c:pt idx="306">
                  <c:v>5.0000000000000001E-3</c:v>
                </c:pt>
                <c:pt idx="307">
                  <c:v>5.0000000000000001E-3</c:v>
                </c:pt>
                <c:pt idx="308">
                  <c:v>5.0000000000000001E-3</c:v>
                </c:pt>
                <c:pt idx="309">
                  <c:v>5.0000000000000001E-3</c:v>
                </c:pt>
                <c:pt idx="310">
                  <c:v>-2E-3</c:v>
                </c:pt>
                <c:pt idx="311">
                  <c:v>-2E-3</c:v>
                </c:pt>
                <c:pt idx="312">
                  <c:v>-2E-3</c:v>
                </c:pt>
                <c:pt idx="313">
                  <c:v>-7.0000000000000001E-3</c:v>
                </c:pt>
                <c:pt idx="314">
                  <c:v>-7.0000000000000001E-3</c:v>
                </c:pt>
                <c:pt idx="315">
                  <c:v>-7.0000000000000001E-3</c:v>
                </c:pt>
                <c:pt idx="316">
                  <c:v>-7.0000000000000001E-3</c:v>
                </c:pt>
                <c:pt idx="317">
                  <c:v>-7.0000000000000001E-3</c:v>
                </c:pt>
                <c:pt idx="318">
                  <c:v>-7.0000000000000001E-3</c:v>
                </c:pt>
                <c:pt idx="319">
                  <c:v>-2E-3</c:v>
                </c:pt>
                <c:pt idx="320">
                  <c:v>-2E-3</c:v>
                </c:pt>
                <c:pt idx="321">
                  <c:v>-2E-3</c:v>
                </c:pt>
                <c:pt idx="322">
                  <c:v>-2E-3</c:v>
                </c:pt>
                <c:pt idx="323">
                  <c:v>-2E-3</c:v>
                </c:pt>
                <c:pt idx="324">
                  <c:v>-2E-3</c:v>
                </c:pt>
                <c:pt idx="325">
                  <c:v>-2E-3</c:v>
                </c:pt>
                <c:pt idx="326">
                  <c:v>-2E-3</c:v>
                </c:pt>
                <c:pt idx="327">
                  <c:v>5.0000000000000001E-3</c:v>
                </c:pt>
                <c:pt idx="328">
                  <c:v>5.0000000000000001E-3</c:v>
                </c:pt>
                <c:pt idx="329">
                  <c:v>5.0000000000000001E-3</c:v>
                </c:pt>
                <c:pt idx="330">
                  <c:v>1.0999999999999999E-2</c:v>
                </c:pt>
                <c:pt idx="331">
                  <c:v>1.0999999999999999E-2</c:v>
                </c:pt>
                <c:pt idx="332">
                  <c:v>1.7000000000000001E-2</c:v>
                </c:pt>
                <c:pt idx="333">
                  <c:v>1.7000000000000001E-2</c:v>
                </c:pt>
                <c:pt idx="334">
                  <c:v>2.3E-2</c:v>
                </c:pt>
                <c:pt idx="335">
                  <c:v>1.7000000000000001E-2</c:v>
                </c:pt>
                <c:pt idx="336">
                  <c:v>2.9000000000000001E-2</c:v>
                </c:pt>
                <c:pt idx="337">
                  <c:v>2.9000000000000001E-2</c:v>
                </c:pt>
                <c:pt idx="338">
                  <c:v>2.9000000000000001E-2</c:v>
                </c:pt>
                <c:pt idx="339">
                  <c:v>2.9000000000000001E-2</c:v>
                </c:pt>
                <c:pt idx="340">
                  <c:v>3.5000000000000003E-2</c:v>
                </c:pt>
                <c:pt idx="341">
                  <c:v>3.5000000000000003E-2</c:v>
                </c:pt>
                <c:pt idx="342">
                  <c:v>3.5000000000000003E-2</c:v>
                </c:pt>
                <c:pt idx="343">
                  <c:v>4.1000000000000002E-2</c:v>
                </c:pt>
                <c:pt idx="344">
                  <c:v>4.1000000000000002E-2</c:v>
                </c:pt>
                <c:pt idx="345">
                  <c:v>3.5000000000000003E-2</c:v>
                </c:pt>
                <c:pt idx="346">
                  <c:v>4.1000000000000002E-2</c:v>
                </c:pt>
                <c:pt idx="347">
                  <c:v>4.1000000000000002E-2</c:v>
                </c:pt>
                <c:pt idx="348">
                  <c:v>4.7E-2</c:v>
                </c:pt>
                <c:pt idx="349">
                  <c:v>4.1000000000000002E-2</c:v>
                </c:pt>
                <c:pt idx="350">
                  <c:v>4.1000000000000002E-2</c:v>
                </c:pt>
                <c:pt idx="351">
                  <c:v>3.5000000000000003E-2</c:v>
                </c:pt>
                <c:pt idx="352">
                  <c:v>4.1000000000000002E-2</c:v>
                </c:pt>
                <c:pt idx="353">
                  <c:v>3.5000000000000003E-2</c:v>
                </c:pt>
                <c:pt idx="354">
                  <c:v>4.7E-2</c:v>
                </c:pt>
                <c:pt idx="355">
                  <c:v>3.5000000000000003E-2</c:v>
                </c:pt>
                <c:pt idx="356">
                  <c:v>3.5000000000000003E-2</c:v>
                </c:pt>
                <c:pt idx="357">
                  <c:v>3.5000000000000003E-2</c:v>
                </c:pt>
                <c:pt idx="358">
                  <c:v>3.5000000000000003E-2</c:v>
                </c:pt>
                <c:pt idx="359">
                  <c:v>3.5000000000000003E-2</c:v>
                </c:pt>
                <c:pt idx="360">
                  <c:v>2.9000000000000001E-2</c:v>
                </c:pt>
                <c:pt idx="361">
                  <c:v>2.9000000000000001E-2</c:v>
                </c:pt>
                <c:pt idx="362">
                  <c:v>2.9000000000000001E-2</c:v>
                </c:pt>
                <c:pt idx="363">
                  <c:v>2.9000000000000001E-2</c:v>
                </c:pt>
                <c:pt idx="364">
                  <c:v>2.3E-2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1.7000000000000001E-2</c:v>
                </c:pt>
                <c:pt idx="368">
                  <c:v>1.7000000000000001E-2</c:v>
                </c:pt>
                <c:pt idx="369">
                  <c:v>1.7000000000000001E-2</c:v>
                </c:pt>
                <c:pt idx="370">
                  <c:v>1.0999999999999999E-2</c:v>
                </c:pt>
                <c:pt idx="371">
                  <c:v>1.0999999999999999E-2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5.0000000000000001E-3</c:v>
                </c:pt>
                <c:pt idx="375">
                  <c:v>5.0000000000000001E-3</c:v>
                </c:pt>
                <c:pt idx="376">
                  <c:v>5.0000000000000001E-3</c:v>
                </c:pt>
                <c:pt idx="377">
                  <c:v>5.0000000000000001E-3</c:v>
                </c:pt>
                <c:pt idx="378">
                  <c:v>5.0000000000000001E-3</c:v>
                </c:pt>
                <c:pt idx="379">
                  <c:v>5.0000000000000001E-3</c:v>
                </c:pt>
                <c:pt idx="380">
                  <c:v>-2E-3</c:v>
                </c:pt>
                <c:pt idx="381">
                  <c:v>5.0000000000000001E-3</c:v>
                </c:pt>
                <c:pt idx="382">
                  <c:v>5.0000000000000001E-3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5.0000000000000001E-3</c:v>
                </c:pt>
                <c:pt idx="386">
                  <c:v>5.0000000000000001E-3</c:v>
                </c:pt>
                <c:pt idx="387">
                  <c:v>5.0000000000000001E-3</c:v>
                </c:pt>
                <c:pt idx="388">
                  <c:v>5.0000000000000001E-3</c:v>
                </c:pt>
                <c:pt idx="389">
                  <c:v>1.0999999999999999E-2</c:v>
                </c:pt>
                <c:pt idx="390">
                  <c:v>1.0999999999999999E-2</c:v>
                </c:pt>
                <c:pt idx="391">
                  <c:v>5.0000000000000001E-3</c:v>
                </c:pt>
                <c:pt idx="392">
                  <c:v>1.0999999999999999E-2</c:v>
                </c:pt>
                <c:pt idx="393">
                  <c:v>1.0999999999999999E-2</c:v>
                </c:pt>
                <c:pt idx="394">
                  <c:v>1.0999999999999999E-2</c:v>
                </c:pt>
                <c:pt idx="395">
                  <c:v>1.7000000000000001E-2</c:v>
                </c:pt>
                <c:pt idx="396">
                  <c:v>1.7000000000000001E-2</c:v>
                </c:pt>
                <c:pt idx="397">
                  <c:v>1.7000000000000001E-2</c:v>
                </c:pt>
                <c:pt idx="398">
                  <c:v>1.7000000000000001E-2</c:v>
                </c:pt>
                <c:pt idx="399">
                  <c:v>1.7000000000000001E-2</c:v>
                </c:pt>
                <c:pt idx="400">
                  <c:v>2.3E-2</c:v>
                </c:pt>
                <c:pt idx="401">
                  <c:v>2.9000000000000001E-2</c:v>
                </c:pt>
                <c:pt idx="402">
                  <c:v>2.3E-2</c:v>
                </c:pt>
                <c:pt idx="403">
                  <c:v>2.9000000000000001E-2</c:v>
                </c:pt>
                <c:pt idx="404">
                  <c:v>2.9000000000000001E-2</c:v>
                </c:pt>
                <c:pt idx="405">
                  <c:v>2.3E-2</c:v>
                </c:pt>
                <c:pt idx="406">
                  <c:v>2.9000000000000001E-2</c:v>
                </c:pt>
                <c:pt idx="407">
                  <c:v>2.9000000000000001E-2</c:v>
                </c:pt>
                <c:pt idx="408">
                  <c:v>3.5000000000000003E-2</c:v>
                </c:pt>
                <c:pt idx="409">
                  <c:v>2.9000000000000001E-2</c:v>
                </c:pt>
                <c:pt idx="410">
                  <c:v>2.9000000000000001E-2</c:v>
                </c:pt>
                <c:pt idx="411">
                  <c:v>3.5000000000000003E-2</c:v>
                </c:pt>
                <c:pt idx="412">
                  <c:v>3.5000000000000003E-2</c:v>
                </c:pt>
                <c:pt idx="413">
                  <c:v>3.5000000000000003E-2</c:v>
                </c:pt>
                <c:pt idx="414">
                  <c:v>3.5000000000000003E-2</c:v>
                </c:pt>
                <c:pt idx="415">
                  <c:v>3.5000000000000003E-2</c:v>
                </c:pt>
                <c:pt idx="416">
                  <c:v>3.5000000000000003E-2</c:v>
                </c:pt>
                <c:pt idx="417">
                  <c:v>3.5000000000000003E-2</c:v>
                </c:pt>
                <c:pt idx="418">
                  <c:v>2.9000000000000001E-2</c:v>
                </c:pt>
                <c:pt idx="419">
                  <c:v>3.5000000000000003E-2</c:v>
                </c:pt>
                <c:pt idx="420">
                  <c:v>3.5000000000000003E-2</c:v>
                </c:pt>
                <c:pt idx="421">
                  <c:v>2.9000000000000001E-2</c:v>
                </c:pt>
                <c:pt idx="422">
                  <c:v>2.9000000000000001E-2</c:v>
                </c:pt>
                <c:pt idx="423">
                  <c:v>2.9000000000000001E-2</c:v>
                </c:pt>
                <c:pt idx="424">
                  <c:v>2.9000000000000001E-2</c:v>
                </c:pt>
                <c:pt idx="425">
                  <c:v>2.3E-2</c:v>
                </c:pt>
                <c:pt idx="426">
                  <c:v>2.9000000000000001E-2</c:v>
                </c:pt>
                <c:pt idx="427">
                  <c:v>2.3E-2</c:v>
                </c:pt>
                <c:pt idx="428">
                  <c:v>2.3E-2</c:v>
                </c:pt>
                <c:pt idx="429">
                  <c:v>1.7000000000000001E-2</c:v>
                </c:pt>
                <c:pt idx="430">
                  <c:v>2.3E-2</c:v>
                </c:pt>
                <c:pt idx="431">
                  <c:v>1.7000000000000001E-2</c:v>
                </c:pt>
                <c:pt idx="432">
                  <c:v>1.7000000000000001E-2</c:v>
                </c:pt>
                <c:pt idx="433">
                  <c:v>1.0999999999999999E-2</c:v>
                </c:pt>
                <c:pt idx="434">
                  <c:v>1.7000000000000001E-2</c:v>
                </c:pt>
                <c:pt idx="435">
                  <c:v>2.3E-2</c:v>
                </c:pt>
                <c:pt idx="436">
                  <c:v>1.7000000000000001E-2</c:v>
                </c:pt>
                <c:pt idx="437">
                  <c:v>1.0999999999999999E-2</c:v>
                </c:pt>
                <c:pt idx="438">
                  <c:v>1.0999999999999999E-2</c:v>
                </c:pt>
                <c:pt idx="439">
                  <c:v>1.0999999999999999E-2</c:v>
                </c:pt>
                <c:pt idx="440">
                  <c:v>5.0000000000000001E-3</c:v>
                </c:pt>
                <c:pt idx="441">
                  <c:v>1.0999999999999999E-2</c:v>
                </c:pt>
                <c:pt idx="442">
                  <c:v>1.0999999999999999E-2</c:v>
                </c:pt>
                <c:pt idx="443">
                  <c:v>1.0999999999999999E-2</c:v>
                </c:pt>
                <c:pt idx="444">
                  <c:v>5.0000000000000001E-3</c:v>
                </c:pt>
                <c:pt idx="445">
                  <c:v>5.0000000000000001E-3</c:v>
                </c:pt>
                <c:pt idx="446">
                  <c:v>1.0999999999999999E-2</c:v>
                </c:pt>
                <c:pt idx="447">
                  <c:v>1.0999999999999999E-2</c:v>
                </c:pt>
                <c:pt idx="448">
                  <c:v>1.0999999999999999E-2</c:v>
                </c:pt>
                <c:pt idx="449">
                  <c:v>1.7000000000000001E-2</c:v>
                </c:pt>
                <c:pt idx="450">
                  <c:v>1.0999999999999999E-2</c:v>
                </c:pt>
                <c:pt idx="451">
                  <c:v>1.0999999999999999E-2</c:v>
                </c:pt>
                <c:pt idx="452">
                  <c:v>1.0999999999999999E-2</c:v>
                </c:pt>
                <c:pt idx="453">
                  <c:v>1.0999999999999999E-2</c:v>
                </c:pt>
                <c:pt idx="454">
                  <c:v>1.0999999999999999E-2</c:v>
                </c:pt>
                <c:pt idx="455">
                  <c:v>1.0999999999999999E-2</c:v>
                </c:pt>
                <c:pt idx="456">
                  <c:v>1.0999999999999999E-2</c:v>
                </c:pt>
                <c:pt idx="457">
                  <c:v>1.0999999999999999E-2</c:v>
                </c:pt>
                <c:pt idx="458">
                  <c:v>1.0999999999999999E-2</c:v>
                </c:pt>
                <c:pt idx="459">
                  <c:v>1.7000000000000001E-2</c:v>
                </c:pt>
                <c:pt idx="460">
                  <c:v>1.0999999999999999E-2</c:v>
                </c:pt>
                <c:pt idx="461">
                  <c:v>1.7000000000000001E-2</c:v>
                </c:pt>
                <c:pt idx="462">
                  <c:v>1.7000000000000001E-2</c:v>
                </c:pt>
                <c:pt idx="463">
                  <c:v>1.7000000000000001E-2</c:v>
                </c:pt>
                <c:pt idx="464">
                  <c:v>1.7000000000000001E-2</c:v>
                </c:pt>
                <c:pt idx="465">
                  <c:v>2.3E-2</c:v>
                </c:pt>
                <c:pt idx="466">
                  <c:v>2.3E-2</c:v>
                </c:pt>
                <c:pt idx="467">
                  <c:v>1.7000000000000001E-2</c:v>
                </c:pt>
                <c:pt idx="468">
                  <c:v>2.3E-2</c:v>
                </c:pt>
                <c:pt idx="469">
                  <c:v>2.9000000000000001E-2</c:v>
                </c:pt>
                <c:pt idx="470">
                  <c:v>2.9000000000000001E-2</c:v>
                </c:pt>
                <c:pt idx="471">
                  <c:v>2.3E-2</c:v>
                </c:pt>
                <c:pt idx="472">
                  <c:v>2.9000000000000001E-2</c:v>
                </c:pt>
                <c:pt idx="473">
                  <c:v>2.9000000000000001E-2</c:v>
                </c:pt>
                <c:pt idx="474">
                  <c:v>2.9000000000000001E-2</c:v>
                </c:pt>
                <c:pt idx="475">
                  <c:v>2.3E-2</c:v>
                </c:pt>
                <c:pt idx="476">
                  <c:v>2.9000000000000001E-2</c:v>
                </c:pt>
                <c:pt idx="477">
                  <c:v>2.9000000000000001E-2</c:v>
                </c:pt>
                <c:pt idx="478">
                  <c:v>2.9000000000000001E-2</c:v>
                </c:pt>
                <c:pt idx="479">
                  <c:v>2.3E-2</c:v>
                </c:pt>
                <c:pt idx="480">
                  <c:v>2.9000000000000001E-2</c:v>
                </c:pt>
                <c:pt idx="481">
                  <c:v>2.9000000000000001E-2</c:v>
                </c:pt>
                <c:pt idx="482">
                  <c:v>2.9000000000000001E-2</c:v>
                </c:pt>
                <c:pt idx="483">
                  <c:v>2.9000000000000001E-2</c:v>
                </c:pt>
                <c:pt idx="484">
                  <c:v>2.9000000000000001E-2</c:v>
                </c:pt>
                <c:pt idx="485">
                  <c:v>2.9000000000000001E-2</c:v>
                </c:pt>
                <c:pt idx="486">
                  <c:v>2.9000000000000001E-2</c:v>
                </c:pt>
                <c:pt idx="487">
                  <c:v>2.9000000000000001E-2</c:v>
                </c:pt>
                <c:pt idx="488">
                  <c:v>2.9000000000000001E-2</c:v>
                </c:pt>
                <c:pt idx="489">
                  <c:v>2.3E-2</c:v>
                </c:pt>
                <c:pt idx="490">
                  <c:v>2.3E-2</c:v>
                </c:pt>
                <c:pt idx="491">
                  <c:v>1.7000000000000001E-2</c:v>
                </c:pt>
                <c:pt idx="492">
                  <c:v>2.3E-2</c:v>
                </c:pt>
                <c:pt idx="493">
                  <c:v>1.7000000000000001E-2</c:v>
                </c:pt>
                <c:pt idx="494">
                  <c:v>1.7000000000000001E-2</c:v>
                </c:pt>
                <c:pt idx="495">
                  <c:v>2.3E-2</c:v>
                </c:pt>
                <c:pt idx="496">
                  <c:v>1.7000000000000001E-2</c:v>
                </c:pt>
                <c:pt idx="497">
                  <c:v>1.0999999999999999E-2</c:v>
                </c:pt>
                <c:pt idx="498">
                  <c:v>1.7000000000000001E-2</c:v>
                </c:pt>
                <c:pt idx="499">
                  <c:v>1.0999999999999999E-2</c:v>
                </c:pt>
                <c:pt idx="500">
                  <c:v>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0-4BBA-80E8-9D0E49B0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Força corrigida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4ºEnsaio'!$B$2:$B$1048576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4ºEnsaio'!$D$2:$D$1048576</c:f>
              <c:numCache>
                <c:formatCode>0.000</c:formatCode>
                <c:ptCount val="1048575"/>
                <c:pt idx="0">
                  <c:v>-0.40800000000000003</c:v>
                </c:pt>
                <c:pt idx="1">
                  <c:v>-0.38400000000000001</c:v>
                </c:pt>
                <c:pt idx="2">
                  <c:v>-0.36500000000000005</c:v>
                </c:pt>
                <c:pt idx="3">
                  <c:v>-0.33500000000000002</c:v>
                </c:pt>
                <c:pt idx="4">
                  <c:v>-0.30500000000000005</c:v>
                </c:pt>
                <c:pt idx="5">
                  <c:v>-0.27400000000000002</c:v>
                </c:pt>
                <c:pt idx="6">
                  <c:v>-0.23799999999999999</c:v>
                </c:pt>
                <c:pt idx="7">
                  <c:v>-0.19500000000000001</c:v>
                </c:pt>
                <c:pt idx="8">
                  <c:v>-0.159</c:v>
                </c:pt>
                <c:pt idx="9">
                  <c:v>-0.122</c:v>
                </c:pt>
                <c:pt idx="10">
                  <c:v>-8.5999999999999993E-2</c:v>
                </c:pt>
                <c:pt idx="11">
                  <c:v>-3.6999999999999998E-2</c:v>
                </c:pt>
                <c:pt idx="12">
                  <c:v>-6.9999999999999993E-3</c:v>
                </c:pt>
                <c:pt idx="13">
                  <c:v>3.5999999999999997E-2</c:v>
                </c:pt>
                <c:pt idx="14">
                  <c:v>7.2000000000000008E-2</c:v>
                </c:pt>
                <c:pt idx="15">
                  <c:v>0.10800000000000001</c:v>
                </c:pt>
                <c:pt idx="16">
                  <c:v>0.151</c:v>
                </c:pt>
                <c:pt idx="17">
                  <c:v>0.17500000000000002</c:v>
                </c:pt>
                <c:pt idx="18">
                  <c:v>0.218</c:v>
                </c:pt>
                <c:pt idx="19">
                  <c:v>0.24200000000000002</c:v>
                </c:pt>
                <c:pt idx="20">
                  <c:v>0.26599999999999996</c:v>
                </c:pt>
                <c:pt idx="21">
                  <c:v>0.28399999999999997</c:v>
                </c:pt>
                <c:pt idx="22">
                  <c:v>0.309</c:v>
                </c:pt>
                <c:pt idx="23">
                  <c:v>0.32099999999999995</c:v>
                </c:pt>
                <c:pt idx="24">
                  <c:v>0.32699999999999996</c:v>
                </c:pt>
                <c:pt idx="25">
                  <c:v>0.33299999999999996</c:v>
                </c:pt>
                <c:pt idx="26">
                  <c:v>0.34499999999999997</c:v>
                </c:pt>
                <c:pt idx="27">
                  <c:v>0.34499999999999997</c:v>
                </c:pt>
                <c:pt idx="28">
                  <c:v>0.34499999999999997</c:v>
                </c:pt>
                <c:pt idx="29">
                  <c:v>0.34499999999999997</c:v>
                </c:pt>
                <c:pt idx="30">
                  <c:v>0.33299999999999996</c:v>
                </c:pt>
                <c:pt idx="31">
                  <c:v>0.32099999999999995</c:v>
                </c:pt>
                <c:pt idx="32">
                  <c:v>0.30299999999999999</c:v>
                </c:pt>
                <c:pt idx="33">
                  <c:v>0.29599999999999999</c:v>
                </c:pt>
                <c:pt idx="34">
                  <c:v>0.27899999999999997</c:v>
                </c:pt>
                <c:pt idx="35">
                  <c:v>0.24800000000000003</c:v>
                </c:pt>
                <c:pt idx="36">
                  <c:v>0.224</c:v>
                </c:pt>
                <c:pt idx="37">
                  <c:v>0.20500000000000002</c:v>
                </c:pt>
                <c:pt idx="38">
                  <c:v>0.18099999999999999</c:v>
                </c:pt>
                <c:pt idx="39">
                  <c:v>0.151</c:v>
                </c:pt>
                <c:pt idx="40">
                  <c:v>0.11400000000000002</c:v>
                </c:pt>
                <c:pt idx="41">
                  <c:v>8.3999999999999991E-2</c:v>
                </c:pt>
                <c:pt idx="42">
                  <c:v>6.0000000000000005E-2</c:v>
                </c:pt>
                <c:pt idx="43">
                  <c:v>2.3E-2</c:v>
                </c:pt>
                <c:pt idx="44">
                  <c:v>-1.0000000000000009E-3</c:v>
                </c:pt>
                <c:pt idx="45">
                  <c:v>-3.1E-2</c:v>
                </c:pt>
                <c:pt idx="46">
                  <c:v>-5.6000000000000001E-2</c:v>
                </c:pt>
                <c:pt idx="47">
                  <c:v>-0.08</c:v>
                </c:pt>
                <c:pt idx="48">
                  <c:v>-0.10500000000000001</c:v>
                </c:pt>
                <c:pt idx="49">
                  <c:v>-0.129</c:v>
                </c:pt>
                <c:pt idx="50">
                  <c:v>-0.153</c:v>
                </c:pt>
                <c:pt idx="51">
                  <c:v>-0.17099999999999999</c:v>
                </c:pt>
                <c:pt idx="52">
                  <c:v>-0.183</c:v>
                </c:pt>
                <c:pt idx="53">
                  <c:v>-0.20099999999999998</c:v>
                </c:pt>
                <c:pt idx="54">
                  <c:v>-0.214</c:v>
                </c:pt>
                <c:pt idx="55">
                  <c:v>-0.23199999999999998</c:v>
                </c:pt>
                <c:pt idx="56">
                  <c:v>-0.24399999999999999</c:v>
                </c:pt>
                <c:pt idx="57">
                  <c:v>-0.23799999999999999</c:v>
                </c:pt>
                <c:pt idx="58">
                  <c:v>-0.25</c:v>
                </c:pt>
                <c:pt idx="59">
                  <c:v>-0.25600000000000001</c:v>
                </c:pt>
                <c:pt idx="60">
                  <c:v>-0.25</c:v>
                </c:pt>
                <c:pt idx="61">
                  <c:v>-0.24399999999999999</c:v>
                </c:pt>
                <c:pt idx="62">
                  <c:v>-0.25</c:v>
                </c:pt>
                <c:pt idx="63">
                  <c:v>-0.23799999999999999</c:v>
                </c:pt>
                <c:pt idx="64">
                  <c:v>-0.23199999999999998</c:v>
                </c:pt>
                <c:pt idx="65">
                  <c:v>-0.214</c:v>
                </c:pt>
                <c:pt idx="66">
                  <c:v>-0.20799999999999999</c:v>
                </c:pt>
                <c:pt idx="67">
                  <c:v>-0.189</c:v>
                </c:pt>
                <c:pt idx="68">
                  <c:v>-0.17099999999999999</c:v>
                </c:pt>
                <c:pt idx="69">
                  <c:v>-0.153</c:v>
                </c:pt>
                <c:pt idx="70">
                  <c:v>-0.13500000000000001</c:v>
                </c:pt>
                <c:pt idx="71">
                  <c:v>-0.10999999999999999</c:v>
                </c:pt>
                <c:pt idx="72">
                  <c:v>-9.1999999999999998E-2</c:v>
                </c:pt>
                <c:pt idx="73">
                  <c:v>-6.8000000000000005E-2</c:v>
                </c:pt>
                <c:pt idx="74">
                  <c:v>-5.6000000000000001E-2</c:v>
                </c:pt>
                <c:pt idx="75">
                  <c:v>-2.6000000000000002E-2</c:v>
                </c:pt>
                <c:pt idx="76">
                  <c:v>-6.9999999999999993E-3</c:v>
                </c:pt>
                <c:pt idx="77">
                  <c:v>1.1000000000000003E-2</c:v>
                </c:pt>
                <c:pt idx="78">
                  <c:v>2.8999999999999998E-2</c:v>
                </c:pt>
                <c:pt idx="79">
                  <c:v>5.2999999999999999E-2</c:v>
                </c:pt>
                <c:pt idx="80">
                  <c:v>7.2000000000000008E-2</c:v>
                </c:pt>
                <c:pt idx="81">
                  <c:v>8.3999999999999991E-2</c:v>
                </c:pt>
                <c:pt idx="82">
                  <c:v>0.10200000000000001</c:v>
                </c:pt>
                <c:pt idx="83">
                  <c:v>0.121</c:v>
                </c:pt>
                <c:pt idx="84">
                  <c:v>0.151</c:v>
                </c:pt>
                <c:pt idx="85">
                  <c:v>0.157</c:v>
                </c:pt>
                <c:pt idx="86">
                  <c:v>0.16900000000000001</c:v>
                </c:pt>
                <c:pt idx="87">
                  <c:v>0.17500000000000002</c:v>
                </c:pt>
                <c:pt idx="88">
                  <c:v>0.187</c:v>
                </c:pt>
                <c:pt idx="89">
                  <c:v>0.187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0.193</c:v>
                </c:pt>
                <c:pt idx="94">
                  <c:v>0.193</c:v>
                </c:pt>
                <c:pt idx="95">
                  <c:v>0.187</c:v>
                </c:pt>
                <c:pt idx="96">
                  <c:v>0.18099999999999999</c:v>
                </c:pt>
                <c:pt idx="97">
                  <c:v>0.16900000000000001</c:v>
                </c:pt>
                <c:pt idx="98">
                  <c:v>0.16300000000000001</c:v>
                </c:pt>
                <c:pt idx="99">
                  <c:v>0.151</c:v>
                </c:pt>
                <c:pt idx="100">
                  <c:v>0.126</c:v>
                </c:pt>
                <c:pt idx="101">
                  <c:v>0.10800000000000001</c:v>
                </c:pt>
                <c:pt idx="102">
                  <c:v>9.6000000000000002E-2</c:v>
                </c:pt>
                <c:pt idx="103">
                  <c:v>8.3999999999999991E-2</c:v>
                </c:pt>
                <c:pt idx="104">
                  <c:v>6.0000000000000005E-2</c:v>
                </c:pt>
                <c:pt idx="105">
                  <c:v>5.2999999999999999E-2</c:v>
                </c:pt>
                <c:pt idx="106">
                  <c:v>3.5999999999999997E-2</c:v>
                </c:pt>
                <c:pt idx="107">
                  <c:v>1.7000000000000001E-2</c:v>
                </c:pt>
                <c:pt idx="108">
                  <c:v>-1.0000000000000009E-3</c:v>
                </c:pt>
                <c:pt idx="109">
                  <c:v>-6.9999999999999993E-3</c:v>
                </c:pt>
                <c:pt idx="110">
                  <c:v>-2.6000000000000002E-2</c:v>
                </c:pt>
                <c:pt idx="111">
                  <c:v>-4.2999999999999997E-2</c:v>
                </c:pt>
                <c:pt idx="112">
                  <c:v>-6.2E-2</c:v>
                </c:pt>
                <c:pt idx="113">
                  <c:v>-6.8000000000000005E-2</c:v>
                </c:pt>
                <c:pt idx="114">
                  <c:v>-7.400000000000001E-2</c:v>
                </c:pt>
                <c:pt idx="115">
                  <c:v>-9.8000000000000004E-2</c:v>
                </c:pt>
                <c:pt idx="116">
                  <c:v>-0.10999999999999999</c:v>
                </c:pt>
                <c:pt idx="117">
                  <c:v>-0.11599999999999999</c:v>
                </c:pt>
                <c:pt idx="118">
                  <c:v>-0.11599999999999999</c:v>
                </c:pt>
                <c:pt idx="119">
                  <c:v>-0.129</c:v>
                </c:pt>
                <c:pt idx="120">
                  <c:v>-0.14100000000000001</c:v>
                </c:pt>
                <c:pt idx="121">
                  <c:v>-0.14100000000000001</c:v>
                </c:pt>
                <c:pt idx="122">
                  <c:v>-0.14100000000000001</c:v>
                </c:pt>
                <c:pt idx="123">
                  <c:v>-0.14699999999999999</c:v>
                </c:pt>
                <c:pt idx="124">
                  <c:v>-0.14100000000000001</c:v>
                </c:pt>
                <c:pt idx="125">
                  <c:v>-0.14100000000000001</c:v>
                </c:pt>
                <c:pt idx="126">
                  <c:v>-0.14100000000000001</c:v>
                </c:pt>
                <c:pt idx="127">
                  <c:v>-0.14100000000000001</c:v>
                </c:pt>
                <c:pt idx="128">
                  <c:v>-0.13500000000000001</c:v>
                </c:pt>
                <c:pt idx="129">
                  <c:v>-0.11599999999999999</c:v>
                </c:pt>
                <c:pt idx="130">
                  <c:v>-0.11599999999999999</c:v>
                </c:pt>
                <c:pt idx="131">
                  <c:v>-0.10999999999999999</c:v>
                </c:pt>
                <c:pt idx="132">
                  <c:v>-0.10999999999999999</c:v>
                </c:pt>
                <c:pt idx="133">
                  <c:v>-9.1999999999999998E-2</c:v>
                </c:pt>
                <c:pt idx="134">
                  <c:v>-8.5999999999999993E-2</c:v>
                </c:pt>
                <c:pt idx="135">
                  <c:v>-7.400000000000001E-2</c:v>
                </c:pt>
                <c:pt idx="136">
                  <c:v>-6.2E-2</c:v>
                </c:pt>
                <c:pt idx="137">
                  <c:v>-0.05</c:v>
                </c:pt>
                <c:pt idx="138">
                  <c:v>-3.6999999999999998E-2</c:v>
                </c:pt>
                <c:pt idx="139">
                  <c:v>-2.6000000000000002E-2</c:v>
                </c:pt>
                <c:pt idx="140">
                  <c:v>-1.3000000000000001E-2</c:v>
                </c:pt>
                <c:pt idx="141">
                  <c:v>5.000000000000001E-3</c:v>
                </c:pt>
                <c:pt idx="142">
                  <c:v>1.1000000000000003E-2</c:v>
                </c:pt>
                <c:pt idx="143">
                  <c:v>2.3E-2</c:v>
                </c:pt>
                <c:pt idx="144">
                  <c:v>3.5999999999999997E-2</c:v>
                </c:pt>
                <c:pt idx="145">
                  <c:v>4.7999999999999994E-2</c:v>
                </c:pt>
                <c:pt idx="146">
                  <c:v>5.2999999999999999E-2</c:v>
                </c:pt>
                <c:pt idx="147">
                  <c:v>6.6000000000000003E-2</c:v>
                </c:pt>
                <c:pt idx="148">
                  <c:v>7.7999999999999986E-2</c:v>
                </c:pt>
                <c:pt idx="149">
                  <c:v>8.3999999999999991E-2</c:v>
                </c:pt>
                <c:pt idx="150">
                  <c:v>8.3999999999999991E-2</c:v>
                </c:pt>
                <c:pt idx="151">
                  <c:v>0.09</c:v>
                </c:pt>
                <c:pt idx="152">
                  <c:v>9.6000000000000002E-2</c:v>
                </c:pt>
                <c:pt idx="153">
                  <c:v>0.10200000000000001</c:v>
                </c:pt>
                <c:pt idx="154">
                  <c:v>0.10200000000000001</c:v>
                </c:pt>
                <c:pt idx="155">
                  <c:v>0.10200000000000001</c:v>
                </c:pt>
                <c:pt idx="156">
                  <c:v>0.10800000000000001</c:v>
                </c:pt>
                <c:pt idx="157">
                  <c:v>0.10200000000000001</c:v>
                </c:pt>
                <c:pt idx="158">
                  <c:v>0.10200000000000001</c:v>
                </c:pt>
                <c:pt idx="159">
                  <c:v>0.10200000000000001</c:v>
                </c:pt>
                <c:pt idx="160">
                  <c:v>9.6000000000000002E-2</c:v>
                </c:pt>
                <c:pt idx="161">
                  <c:v>8.3999999999999991E-2</c:v>
                </c:pt>
                <c:pt idx="162">
                  <c:v>8.3999999999999991E-2</c:v>
                </c:pt>
                <c:pt idx="163">
                  <c:v>8.3999999999999991E-2</c:v>
                </c:pt>
                <c:pt idx="164">
                  <c:v>7.2000000000000008E-2</c:v>
                </c:pt>
                <c:pt idx="165">
                  <c:v>6.0000000000000005E-2</c:v>
                </c:pt>
                <c:pt idx="166">
                  <c:v>5.2999999999999999E-2</c:v>
                </c:pt>
                <c:pt idx="167">
                  <c:v>5.2999999999999999E-2</c:v>
                </c:pt>
                <c:pt idx="168">
                  <c:v>4.2000000000000003E-2</c:v>
                </c:pt>
                <c:pt idx="169">
                  <c:v>2.8999999999999998E-2</c:v>
                </c:pt>
                <c:pt idx="170">
                  <c:v>2.3E-2</c:v>
                </c:pt>
                <c:pt idx="171">
                  <c:v>1.1000000000000003E-2</c:v>
                </c:pt>
                <c:pt idx="172">
                  <c:v>5.000000000000001E-3</c:v>
                </c:pt>
                <c:pt idx="173">
                  <c:v>-6.9999999999999993E-3</c:v>
                </c:pt>
                <c:pt idx="174">
                  <c:v>-1.3000000000000001E-2</c:v>
                </c:pt>
                <c:pt idx="175">
                  <c:v>-2.6000000000000002E-2</c:v>
                </c:pt>
                <c:pt idx="176">
                  <c:v>-3.6999999999999998E-2</c:v>
                </c:pt>
                <c:pt idx="177">
                  <c:v>-4.2999999999999997E-2</c:v>
                </c:pt>
                <c:pt idx="178">
                  <c:v>-4.2999999999999997E-2</c:v>
                </c:pt>
                <c:pt idx="179">
                  <c:v>-5.6000000000000001E-2</c:v>
                </c:pt>
                <c:pt idx="180">
                  <c:v>-6.2E-2</c:v>
                </c:pt>
                <c:pt idx="181">
                  <c:v>-6.8000000000000005E-2</c:v>
                </c:pt>
                <c:pt idx="182">
                  <c:v>-7.400000000000001E-2</c:v>
                </c:pt>
                <c:pt idx="183">
                  <c:v>-7.400000000000001E-2</c:v>
                </c:pt>
                <c:pt idx="184">
                  <c:v>-0.08</c:v>
                </c:pt>
                <c:pt idx="185">
                  <c:v>-8.5999999999999993E-2</c:v>
                </c:pt>
                <c:pt idx="186">
                  <c:v>-8.5999999999999993E-2</c:v>
                </c:pt>
                <c:pt idx="187">
                  <c:v>-8.5999999999999993E-2</c:v>
                </c:pt>
                <c:pt idx="188">
                  <c:v>-8.5999999999999993E-2</c:v>
                </c:pt>
                <c:pt idx="189">
                  <c:v>-8.5999999999999993E-2</c:v>
                </c:pt>
                <c:pt idx="190">
                  <c:v>-8.5999999999999993E-2</c:v>
                </c:pt>
                <c:pt idx="191">
                  <c:v>-8.5999999999999993E-2</c:v>
                </c:pt>
                <c:pt idx="192">
                  <c:v>-0.08</c:v>
                </c:pt>
                <c:pt idx="193">
                  <c:v>-7.400000000000001E-2</c:v>
                </c:pt>
                <c:pt idx="194">
                  <c:v>-7.400000000000001E-2</c:v>
                </c:pt>
                <c:pt idx="195">
                  <c:v>-6.8000000000000005E-2</c:v>
                </c:pt>
                <c:pt idx="196">
                  <c:v>-6.8000000000000005E-2</c:v>
                </c:pt>
                <c:pt idx="197">
                  <c:v>-6.2E-2</c:v>
                </c:pt>
                <c:pt idx="198">
                  <c:v>-5.6000000000000001E-2</c:v>
                </c:pt>
                <c:pt idx="199">
                  <c:v>-4.2999999999999997E-2</c:v>
                </c:pt>
                <c:pt idx="200">
                  <c:v>-4.2999999999999997E-2</c:v>
                </c:pt>
                <c:pt idx="201">
                  <c:v>-3.1E-2</c:v>
                </c:pt>
                <c:pt idx="202">
                  <c:v>-1.9E-2</c:v>
                </c:pt>
                <c:pt idx="203">
                  <c:v>-2.6000000000000002E-2</c:v>
                </c:pt>
                <c:pt idx="204">
                  <c:v>-1.3000000000000001E-2</c:v>
                </c:pt>
                <c:pt idx="205">
                  <c:v>-6.9999999999999993E-3</c:v>
                </c:pt>
                <c:pt idx="206">
                  <c:v>5.000000000000001E-3</c:v>
                </c:pt>
                <c:pt idx="207">
                  <c:v>1.1000000000000003E-2</c:v>
                </c:pt>
                <c:pt idx="208">
                  <c:v>1.1000000000000003E-2</c:v>
                </c:pt>
                <c:pt idx="209">
                  <c:v>2.3E-2</c:v>
                </c:pt>
                <c:pt idx="210">
                  <c:v>2.8999999999999998E-2</c:v>
                </c:pt>
                <c:pt idx="211">
                  <c:v>2.8999999999999998E-2</c:v>
                </c:pt>
                <c:pt idx="212">
                  <c:v>3.5999999999999997E-2</c:v>
                </c:pt>
                <c:pt idx="213">
                  <c:v>4.2000000000000003E-2</c:v>
                </c:pt>
                <c:pt idx="214">
                  <c:v>4.7999999999999994E-2</c:v>
                </c:pt>
                <c:pt idx="215">
                  <c:v>4.7999999999999994E-2</c:v>
                </c:pt>
                <c:pt idx="216">
                  <c:v>5.2999999999999999E-2</c:v>
                </c:pt>
                <c:pt idx="217">
                  <c:v>6.0000000000000005E-2</c:v>
                </c:pt>
                <c:pt idx="218">
                  <c:v>5.2999999999999999E-2</c:v>
                </c:pt>
                <c:pt idx="219">
                  <c:v>5.2999999999999999E-2</c:v>
                </c:pt>
                <c:pt idx="220">
                  <c:v>5.2999999999999999E-2</c:v>
                </c:pt>
                <c:pt idx="221">
                  <c:v>6.6000000000000003E-2</c:v>
                </c:pt>
                <c:pt idx="222">
                  <c:v>5.2999999999999999E-2</c:v>
                </c:pt>
                <c:pt idx="223">
                  <c:v>5.2999999999999999E-2</c:v>
                </c:pt>
                <c:pt idx="224">
                  <c:v>5.2999999999999999E-2</c:v>
                </c:pt>
                <c:pt idx="225">
                  <c:v>5.2999999999999999E-2</c:v>
                </c:pt>
                <c:pt idx="226">
                  <c:v>4.7999999999999994E-2</c:v>
                </c:pt>
                <c:pt idx="227">
                  <c:v>4.2000000000000003E-2</c:v>
                </c:pt>
                <c:pt idx="228">
                  <c:v>4.2000000000000003E-2</c:v>
                </c:pt>
                <c:pt idx="229">
                  <c:v>3.5999999999999997E-2</c:v>
                </c:pt>
                <c:pt idx="230">
                  <c:v>2.8999999999999998E-2</c:v>
                </c:pt>
                <c:pt idx="231">
                  <c:v>2.8999999999999998E-2</c:v>
                </c:pt>
                <c:pt idx="232">
                  <c:v>2.8999999999999998E-2</c:v>
                </c:pt>
                <c:pt idx="233">
                  <c:v>2.3E-2</c:v>
                </c:pt>
                <c:pt idx="234">
                  <c:v>1.1000000000000003E-2</c:v>
                </c:pt>
                <c:pt idx="235">
                  <c:v>5.000000000000001E-3</c:v>
                </c:pt>
                <c:pt idx="236">
                  <c:v>5.000000000000001E-3</c:v>
                </c:pt>
                <c:pt idx="237">
                  <c:v>-1.0000000000000009E-3</c:v>
                </c:pt>
                <c:pt idx="238">
                  <c:v>-6.9999999999999993E-3</c:v>
                </c:pt>
                <c:pt idx="239">
                  <c:v>-1.3000000000000001E-2</c:v>
                </c:pt>
                <c:pt idx="240">
                  <c:v>-1.9E-2</c:v>
                </c:pt>
                <c:pt idx="241">
                  <c:v>-1.9E-2</c:v>
                </c:pt>
                <c:pt idx="242">
                  <c:v>-2.6000000000000002E-2</c:v>
                </c:pt>
                <c:pt idx="243">
                  <c:v>-2.6000000000000002E-2</c:v>
                </c:pt>
                <c:pt idx="244">
                  <c:v>-3.1E-2</c:v>
                </c:pt>
                <c:pt idx="245">
                  <c:v>-3.6999999999999998E-2</c:v>
                </c:pt>
                <c:pt idx="246">
                  <c:v>-4.2999999999999997E-2</c:v>
                </c:pt>
                <c:pt idx="247">
                  <c:v>-4.2999999999999997E-2</c:v>
                </c:pt>
                <c:pt idx="248">
                  <c:v>-4.2999999999999997E-2</c:v>
                </c:pt>
                <c:pt idx="249">
                  <c:v>-5.6000000000000001E-2</c:v>
                </c:pt>
                <c:pt idx="250">
                  <c:v>-0.05</c:v>
                </c:pt>
                <c:pt idx="251">
                  <c:v>-0.05</c:v>
                </c:pt>
                <c:pt idx="252">
                  <c:v>-5.6000000000000001E-2</c:v>
                </c:pt>
                <c:pt idx="253">
                  <c:v>-5.6000000000000001E-2</c:v>
                </c:pt>
                <c:pt idx="254">
                  <c:v>-0.05</c:v>
                </c:pt>
                <c:pt idx="255">
                  <c:v>-0.05</c:v>
                </c:pt>
                <c:pt idx="256">
                  <c:v>-4.2999999999999997E-2</c:v>
                </c:pt>
                <c:pt idx="257">
                  <c:v>-0.05</c:v>
                </c:pt>
                <c:pt idx="258">
                  <c:v>-4.2999999999999997E-2</c:v>
                </c:pt>
                <c:pt idx="259">
                  <c:v>-3.6999999999999998E-2</c:v>
                </c:pt>
                <c:pt idx="260">
                  <c:v>-3.6999999999999998E-2</c:v>
                </c:pt>
                <c:pt idx="261">
                  <c:v>-3.6999999999999998E-2</c:v>
                </c:pt>
                <c:pt idx="262">
                  <c:v>-3.1E-2</c:v>
                </c:pt>
                <c:pt idx="263">
                  <c:v>-2.6000000000000002E-2</c:v>
                </c:pt>
                <c:pt idx="264">
                  <c:v>-1.9E-2</c:v>
                </c:pt>
                <c:pt idx="265">
                  <c:v>-1.9E-2</c:v>
                </c:pt>
                <c:pt idx="266">
                  <c:v>-1.9E-2</c:v>
                </c:pt>
                <c:pt idx="267">
                  <c:v>-1.9E-2</c:v>
                </c:pt>
                <c:pt idx="268">
                  <c:v>-1.3000000000000001E-2</c:v>
                </c:pt>
                <c:pt idx="269">
                  <c:v>-1.3000000000000001E-2</c:v>
                </c:pt>
                <c:pt idx="270">
                  <c:v>-1.0000000000000009E-3</c:v>
                </c:pt>
                <c:pt idx="271">
                  <c:v>-1.0000000000000009E-3</c:v>
                </c:pt>
                <c:pt idx="272">
                  <c:v>-1.0000000000000009E-3</c:v>
                </c:pt>
                <c:pt idx="273">
                  <c:v>5.000000000000001E-3</c:v>
                </c:pt>
                <c:pt idx="274">
                  <c:v>2.3E-2</c:v>
                </c:pt>
                <c:pt idx="275">
                  <c:v>2.3E-2</c:v>
                </c:pt>
                <c:pt idx="276">
                  <c:v>2.3E-2</c:v>
                </c:pt>
                <c:pt idx="277">
                  <c:v>2.3E-2</c:v>
                </c:pt>
                <c:pt idx="278">
                  <c:v>2.8999999999999998E-2</c:v>
                </c:pt>
                <c:pt idx="279">
                  <c:v>2.8999999999999998E-2</c:v>
                </c:pt>
                <c:pt idx="280">
                  <c:v>2.3E-2</c:v>
                </c:pt>
                <c:pt idx="281">
                  <c:v>2.8999999999999998E-2</c:v>
                </c:pt>
                <c:pt idx="282">
                  <c:v>3.5999999999999997E-2</c:v>
                </c:pt>
                <c:pt idx="283">
                  <c:v>3.5999999999999997E-2</c:v>
                </c:pt>
                <c:pt idx="284">
                  <c:v>2.8999999999999998E-2</c:v>
                </c:pt>
                <c:pt idx="285">
                  <c:v>3.5999999999999997E-2</c:v>
                </c:pt>
                <c:pt idx="286">
                  <c:v>3.5999999999999997E-2</c:v>
                </c:pt>
                <c:pt idx="287">
                  <c:v>2.8999999999999998E-2</c:v>
                </c:pt>
                <c:pt idx="288">
                  <c:v>2.8999999999999998E-2</c:v>
                </c:pt>
                <c:pt idx="289">
                  <c:v>2.8999999999999998E-2</c:v>
                </c:pt>
                <c:pt idx="290">
                  <c:v>2.8999999999999998E-2</c:v>
                </c:pt>
                <c:pt idx="291">
                  <c:v>2.8999999999999998E-2</c:v>
                </c:pt>
                <c:pt idx="292">
                  <c:v>2.3E-2</c:v>
                </c:pt>
                <c:pt idx="293">
                  <c:v>2.3E-2</c:v>
                </c:pt>
                <c:pt idx="294">
                  <c:v>1.7000000000000001E-2</c:v>
                </c:pt>
                <c:pt idx="295">
                  <c:v>1.7000000000000001E-2</c:v>
                </c:pt>
                <c:pt idx="296">
                  <c:v>1.1000000000000003E-2</c:v>
                </c:pt>
                <c:pt idx="297">
                  <c:v>1.1000000000000003E-2</c:v>
                </c:pt>
                <c:pt idx="298">
                  <c:v>1.1000000000000003E-2</c:v>
                </c:pt>
                <c:pt idx="299">
                  <c:v>5.000000000000001E-3</c:v>
                </c:pt>
                <c:pt idx="300">
                  <c:v>-1.0000000000000009E-3</c:v>
                </c:pt>
                <c:pt idx="301">
                  <c:v>-1.0000000000000009E-3</c:v>
                </c:pt>
                <c:pt idx="302">
                  <c:v>-1.0000000000000009E-3</c:v>
                </c:pt>
                <c:pt idx="303">
                  <c:v>-6.9999999999999993E-3</c:v>
                </c:pt>
                <c:pt idx="304">
                  <c:v>-1.3000000000000001E-2</c:v>
                </c:pt>
                <c:pt idx="305">
                  <c:v>-1.3000000000000001E-2</c:v>
                </c:pt>
                <c:pt idx="306">
                  <c:v>-1.9E-2</c:v>
                </c:pt>
                <c:pt idx="307">
                  <c:v>-1.9E-2</c:v>
                </c:pt>
                <c:pt idx="308">
                  <c:v>-1.9E-2</c:v>
                </c:pt>
                <c:pt idx="309">
                  <c:v>-1.9E-2</c:v>
                </c:pt>
                <c:pt idx="310">
                  <c:v>-2.6000000000000002E-2</c:v>
                </c:pt>
                <c:pt idx="311">
                  <c:v>-2.6000000000000002E-2</c:v>
                </c:pt>
                <c:pt idx="312">
                  <c:v>-2.6000000000000002E-2</c:v>
                </c:pt>
                <c:pt idx="313">
                  <c:v>-3.1E-2</c:v>
                </c:pt>
                <c:pt idx="314">
                  <c:v>-3.1E-2</c:v>
                </c:pt>
                <c:pt idx="315">
                  <c:v>-3.1E-2</c:v>
                </c:pt>
                <c:pt idx="316">
                  <c:v>-3.1E-2</c:v>
                </c:pt>
                <c:pt idx="317">
                  <c:v>-3.1E-2</c:v>
                </c:pt>
                <c:pt idx="318">
                  <c:v>-3.1E-2</c:v>
                </c:pt>
                <c:pt idx="319">
                  <c:v>-2.6000000000000002E-2</c:v>
                </c:pt>
                <c:pt idx="320">
                  <c:v>-2.6000000000000002E-2</c:v>
                </c:pt>
                <c:pt idx="321">
                  <c:v>-2.6000000000000002E-2</c:v>
                </c:pt>
                <c:pt idx="322">
                  <c:v>-2.6000000000000002E-2</c:v>
                </c:pt>
                <c:pt idx="323">
                  <c:v>-2.6000000000000002E-2</c:v>
                </c:pt>
                <c:pt idx="324">
                  <c:v>-2.6000000000000002E-2</c:v>
                </c:pt>
                <c:pt idx="325">
                  <c:v>-2.6000000000000002E-2</c:v>
                </c:pt>
                <c:pt idx="326">
                  <c:v>-2.6000000000000002E-2</c:v>
                </c:pt>
                <c:pt idx="327">
                  <c:v>-1.9E-2</c:v>
                </c:pt>
                <c:pt idx="328">
                  <c:v>-1.9E-2</c:v>
                </c:pt>
                <c:pt idx="329">
                  <c:v>-1.9E-2</c:v>
                </c:pt>
                <c:pt idx="330">
                  <c:v>-1.3000000000000001E-2</c:v>
                </c:pt>
                <c:pt idx="331">
                  <c:v>-1.3000000000000001E-2</c:v>
                </c:pt>
                <c:pt idx="332">
                  <c:v>-6.9999999999999993E-3</c:v>
                </c:pt>
                <c:pt idx="333">
                  <c:v>-6.9999999999999993E-3</c:v>
                </c:pt>
                <c:pt idx="334">
                  <c:v>-1.0000000000000009E-3</c:v>
                </c:pt>
                <c:pt idx="335">
                  <c:v>-6.9999999999999993E-3</c:v>
                </c:pt>
                <c:pt idx="336">
                  <c:v>5.000000000000001E-3</c:v>
                </c:pt>
                <c:pt idx="337">
                  <c:v>5.000000000000001E-3</c:v>
                </c:pt>
                <c:pt idx="338">
                  <c:v>5.000000000000001E-3</c:v>
                </c:pt>
                <c:pt idx="339">
                  <c:v>5.000000000000001E-3</c:v>
                </c:pt>
                <c:pt idx="340">
                  <c:v>1.1000000000000003E-2</c:v>
                </c:pt>
                <c:pt idx="341">
                  <c:v>1.1000000000000003E-2</c:v>
                </c:pt>
                <c:pt idx="342">
                  <c:v>1.1000000000000003E-2</c:v>
                </c:pt>
                <c:pt idx="343">
                  <c:v>1.7000000000000001E-2</c:v>
                </c:pt>
                <c:pt idx="344">
                  <c:v>1.7000000000000001E-2</c:v>
                </c:pt>
                <c:pt idx="345">
                  <c:v>1.1000000000000003E-2</c:v>
                </c:pt>
                <c:pt idx="346">
                  <c:v>1.7000000000000001E-2</c:v>
                </c:pt>
                <c:pt idx="347">
                  <c:v>1.7000000000000001E-2</c:v>
                </c:pt>
                <c:pt idx="348">
                  <c:v>2.3E-2</c:v>
                </c:pt>
                <c:pt idx="349">
                  <c:v>1.7000000000000001E-2</c:v>
                </c:pt>
                <c:pt idx="350">
                  <c:v>1.7000000000000001E-2</c:v>
                </c:pt>
                <c:pt idx="351">
                  <c:v>1.1000000000000003E-2</c:v>
                </c:pt>
                <c:pt idx="352">
                  <c:v>1.7000000000000001E-2</c:v>
                </c:pt>
                <c:pt idx="353">
                  <c:v>1.1000000000000003E-2</c:v>
                </c:pt>
                <c:pt idx="354">
                  <c:v>2.3E-2</c:v>
                </c:pt>
                <c:pt idx="355">
                  <c:v>1.1000000000000003E-2</c:v>
                </c:pt>
                <c:pt idx="356">
                  <c:v>1.1000000000000003E-2</c:v>
                </c:pt>
                <c:pt idx="357">
                  <c:v>1.1000000000000003E-2</c:v>
                </c:pt>
                <c:pt idx="358">
                  <c:v>1.1000000000000003E-2</c:v>
                </c:pt>
                <c:pt idx="359">
                  <c:v>1.1000000000000003E-2</c:v>
                </c:pt>
                <c:pt idx="360">
                  <c:v>5.000000000000001E-3</c:v>
                </c:pt>
                <c:pt idx="361">
                  <c:v>5.000000000000001E-3</c:v>
                </c:pt>
                <c:pt idx="362">
                  <c:v>5.000000000000001E-3</c:v>
                </c:pt>
                <c:pt idx="363">
                  <c:v>5.000000000000001E-3</c:v>
                </c:pt>
                <c:pt idx="364">
                  <c:v>-1.0000000000000009E-3</c:v>
                </c:pt>
                <c:pt idx="365">
                  <c:v>-6.9999999999999993E-3</c:v>
                </c:pt>
                <c:pt idx="366">
                  <c:v>-6.9999999999999993E-3</c:v>
                </c:pt>
                <c:pt idx="367">
                  <c:v>-6.9999999999999993E-3</c:v>
                </c:pt>
                <c:pt idx="368">
                  <c:v>-6.9999999999999993E-3</c:v>
                </c:pt>
                <c:pt idx="369">
                  <c:v>-6.9999999999999993E-3</c:v>
                </c:pt>
                <c:pt idx="370">
                  <c:v>-1.3000000000000001E-2</c:v>
                </c:pt>
                <c:pt idx="371">
                  <c:v>-1.3000000000000001E-2</c:v>
                </c:pt>
                <c:pt idx="372">
                  <c:v>-1.9E-2</c:v>
                </c:pt>
                <c:pt idx="373">
                  <c:v>-1.9E-2</c:v>
                </c:pt>
                <c:pt idx="374">
                  <c:v>-1.9E-2</c:v>
                </c:pt>
                <c:pt idx="375">
                  <c:v>-1.9E-2</c:v>
                </c:pt>
                <c:pt idx="376">
                  <c:v>-1.9E-2</c:v>
                </c:pt>
                <c:pt idx="377">
                  <c:v>-1.9E-2</c:v>
                </c:pt>
                <c:pt idx="378">
                  <c:v>-1.9E-2</c:v>
                </c:pt>
                <c:pt idx="379">
                  <c:v>-1.9E-2</c:v>
                </c:pt>
                <c:pt idx="380">
                  <c:v>-2.6000000000000002E-2</c:v>
                </c:pt>
                <c:pt idx="381">
                  <c:v>-1.9E-2</c:v>
                </c:pt>
                <c:pt idx="382">
                  <c:v>-1.9E-2</c:v>
                </c:pt>
                <c:pt idx="383">
                  <c:v>-1.9E-2</c:v>
                </c:pt>
                <c:pt idx="384">
                  <c:v>-1.9E-2</c:v>
                </c:pt>
                <c:pt idx="385">
                  <c:v>-1.9E-2</c:v>
                </c:pt>
                <c:pt idx="386">
                  <c:v>-1.9E-2</c:v>
                </c:pt>
                <c:pt idx="387">
                  <c:v>-1.9E-2</c:v>
                </c:pt>
                <c:pt idx="388">
                  <c:v>-1.9E-2</c:v>
                </c:pt>
                <c:pt idx="389">
                  <c:v>-1.3000000000000001E-2</c:v>
                </c:pt>
                <c:pt idx="390">
                  <c:v>-1.3000000000000001E-2</c:v>
                </c:pt>
                <c:pt idx="391">
                  <c:v>-1.9E-2</c:v>
                </c:pt>
                <c:pt idx="392">
                  <c:v>-1.3000000000000001E-2</c:v>
                </c:pt>
                <c:pt idx="393">
                  <c:v>-1.3000000000000001E-2</c:v>
                </c:pt>
                <c:pt idx="394">
                  <c:v>-1.3000000000000001E-2</c:v>
                </c:pt>
                <c:pt idx="395">
                  <c:v>-6.9999999999999993E-3</c:v>
                </c:pt>
                <c:pt idx="396">
                  <c:v>-6.9999999999999993E-3</c:v>
                </c:pt>
                <c:pt idx="397">
                  <c:v>-6.9999999999999993E-3</c:v>
                </c:pt>
                <c:pt idx="398">
                  <c:v>-6.9999999999999993E-3</c:v>
                </c:pt>
                <c:pt idx="399">
                  <c:v>-6.9999999999999993E-3</c:v>
                </c:pt>
                <c:pt idx="400">
                  <c:v>-1.0000000000000009E-3</c:v>
                </c:pt>
                <c:pt idx="401">
                  <c:v>5.000000000000001E-3</c:v>
                </c:pt>
                <c:pt idx="402">
                  <c:v>-1.0000000000000009E-3</c:v>
                </c:pt>
                <c:pt idx="403">
                  <c:v>5.000000000000001E-3</c:v>
                </c:pt>
                <c:pt idx="404">
                  <c:v>5.000000000000001E-3</c:v>
                </c:pt>
                <c:pt idx="405">
                  <c:v>-1.0000000000000009E-3</c:v>
                </c:pt>
                <c:pt idx="406">
                  <c:v>5.000000000000001E-3</c:v>
                </c:pt>
                <c:pt idx="407">
                  <c:v>5.000000000000001E-3</c:v>
                </c:pt>
                <c:pt idx="408">
                  <c:v>1.1000000000000003E-2</c:v>
                </c:pt>
                <c:pt idx="409">
                  <c:v>5.000000000000001E-3</c:v>
                </c:pt>
                <c:pt idx="410">
                  <c:v>5.000000000000001E-3</c:v>
                </c:pt>
                <c:pt idx="411">
                  <c:v>1.1000000000000003E-2</c:v>
                </c:pt>
                <c:pt idx="412">
                  <c:v>1.1000000000000003E-2</c:v>
                </c:pt>
                <c:pt idx="413">
                  <c:v>1.1000000000000003E-2</c:v>
                </c:pt>
                <c:pt idx="414">
                  <c:v>1.1000000000000003E-2</c:v>
                </c:pt>
                <c:pt idx="415">
                  <c:v>1.1000000000000003E-2</c:v>
                </c:pt>
                <c:pt idx="416">
                  <c:v>1.1000000000000003E-2</c:v>
                </c:pt>
                <c:pt idx="417">
                  <c:v>1.1000000000000003E-2</c:v>
                </c:pt>
                <c:pt idx="418">
                  <c:v>5.000000000000001E-3</c:v>
                </c:pt>
                <c:pt idx="419">
                  <c:v>1.1000000000000003E-2</c:v>
                </c:pt>
                <c:pt idx="420">
                  <c:v>1.1000000000000003E-2</c:v>
                </c:pt>
                <c:pt idx="421">
                  <c:v>5.000000000000001E-3</c:v>
                </c:pt>
                <c:pt idx="422">
                  <c:v>5.000000000000001E-3</c:v>
                </c:pt>
                <c:pt idx="423">
                  <c:v>5.000000000000001E-3</c:v>
                </c:pt>
                <c:pt idx="424">
                  <c:v>5.000000000000001E-3</c:v>
                </c:pt>
                <c:pt idx="425">
                  <c:v>-1.0000000000000009E-3</c:v>
                </c:pt>
                <c:pt idx="426">
                  <c:v>5.000000000000001E-3</c:v>
                </c:pt>
                <c:pt idx="427">
                  <c:v>-1.0000000000000009E-3</c:v>
                </c:pt>
                <c:pt idx="428">
                  <c:v>-1.0000000000000009E-3</c:v>
                </c:pt>
                <c:pt idx="429">
                  <c:v>-6.9999999999999993E-3</c:v>
                </c:pt>
                <c:pt idx="430">
                  <c:v>-1.0000000000000009E-3</c:v>
                </c:pt>
                <c:pt idx="431">
                  <c:v>-6.9999999999999993E-3</c:v>
                </c:pt>
                <c:pt idx="432">
                  <c:v>-6.9999999999999993E-3</c:v>
                </c:pt>
                <c:pt idx="433">
                  <c:v>-1.3000000000000001E-2</c:v>
                </c:pt>
                <c:pt idx="434">
                  <c:v>-6.9999999999999993E-3</c:v>
                </c:pt>
                <c:pt idx="435">
                  <c:v>-1.0000000000000009E-3</c:v>
                </c:pt>
                <c:pt idx="436">
                  <c:v>-6.9999999999999993E-3</c:v>
                </c:pt>
                <c:pt idx="437">
                  <c:v>-1.3000000000000001E-2</c:v>
                </c:pt>
                <c:pt idx="438">
                  <c:v>-1.3000000000000001E-2</c:v>
                </c:pt>
                <c:pt idx="439">
                  <c:v>-1.3000000000000001E-2</c:v>
                </c:pt>
                <c:pt idx="440">
                  <c:v>-1.9E-2</c:v>
                </c:pt>
                <c:pt idx="441">
                  <c:v>-1.3000000000000001E-2</c:v>
                </c:pt>
                <c:pt idx="442">
                  <c:v>-1.3000000000000001E-2</c:v>
                </c:pt>
                <c:pt idx="443">
                  <c:v>-1.3000000000000001E-2</c:v>
                </c:pt>
                <c:pt idx="444">
                  <c:v>-1.9E-2</c:v>
                </c:pt>
                <c:pt idx="445">
                  <c:v>-1.9E-2</c:v>
                </c:pt>
                <c:pt idx="446">
                  <c:v>-1.3000000000000001E-2</c:v>
                </c:pt>
                <c:pt idx="447">
                  <c:v>-1.3000000000000001E-2</c:v>
                </c:pt>
                <c:pt idx="448">
                  <c:v>-1.3000000000000001E-2</c:v>
                </c:pt>
                <c:pt idx="449">
                  <c:v>-6.9999999999999993E-3</c:v>
                </c:pt>
                <c:pt idx="450">
                  <c:v>-1.3000000000000001E-2</c:v>
                </c:pt>
                <c:pt idx="451">
                  <c:v>-1.3000000000000001E-2</c:v>
                </c:pt>
                <c:pt idx="452">
                  <c:v>-1.3000000000000001E-2</c:v>
                </c:pt>
                <c:pt idx="453">
                  <c:v>-1.3000000000000001E-2</c:v>
                </c:pt>
                <c:pt idx="454">
                  <c:v>-1.3000000000000001E-2</c:v>
                </c:pt>
                <c:pt idx="455">
                  <c:v>-1.3000000000000001E-2</c:v>
                </c:pt>
                <c:pt idx="456">
                  <c:v>-1.3000000000000001E-2</c:v>
                </c:pt>
                <c:pt idx="457">
                  <c:v>-1.3000000000000001E-2</c:v>
                </c:pt>
                <c:pt idx="458">
                  <c:v>-1.3000000000000001E-2</c:v>
                </c:pt>
                <c:pt idx="459">
                  <c:v>-6.9999999999999993E-3</c:v>
                </c:pt>
                <c:pt idx="460">
                  <c:v>-1.3000000000000001E-2</c:v>
                </c:pt>
                <c:pt idx="461">
                  <c:v>-6.9999999999999993E-3</c:v>
                </c:pt>
                <c:pt idx="462">
                  <c:v>-6.9999999999999993E-3</c:v>
                </c:pt>
                <c:pt idx="463">
                  <c:v>-6.9999999999999993E-3</c:v>
                </c:pt>
                <c:pt idx="464">
                  <c:v>-6.9999999999999993E-3</c:v>
                </c:pt>
                <c:pt idx="465">
                  <c:v>-1.0000000000000009E-3</c:v>
                </c:pt>
                <c:pt idx="466">
                  <c:v>-1.0000000000000009E-3</c:v>
                </c:pt>
                <c:pt idx="467">
                  <c:v>-6.9999999999999993E-3</c:v>
                </c:pt>
                <c:pt idx="468">
                  <c:v>-1.0000000000000009E-3</c:v>
                </c:pt>
                <c:pt idx="469">
                  <c:v>5.000000000000001E-3</c:v>
                </c:pt>
                <c:pt idx="470">
                  <c:v>5.000000000000001E-3</c:v>
                </c:pt>
                <c:pt idx="471">
                  <c:v>-1.0000000000000009E-3</c:v>
                </c:pt>
                <c:pt idx="472">
                  <c:v>5.000000000000001E-3</c:v>
                </c:pt>
                <c:pt idx="473">
                  <c:v>5.000000000000001E-3</c:v>
                </c:pt>
                <c:pt idx="474">
                  <c:v>5.000000000000001E-3</c:v>
                </c:pt>
                <c:pt idx="475">
                  <c:v>-1.0000000000000009E-3</c:v>
                </c:pt>
                <c:pt idx="476">
                  <c:v>5.000000000000001E-3</c:v>
                </c:pt>
                <c:pt idx="477">
                  <c:v>5.000000000000001E-3</c:v>
                </c:pt>
                <c:pt idx="478">
                  <c:v>5.000000000000001E-3</c:v>
                </c:pt>
                <c:pt idx="479">
                  <c:v>-1.0000000000000009E-3</c:v>
                </c:pt>
                <c:pt idx="480">
                  <c:v>5.000000000000001E-3</c:v>
                </c:pt>
                <c:pt idx="481">
                  <c:v>5.000000000000001E-3</c:v>
                </c:pt>
                <c:pt idx="482">
                  <c:v>5.000000000000001E-3</c:v>
                </c:pt>
                <c:pt idx="483">
                  <c:v>5.000000000000001E-3</c:v>
                </c:pt>
                <c:pt idx="484">
                  <c:v>5.000000000000001E-3</c:v>
                </c:pt>
                <c:pt idx="485">
                  <c:v>5.000000000000001E-3</c:v>
                </c:pt>
                <c:pt idx="486">
                  <c:v>5.000000000000001E-3</c:v>
                </c:pt>
                <c:pt idx="487">
                  <c:v>5.000000000000001E-3</c:v>
                </c:pt>
                <c:pt idx="488">
                  <c:v>5.000000000000001E-3</c:v>
                </c:pt>
                <c:pt idx="489">
                  <c:v>-1.0000000000000009E-3</c:v>
                </c:pt>
                <c:pt idx="490">
                  <c:v>-1.0000000000000009E-3</c:v>
                </c:pt>
                <c:pt idx="491">
                  <c:v>-6.9999999999999993E-3</c:v>
                </c:pt>
                <c:pt idx="492">
                  <c:v>-1.0000000000000009E-3</c:v>
                </c:pt>
                <c:pt idx="493">
                  <c:v>-6.9999999999999993E-3</c:v>
                </c:pt>
                <c:pt idx="494">
                  <c:v>-6.9999999999999993E-3</c:v>
                </c:pt>
                <c:pt idx="495">
                  <c:v>-1.0000000000000009E-3</c:v>
                </c:pt>
                <c:pt idx="496">
                  <c:v>-6.9999999999999993E-3</c:v>
                </c:pt>
                <c:pt idx="497">
                  <c:v>-1.3000000000000001E-2</c:v>
                </c:pt>
                <c:pt idx="498">
                  <c:v>-6.9999999999999993E-3</c:v>
                </c:pt>
                <c:pt idx="499">
                  <c:v>-1.3000000000000001E-2</c:v>
                </c:pt>
                <c:pt idx="500">
                  <c:v>-6.9999999999999993E-3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68-4B6D-B39B-5F6919155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sz="9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'3ªParte 4ºEnsaio'!$B$2:$B$1048576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4ºEnsaio'!$E$2:$E$1048576</c:f>
              <c:numCache>
                <c:formatCode>0.000</c:formatCode>
                <c:ptCount val="1048575"/>
                <c:pt idx="0">
                  <c:v>-3.9806781768616378E-2</c:v>
                </c:pt>
                <c:pt idx="1">
                  <c:v>-3.7465206370462474E-2</c:v>
                </c:pt>
                <c:pt idx="2">
                  <c:v>-3.56114591802573E-2</c:v>
                </c:pt>
                <c:pt idx="3">
                  <c:v>-3.2684489932564918E-2</c:v>
                </c:pt>
                <c:pt idx="4">
                  <c:v>-2.975752068487254E-2</c:v>
                </c:pt>
                <c:pt idx="5">
                  <c:v>-2.673298579559041E-2</c:v>
                </c:pt>
                <c:pt idx="6">
                  <c:v>-2.3220622698359551E-2</c:v>
                </c:pt>
                <c:pt idx="7">
                  <c:v>-1.9025300110000476E-2</c:v>
                </c:pt>
                <c:pt idx="8">
                  <c:v>-1.5512937012769618E-2</c:v>
                </c:pt>
                <c:pt idx="9">
                  <c:v>-1.1903008273949014E-2</c:v>
                </c:pt>
                <c:pt idx="10">
                  <c:v>-8.3906451767181579E-3</c:v>
                </c:pt>
                <c:pt idx="11">
                  <c:v>-3.6099287388206024E-3</c:v>
                </c:pt>
                <c:pt idx="12">
                  <c:v>-6.8295949112822209E-4</c:v>
                </c:pt>
                <c:pt idx="13">
                  <c:v>3.5123630972308563E-3</c:v>
                </c:pt>
                <c:pt idx="14">
                  <c:v>7.0247261944617143E-3</c:v>
                </c:pt>
                <c:pt idx="15">
                  <c:v>1.0537089291692572E-2</c:v>
                </c:pt>
                <c:pt idx="16">
                  <c:v>1.4732411880051649E-2</c:v>
                </c:pt>
                <c:pt idx="17">
                  <c:v>1.7073987278205555E-2</c:v>
                </c:pt>
                <c:pt idx="18">
                  <c:v>2.1269309866564633E-2</c:v>
                </c:pt>
                <c:pt idx="19">
                  <c:v>2.361088526471854E-2</c:v>
                </c:pt>
                <c:pt idx="20">
                  <c:v>2.5952460662872438E-2</c:v>
                </c:pt>
                <c:pt idx="21">
                  <c:v>2.7708642211487867E-2</c:v>
                </c:pt>
                <c:pt idx="22">
                  <c:v>3.0147783251231519E-2</c:v>
                </c:pt>
                <c:pt idx="23">
                  <c:v>3.1318570950308468E-2</c:v>
                </c:pt>
                <c:pt idx="24">
                  <c:v>3.1903964799846946E-2</c:v>
                </c:pt>
                <c:pt idx="25">
                  <c:v>3.2489358649385423E-2</c:v>
                </c:pt>
                <c:pt idx="26">
                  <c:v>3.3660146348462372E-2</c:v>
                </c:pt>
                <c:pt idx="27">
                  <c:v>3.3660146348462372E-2</c:v>
                </c:pt>
                <c:pt idx="28">
                  <c:v>3.3660146348462372E-2</c:v>
                </c:pt>
                <c:pt idx="29">
                  <c:v>3.3660146348462372E-2</c:v>
                </c:pt>
                <c:pt idx="30">
                  <c:v>3.2489358649385423E-2</c:v>
                </c:pt>
                <c:pt idx="31">
                  <c:v>3.1318570950308468E-2</c:v>
                </c:pt>
                <c:pt idx="32">
                  <c:v>2.9562389401693045E-2</c:v>
                </c:pt>
                <c:pt idx="33">
                  <c:v>2.887942991056482E-2</c:v>
                </c:pt>
                <c:pt idx="34">
                  <c:v>2.7220814003539137E-2</c:v>
                </c:pt>
                <c:pt idx="35">
                  <c:v>2.4196279114257015E-2</c:v>
                </c:pt>
                <c:pt idx="36">
                  <c:v>2.185470371610311E-2</c:v>
                </c:pt>
                <c:pt idx="37">
                  <c:v>2.0000956525897937E-2</c:v>
                </c:pt>
                <c:pt idx="38">
                  <c:v>1.7659381127744029E-2</c:v>
                </c:pt>
                <c:pt idx="39">
                  <c:v>1.4732411880051649E-2</c:v>
                </c:pt>
                <c:pt idx="40">
                  <c:v>1.1122483141231048E-2</c:v>
                </c:pt>
                <c:pt idx="41">
                  <c:v>8.1955138935386647E-3</c:v>
                </c:pt>
                <c:pt idx="42">
                  <c:v>5.8539384953847614E-3</c:v>
                </c:pt>
                <c:pt idx="43">
                  <c:v>2.2440097565641585E-3</c:v>
                </c:pt>
                <c:pt idx="44">
                  <c:v>-9.7565641589746112E-5</c:v>
                </c:pt>
                <c:pt idx="45">
                  <c:v>-3.0245348892821268E-3</c:v>
                </c:pt>
                <c:pt idx="46">
                  <c:v>-5.4636759290257776E-3</c:v>
                </c:pt>
                <c:pt idx="47">
                  <c:v>-7.8052513271796818E-3</c:v>
                </c:pt>
                <c:pt idx="48">
                  <c:v>-1.0244392366923333E-2</c:v>
                </c:pt>
                <c:pt idx="49">
                  <c:v>-1.2585967765077238E-2</c:v>
                </c:pt>
                <c:pt idx="50">
                  <c:v>-1.492754316323114E-2</c:v>
                </c:pt>
                <c:pt idx="51">
                  <c:v>-1.6683724711846568E-2</c:v>
                </c:pt>
                <c:pt idx="52">
                  <c:v>-1.785451241092352E-2</c:v>
                </c:pt>
                <c:pt idx="53">
                  <c:v>-1.961069395953895E-2</c:v>
                </c:pt>
                <c:pt idx="54">
                  <c:v>-2.087904730020565E-2</c:v>
                </c:pt>
                <c:pt idx="55">
                  <c:v>-2.2635228848821076E-2</c:v>
                </c:pt>
                <c:pt idx="56">
                  <c:v>-2.3806016547898028E-2</c:v>
                </c:pt>
                <c:pt idx="57">
                  <c:v>-2.3220622698359551E-2</c:v>
                </c:pt>
                <c:pt idx="58">
                  <c:v>-2.4391410397436506E-2</c:v>
                </c:pt>
                <c:pt idx="59">
                  <c:v>-2.497680424697498E-2</c:v>
                </c:pt>
                <c:pt idx="60">
                  <c:v>-2.4391410397436506E-2</c:v>
                </c:pt>
                <c:pt idx="61">
                  <c:v>-2.3806016547898028E-2</c:v>
                </c:pt>
                <c:pt idx="62">
                  <c:v>-2.4391410397436506E-2</c:v>
                </c:pt>
                <c:pt idx="63">
                  <c:v>-2.3220622698359551E-2</c:v>
                </c:pt>
                <c:pt idx="64">
                  <c:v>-2.2635228848821076E-2</c:v>
                </c:pt>
                <c:pt idx="65">
                  <c:v>-2.087904730020565E-2</c:v>
                </c:pt>
                <c:pt idx="66">
                  <c:v>-2.0293653450667172E-2</c:v>
                </c:pt>
                <c:pt idx="67">
                  <c:v>-1.8439906260461998E-2</c:v>
                </c:pt>
                <c:pt idx="68">
                  <c:v>-1.6683724711846568E-2</c:v>
                </c:pt>
                <c:pt idx="69">
                  <c:v>-1.492754316323114E-2</c:v>
                </c:pt>
                <c:pt idx="70">
                  <c:v>-1.3171361614615714E-2</c:v>
                </c:pt>
                <c:pt idx="71">
                  <c:v>-1.073222057487206E-2</c:v>
                </c:pt>
                <c:pt idx="72">
                  <c:v>-8.9760390262566339E-3</c:v>
                </c:pt>
                <c:pt idx="73">
                  <c:v>-6.6344636281027297E-3</c:v>
                </c:pt>
                <c:pt idx="74">
                  <c:v>-5.4636759290257776E-3</c:v>
                </c:pt>
                <c:pt idx="75">
                  <c:v>-2.5367066813333969E-3</c:v>
                </c:pt>
                <c:pt idx="76">
                  <c:v>-6.8295949112822209E-4</c:v>
                </c:pt>
                <c:pt idx="77">
                  <c:v>1.0732220574872066E-3</c:v>
                </c:pt>
                <c:pt idx="78">
                  <c:v>2.8294036061026345E-3</c:v>
                </c:pt>
                <c:pt idx="79">
                  <c:v>5.1709790042565387E-3</c:v>
                </c:pt>
                <c:pt idx="80">
                  <c:v>7.0247261944617143E-3</c:v>
                </c:pt>
                <c:pt idx="81">
                  <c:v>8.1955138935386647E-3</c:v>
                </c:pt>
                <c:pt idx="82">
                  <c:v>9.9516954421540946E-3</c:v>
                </c:pt>
                <c:pt idx="83">
                  <c:v>1.1805442632359268E-2</c:v>
                </c:pt>
                <c:pt idx="84">
                  <c:v>1.4732411880051649E-2</c:v>
                </c:pt>
                <c:pt idx="85">
                  <c:v>1.5317805729590125E-2</c:v>
                </c:pt>
                <c:pt idx="86">
                  <c:v>1.648859342866708E-2</c:v>
                </c:pt>
                <c:pt idx="87">
                  <c:v>1.7073987278205555E-2</c:v>
                </c:pt>
                <c:pt idx="88">
                  <c:v>1.8244774977282507E-2</c:v>
                </c:pt>
                <c:pt idx="89">
                  <c:v>1.8244774977282507E-2</c:v>
                </c:pt>
                <c:pt idx="90">
                  <c:v>1.9513128317949206E-2</c:v>
                </c:pt>
                <c:pt idx="91">
                  <c:v>1.9513128317949206E-2</c:v>
                </c:pt>
                <c:pt idx="92">
                  <c:v>1.9513128317949206E-2</c:v>
                </c:pt>
                <c:pt idx="93">
                  <c:v>1.8830168826820981E-2</c:v>
                </c:pt>
                <c:pt idx="94">
                  <c:v>1.8830168826820981E-2</c:v>
                </c:pt>
                <c:pt idx="95">
                  <c:v>1.8244774977282507E-2</c:v>
                </c:pt>
                <c:pt idx="96">
                  <c:v>1.7659381127744029E-2</c:v>
                </c:pt>
                <c:pt idx="97">
                  <c:v>1.648859342866708E-2</c:v>
                </c:pt>
                <c:pt idx="98">
                  <c:v>1.5903199579128603E-2</c:v>
                </c:pt>
                <c:pt idx="99">
                  <c:v>1.4732411880051649E-2</c:v>
                </c:pt>
                <c:pt idx="100">
                  <c:v>1.2293270840307999E-2</c:v>
                </c:pt>
                <c:pt idx="101">
                  <c:v>1.0537089291692572E-2</c:v>
                </c:pt>
                <c:pt idx="102">
                  <c:v>9.3663015926156185E-3</c:v>
                </c:pt>
                <c:pt idx="103">
                  <c:v>8.1955138935386647E-3</c:v>
                </c:pt>
                <c:pt idx="104">
                  <c:v>5.8539384953847614E-3</c:v>
                </c:pt>
                <c:pt idx="105">
                  <c:v>5.1709790042565387E-3</c:v>
                </c:pt>
                <c:pt idx="106">
                  <c:v>3.5123630972308563E-3</c:v>
                </c:pt>
                <c:pt idx="107">
                  <c:v>1.6586159070256824E-3</c:v>
                </c:pt>
                <c:pt idx="108">
                  <c:v>-9.7565641589746112E-5</c:v>
                </c:pt>
                <c:pt idx="109">
                  <c:v>-6.8295949112822209E-4</c:v>
                </c:pt>
                <c:pt idx="110">
                  <c:v>-2.5367066813333969E-3</c:v>
                </c:pt>
                <c:pt idx="111">
                  <c:v>-4.1953225883590789E-3</c:v>
                </c:pt>
                <c:pt idx="112">
                  <c:v>-6.0490697785642537E-3</c:v>
                </c:pt>
                <c:pt idx="113">
                  <c:v>-6.6344636281027297E-3</c:v>
                </c:pt>
                <c:pt idx="114">
                  <c:v>-7.2198574776412066E-3</c:v>
                </c:pt>
                <c:pt idx="115">
                  <c:v>-9.56143287579511E-3</c:v>
                </c:pt>
                <c:pt idx="116">
                  <c:v>-1.073222057487206E-2</c:v>
                </c:pt>
                <c:pt idx="117">
                  <c:v>-1.1317614424410538E-2</c:v>
                </c:pt>
                <c:pt idx="118">
                  <c:v>-1.1317614424410538E-2</c:v>
                </c:pt>
                <c:pt idx="119">
                  <c:v>-1.2585967765077238E-2</c:v>
                </c:pt>
                <c:pt idx="120">
                  <c:v>-1.375675546415419E-2</c:v>
                </c:pt>
                <c:pt idx="121">
                  <c:v>-1.375675546415419E-2</c:v>
                </c:pt>
                <c:pt idx="122">
                  <c:v>-1.375675546415419E-2</c:v>
                </c:pt>
                <c:pt idx="123">
                  <c:v>-1.4342149313692664E-2</c:v>
                </c:pt>
                <c:pt idx="124">
                  <c:v>-1.375675546415419E-2</c:v>
                </c:pt>
                <c:pt idx="125">
                  <c:v>-1.375675546415419E-2</c:v>
                </c:pt>
                <c:pt idx="126">
                  <c:v>-1.375675546415419E-2</c:v>
                </c:pt>
                <c:pt idx="127">
                  <c:v>-1.375675546415419E-2</c:v>
                </c:pt>
                <c:pt idx="128">
                  <c:v>-1.3171361614615714E-2</c:v>
                </c:pt>
                <c:pt idx="129">
                  <c:v>-1.1317614424410538E-2</c:v>
                </c:pt>
                <c:pt idx="130">
                  <c:v>-1.1317614424410538E-2</c:v>
                </c:pt>
                <c:pt idx="131">
                  <c:v>-1.073222057487206E-2</c:v>
                </c:pt>
                <c:pt idx="132">
                  <c:v>-1.073222057487206E-2</c:v>
                </c:pt>
                <c:pt idx="133">
                  <c:v>-8.9760390262566339E-3</c:v>
                </c:pt>
                <c:pt idx="134">
                  <c:v>-8.3906451767181579E-3</c:v>
                </c:pt>
                <c:pt idx="135">
                  <c:v>-7.2198574776412066E-3</c:v>
                </c:pt>
                <c:pt idx="136">
                  <c:v>-6.0490697785642537E-3</c:v>
                </c:pt>
                <c:pt idx="137">
                  <c:v>-4.8782820794873016E-3</c:v>
                </c:pt>
                <c:pt idx="138">
                  <c:v>-3.6099287388206024E-3</c:v>
                </c:pt>
                <c:pt idx="139">
                  <c:v>-2.5367066813333969E-3</c:v>
                </c:pt>
                <c:pt idx="140">
                  <c:v>-1.2683533406666985E-3</c:v>
                </c:pt>
                <c:pt idx="141">
                  <c:v>4.8782820794873022E-4</c:v>
                </c:pt>
                <c:pt idx="142">
                  <c:v>1.0732220574872066E-3</c:v>
                </c:pt>
                <c:pt idx="143">
                  <c:v>2.2440097565641585E-3</c:v>
                </c:pt>
                <c:pt idx="144">
                  <c:v>3.5123630972308563E-3</c:v>
                </c:pt>
                <c:pt idx="145">
                  <c:v>4.6831507963078084E-3</c:v>
                </c:pt>
                <c:pt idx="146">
                  <c:v>5.1709790042565387E-3</c:v>
                </c:pt>
                <c:pt idx="147">
                  <c:v>6.4393323449232374E-3</c:v>
                </c:pt>
                <c:pt idx="148">
                  <c:v>7.6101200440001886E-3</c:v>
                </c:pt>
                <c:pt idx="149">
                  <c:v>8.1955138935386647E-3</c:v>
                </c:pt>
                <c:pt idx="150">
                  <c:v>8.1955138935386647E-3</c:v>
                </c:pt>
                <c:pt idx="151">
                  <c:v>8.7809077430771407E-3</c:v>
                </c:pt>
                <c:pt idx="152">
                  <c:v>9.3663015926156185E-3</c:v>
                </c:pt>
                <c:pt idx="153">
                  <c:v>9.9516954421540946E-3</c:v>
                </c:pt>
                <c:pt idx="154">
                  <c:v>9.9516954421540946E-3</c:v>
                </c:pt>
                <c:pt idx="155">
                  <c:v>9.9516954421540946E-3</c:v>
                </c:pt>
                <c:pt idx="156">
                  <c:v>1.0537089291692572E-2</c:v>
                </c:pt>
                <c:pt idx="157">
                  <c:v>9.9516954421540946E-3</c:v>
                </c:pt>
                <c:pt idx="158">
                  <c:v>9.9516954421540946E-3</c:v>
                </c:pt>
                <c:pt idx="159">
                  <c:v>9.9516954421540946E-3</c:v>
                </c:pt>
                <c:pt idx="160">
                  <c:v>9.3663015926156185E-3</c:v>
                </c:pt>
                <c:pt idx="161">
                  <c:v>8.1955138935386647E-3</c:v>
                </c:pt>
                <c:pt idx="162">
                  <c:v>8.1955138935386647E-3</c:v>
                </c:pt>
                <c:pt idx="163">
                  <c:v>8.1955138935386647E-3</c:v>
                </c:pt>
                <c:pt idx="164">
                  <c:v>7.0247261944617143E-3</c:v>
                </c:pt>
                <c:pt idx="165">
                  <c:v>5.8539384953847614E-3</c:v>
                </c:pt>
                <c:pt idx="166">
                  <c:v>5.1709790042565387E-3</c:v>
                </c:pt>
                <c:pt idx="167">
                  <c:v>5.1709790042565387E-3</c:v>
                </c:pt>
                <c:pt idx="168">
                  <c:v>4.0977569467693332E-3</c:v>
                </c:pt>
                <c:pt idx="169">
                  <c:v>2.8294036061026345E-3</c:v>
                </c:pt>
                <c:pt idx="170">
                  <c:v>2.2440097565641585E-3</c:v>
                </c:pt>
                <c:pt idx="171">
                  <c:v>1.0732220574872066E-3</c:v>
                </c:pt>
                <c:pt idx="172">
                  <c:v>4.8782820794873022E-4</c:v>
                </c:pt>
                <c:pt idx="173">
                  <c:v>-6.8295949112822209E-4</c:v>
                </c:pt>
                <c:pt idx="174">
                  <c:v>-1.2683533406666985E-3</c:v>
                </c:pt>
                <c:pt idx="175">
                  <c:v>-2.5367066813333969E-3</c:v>
                </c:pt>
                <c:pt idx="176">
                  <c:v>-3.6099287388206024E-3</c:v>
                </c:pt>
                <c:pt idx="177">
                  <c:v>-4.1953225883590789E-3</c:v>
                </c:pt>
                <c:pt idx="178">
                  <c:v>-4.1953225883590789E-3</c:v>
                </c:pt>
                <c:pt idx="179">
                  <c:v>-5.4636759290257776E-3</c:v>
                </c:pt>
                <c:pt idx="180">
                  <c:v>-6.0490697785642537E-3</c:v>
                </c:pt>
                <c:pt idx="181">
                  <c:v>-6.6344636281027297E-3</c:v>
                </c:pt>
                <c:pt idx="182">
                  <c:v>-7.2198574776412066E-3</c:v>
                </c:pt>
                <c:pt idx="183">
                  <c:v>-7.2198574776412066E-3</c:v>
                </c:pt>
                <c:pt idx="184">
                  <c:v>-7.8052513271796818E-3</c:v>
                </c:pt>
                <c:pt idx="185">
                  <c:v>-8.3906451767181579E-3</c:v>
                </c:pt>
                <c:pt idx="186">
                  <c:v>-8.3906451767181579E-3</c:v>
                </c:pt>
                <c:pt idx="187">
                  <c:v>-8.3906451767181579E-3</c:v>
                </c:pt>
                <c:pt idx="188">
                  <c:v>-8.3906451767181579E-3</c:v>
                </c:pt>
                <c:pt idx="189">
                  <c:v>-8.3906451767181579E-3</c:v>
                </c:pt>
                <c:pt idx="190">
                  <c:v>-8.3906451767181579E-3</c:v>
                </c:pt>
                <c:pt idx="191">
                  <c:v>-8.3906451767181579E-3</c:v>
                </c:pt>
                <c:pt idx="192">
                  <c:v>-7.8052513271796818E-3</c:v>
                </c:pt>
                <c:pt idx="193">
                  <c:v>-7.2198574776412066E-3</c:v>
                </c:pt>
                <c:pt idx="194">
                  <c:v>-7.2198574776412066E-3</c:v>
                </c:pt>
                <c:pt idx="195">
                  <c:v>-6.6344636281027297E-3</c:v>
                </c:pt>
                <c:pt idx="196">
                  <c:v>-6.6344636281027297E-3</c:v>
                </c:pt>
                <c:pt idx="197">
                  <c:v>-6.0490697785642537E-3</c:v>
                </c:pt>
                <c:pt idx="198">
                  <c:v>-5.4636759290257776E-3</c:v>
                </c:pt>
                <c:pt idx="199">
                  <c:v>-4.1953225883590789E-3</c:v>
                </c:pt>
                <c:pt idx="200">
                  <c:v>-4.1953225883590789E-3</c:v>
                </c:pt>
                <c:pt idx="201">
                  <c:v>-3.0245348892821268E-3</c:v>
                </c:pt>
                <c:pt idx="202">
                  <c:v>-1.8537471902051743E-3</c:v>
                </c:pt>
                <c:pt idx="203">
                  <c:v>-2.5367066813333969E-3</c:v>
                </c:pt>
                <c:pt idx="204">
                  <c:v>-1.2683533406666985E-3</c:v>
                </c:pt>
                <c:pt idx="205">
                  <c:v>-6.8295949112822209E-4</c:v>
                </c:pt>
                <c:pt idx="206">
                  <c:v>4.8782820794873022E-4</c:v>
                </c:pt>
                <c:pt idx="207">
                  <c:v>1.0732220574872066E-3</c:v>
                </c:pt>
                <c:pt idx="208">
                  <c:v>1.0732220574872066E-3</c:v>
                </c:pt>
                <c:pt idx="209">
                  <c:v>2.2440097565641585E-3</c:v>
                </c:pt>
                <c:pt idx="210">
                  <c:v>2.8294036061026345E-3</c:v>
                </c:pt>
                <c:pt idx="211">
                  <c:v>2.8294036061026345E-3</c:v>
                </c:pt>
                <c:pt idx="212">
                  <c:v>3.5123630972308563E-3</c:v>
                </c:pt>
                <c:pt idx="213">
                  <c:v>4.0977569467693332E-3</c:v>
                </c:pt>
                <c:pt idx="214">
                  <c:v>4.6831507963078084E-3</c:v>
                </c:pt>
                <c:pt idx="215">
                  <c:v>4.6831507963078084E-3</c:v>
                </c:pt>
                <c:pt idx="216">
                  <c:v>5.1709790042565387E-3</c:v>
                </c:pt>
                <c:pt idx="217">
                  <c:v>5.8539384953847614E-3</c:v>
                </c:pt>
                <c:pt idx="218">
                  <c:v>5.1709790042565387E-3</c:v>
                </c:pt>
                <c:pt idx="219">
                  <c:v>5.1709790042565387E-3</c:v>
                </c:pt>
                <c:pt idx="220">
                  <c:v>5.1709790042565387E-3</c:v>
                </c:pt>
                <c:pt idx="221">
                  <c:v>6.4393323449232374E-3</c:v>
                </c:pt>
                <c:pt idx="222">
                  <c:v>5.1709790042565387E-3</c:v>
                </c:pt>
                <c:pt idx="223">
                  <c:v>5.1709790042565387E-3</c:v>
                </c:pt>
                <c:pt idx="224">
                  <c:v>5.1709790042565387E-3</c:v>
                </c:pt>
                <c:pt idx="225">
                  <c:v>5.1709790042565387E-3</c:v>
                </c:pt>
                <c:pt idx="226">
                  <c:v>4.6831507963078084E-3</c:v>
                </c:pt>
                <c:pt idx="227">
                  <c:v>4.0977569467693332E-3</c:v>
                </c:pt>
                <c:pt idx="228">
                  <c:v>4.0977569467693332E-3</c:v>
                </c:pt>
                <c:pt idx="229">
                  <c:v>3.5123630972308563E-3</c:v>
                </c:pt>
                <c:pt idx="230">
                  <c:v>2.8294036061026345E-3</c:v>
                </c:pt>
                <c:pt idx="231">
                  <c:v>2.8294036061026345E-3</c:v>
                </c:pt>
                <c:pt idx="232">
                  <c:v>2.8294036061026345E-3</c:v>
                </c:pt>
                <c:pt idx="233">
                  <c:v>2.2440097565641585E-3</c:v>
                </c:pt>
                <c:pt idx="234">
                  <c:v>1.0732220574872066E-3</c:v>
                </c:pt>
                <c:pt idx="235">
                  <c:v>4.8782820794873022E-4</c:v>
                </c:pt>
                <c:pt idx="236">
                  <c:v>4.8782820794873022E-4</c:v>
                </c:pt>
                <c:pt idx="237">
                  <c:v>-9.7565641589746112E-5</c:v>
                </c:pt>
                <c:pt idx="238">
                  <c:v>-6.8295949112822209E-4</c:v>
                </c:pt>
                <c:pt idx="239">
                  <c:v>-1.2683533406666985E-3</c:v>
                </c:pt>
                <c:pt idx="240">
                  <c:v>-1.8537471902051743E-3</c:v>
                </c:pt>
                <c:pt idx="241">
                  <c:v>-1.8537471902051743E-3</c:v>
                </c:pt>
                <c:pt idx="242">
                  <c:v>-2.5367066813333969E-3</c:v>
                </c:pt>
                <c:pt idx="243">
                  <c:v>-2.5367066813333969E-3</c:v>
                </c:pt>
                <c:pt idx="244">
                  <c:v>-3.0245348892821268E-3</c:v>
                </c:pt>
                <c:pt idx="245">
                  <c:v>-3.6099287388206024E-3</c:v>
                </c:pt>
                <c:pt idx="246">
                  <c:v>-4.1953225883590789E-3</c:v>
                </c:pt>
                <c:pt idx="247">
                  <c:v>-4.1953225883590789E-3</c:v>
                </c:pt>
                <c:pt idx="248">
                  <c:v>-4.1953225883590789E-3</c:v>
                </c:pt>
                <c:pt idx="249">
                  <c:v>-5.4636759290257776E-3</c:v>
                </c:pt>
                <c:pt idx="250">
                  <c:v>-4.8782820794873016E-3</c:v>
                </c:pt>
                <c:pt idx="251">
                  <c:v>-4.8782820794873016E-3</c:v>
                </c:pt>
                <c:pt idx="252">
                  <c:v>-5.4636759290257776E-3</c:v>
                </c:pt>
                <c:pt idx="253">
                  <c:v>-5.4636759290257776E-3</c:v>
                </c:pt>
                <c:pt idx="254">
                  <c:v>-4.8782820794873016E-3</c:v>
                </c:pt>
                <c:pt idx="255">
                  <c:v>-4.8782820794873016E-3</c:v>
                </c:pt>
                <c:pt idx="256">
                  <c:v>-4.1953225883590789E-3</c:v>
                </c:pt>
                <c:pt idx="257">
                  <c:v>-4.8782820794873016E-3</c:v>
                </c:pt>
                <c:pt idx="258">
                  <c:v>-4.1953225883590789E-3</c:v>
                </c:pt>
                <c:pt idx="259">
                  <c:v>-3.6099287388206024E-3</c:v>
                </c:pt>
                <c:pt idx="260">
                  <c:v>-3.6099287388206024E-3</c:v>
                </c:pt>
                <c:pt idx="261">
                  <c:v>-3.6099287388206024E-3</c:v>
                </c:pt>
                <c:pt idx="262">
                  <c:v>-3.0245348892821268E-3</c:v>
                </c:pt>
                <c:pt idx="263">
                  <c:v>-2.5367066813333969E-3</c:v>
                </c:pt>
                <c:pt idx="264">
                  <c:v>-1.8537471902051743E-3</c:v>
                </c:pt>
                <c:pt idx="265">
                  <c:v>-1.8537471902051743E-3</c:v>
                </c:pt>
                <c:pt idx="266">
                  <c:v>-1.8537471902051743E-3</c:v>
                </c:pt>
                <c:pt idx="267">
                  <c:v>-1.8537471902051743E-3</c:v>
                </c:pt>
                <c:pt idx="268">
                  <c:v>-1.2683533406666985E-3</c:v>
                </c:pt>
                <c:pt idx="269">
                  <c:v>-1.2683533406666985E-3</c:v>
                </c:pt>
                <c:pt idx="270">
                  <c:v>-9.7565641589746112E-5</c:v>
                </c:pt>
                <c:pt idx="271">
                  <c:v>-9.7565641589746112E-5</c:v>
                </c:pt>
                <c:pt idx="272">
                  <c:v>-9.7565641589746112E-5</c:v>
                </c:pt>
                <c:pt idx="273">
                  <c:v>4.8782820794873022E-4</c:v>
                </c:pt>
                <c:pt idx="274">
                  <c:v>2.2440097565641585E-3</c:v>
                </c:pt>
                <c:pt idx="275">
                  <c:v>2.2440097565641585E-3</c:v>
                </c:pt>
                <c:pt idx="276">
                  <c:v>2.2440097565641585E-3</c:v>
                </c:pt>
                <c:pt idx="277">
                  <c:v>2.2440097565641585E-3</c:v>
                </c:pt>
                <c:pt idx="278">
                  <c:v>2.8294036061026345E-3</c:v>
                </c:pt>
                <c:pt idx="279">
                  <c:v>2.8294036061026345E-3</c:v>
                </c:pt>
                <c:pt idx="280">
                  <c:v>2.2440097565641585E-3</c:v>
                </c:pt>
                <c:pt idx="281">
                  <c:v>2.8294036061026345E-3</c:v>
                </c:pt>
                <c:pt idx="282">
                  <c:v>3.5123630972308563E-3</c:v>
                </c:pt>
                <c:pt idx="283">
                  <c:v>3.5123630972308563E-3</c:v>
                </c:pt>
                <c:pt idx="284">
                  <c:v>2.8294036061026345E-3</c:v>
                </c:pt>
                <c:pt idx="285">
                  <c:v>3.5123630972308563E-3</c:v>
                </c:pt>
                <c:pt idx="286">
                  <c:v>3.5123630972308563E-3</c:v>
                </c:pt>
                <c:pt idx="287">
                  <c:v>2.8294036061026345E-3</c:v>
                </c:pt>
                <c:pt idx="288">
                  <c:v>2.8294036061026345E-3</c:v>
                </c:pt>
                <c:pt idx="289">
                  <c:v>2.8294036061026345E-3</c:v>
                </c:pt>
                <c:pt idx="290">
                  <c:v>2.8294036061026345E-3</c:v>
                </c:pt>
                <c:pt idx="291">
                  <c:v>2.8294036061026345E-3</c:v>
                </c:pt>
                <c:pt idx="292">
                  <c:v>2.2440097565641585E-3</c:v>
                </c:pt>
                <c:pt idx="293">
                  <c:v>2.2440097565641585E-3</c:v>
                </c:pt>
                <c:pt idx="294">
                  <c:v>1.6586159070256824E-3</c:v>
                </c:pt>
                <c:pt idx="295">
                  <c:v>1.6586159070256824E-3</c:v>
                </c:pt>
                <c:pt idx="296">
                  <c:v>1.0732220574872066E-3</c:v>
                </c:pt>
                <c:pt idx="297">
                  <c:v>1.0732220574872066E-3</c:v>
                </c:pt>
                <c:pt idx="298">
                  <c:v>1.0732220574872066E-3</c:v>
                </c:pt>
                <c:pt idx="299">
                  <c:v>4.8782820794873022E-4</c:v>
                </c:pt>
                <c:pt idx="300">
                  <c:v>-9.7565641589746112E-5</c:v>
                </c:pt>
                <c:pt idx="301">
                  <c:v>-9.7565641589746112E-5</c:v>
                </c:pt>
                <c:pt idx="302">
                  <c:v>-9.7565641589746112E-5</c:v>
                </c:pt>
                <c:pt idx="303">
                  <c:v>-6.8295949112822209E-4</c:v>
                </c:pt>
                <c:pt idx="304">
                  <c:v>-1.2683533406666985E-3</c:v>
                </c:pt>
                <c:pt idx="305">
                  <c:v>-1.2683533406666985E-3</c:v>
                </c:pt>
                <c:pt idx="306">
                  <c:v>-1.8537471902051743E-3</c:v>
                </c:pt>
                <c:pt idx="307">
                  <c:v>-1.8537471902051743E-3</c:v>
                </c:pt>
                <c:pt idx="308">
                  <c:v>-1.8537471902051743E-3</c:v>
                </c:pt>
                <c:pt idx="309">
                  <c:v>-1.8537471902051743E-3</c:v>
                </c:pt>
                <c:pt idx="310">
                  <c:v>-2.5367066813333969E-3</c:v>
                </c:pt>
                <c:pt idx="311">
                  <c:v>-2.5367066813333969E-3</c:v>
                </c:pt>
                <c:pt idx="312">
                  <c:v>-2.5367066813333969E-3</c:v>
                </c:pt>
                <c:pt idx="313">
                  <c:v>-3.0245348892821268E-3</c:v>
                </c:pt>
                <c:pt idx="314">
                  <c:v>-3.0245348892821268E-3</c:v>
                </c:pt>
                <c:pt idx="315">
                  <c:v>-3.0245348892821268E-3</c:v>
                </c:pt>
                <c:pt idx="316">
                  <c:v>-3.0245348892821268E-3</c:v>
                </c:pt>
                <c:pt idx="317">
                  <c:v>-3.0245348892821268E-3</c:v>
                </c:pt>
                <c:pt idx="318">
                  <c:v>-3.0245348892821268E-3</c:v>
                </c:pt>
                <c:pt idx="319">
                  <c:v>-2.5367066813333969E-3</c:v>
                </c:pt>
                <c:pt idx="320">
                  <c:v>-2.5367066813333969E-3</c:v>
                </c:pt>
                <c:pt idx="321">
                  <c:v>-2.5367066813333969E-3</c:v>
                </c:pt>
                <c:pt idx="322">
                  <c:v>-2.5367066813333969E-3</c:v>
                </c:pt>
                <c:pt idx="323">
                  <c:v>-2.5367066813333969E-3</c:v>
                </c:pt>
                <c:pt idx="324">
                  <c:v>-2.5367066813333969E-3</c:v>
                </c:pt>
                <c:pt idx="325">
                  <c:v>-2.5367066813333969E-3</c:v>
                </c:pt>
                <c:pt idx="326">
                  <c:v>-2.5367066813333969E-3</c:v>
                </c:pt>
                <c:pt idx="327">
                  <c:v>-1.8537471902051743E-3</c:v>
                </c:pt>
                <c:pt idx="328">
                  <c:v>-1.8537471902051743E-3</c:v>
                </c:pt>
                <c:pt idx="329">
                  <c:v>-1.8537471902051743E-3</c:v>
                </c:pt>
                <c:pt idx="330">
                  <c:v>-1.2683533406666985E-3</c:v>
                </c:pt>
                <c:pt idx="331">
                  <c:v>-1.2683533406666985E-3</c:v>
                </c:pt>
                <c:pt idx="332">
                  <c:v>-6.8295949112822209E-4</c:v>
                </c:pt>
                <c:pt idx="333">
                  <c:v>-6.8295949112822209E-4</c:v>
                </c:pt>
                <c:pt idx="334">
                  <c:v>-9.7565641589746112E-5</c:v>
                </c:pt>
                <c:pt idx="335">
                  <c:v>-6.8295949112822209E-4</c:v>
                </c:pt>
                <c:pt idx="336">
                  <c:v>4.8782820794873022E-4</c:v>
                </c:pt>
                <c:pt idx="337">
                  <c:v>4.8782820794873022E-4</c:v>
                </c:pt>
                <c:pt idx="338">
                  <c:v>4.8782820794873022E-4</c:v>
                </c:pt>
                <c:pt idx="339">
                  <c:v>4.8782820794873022E-4</c:v>
                </c:pt>
                <c:pt idx="340">
                  <c:v>1.0732220574872066E-3</c:v>
                </c:pt>
                <c:pt idx="341">
                  <c:v>1.0732220574872066E-3</c:v>
                </c:pt>
                <c:pt idx="342">
                  <c:v>1.0732220574872066E-3</c:v>
                </c:pt>
                <c:pt idx="343">
                  <c:v>1.6586159070256824E-3</c:v>
                </c:pt>
                <c:pt idx="344">
                  <c:v>1.6586159070256824E-3</c:v>
                </c:pt>
                <c:pt idx="345">
                  <c:v>1.0732220574872066E-3</c:v>
                </c:pt>
                <c:pt idx="346">
                  <c:v>1.6586159070256824E-3</c:v>
                </c:pt>
                <c:pt idx="347">
                  <c:v>1.6586159070256824E-3</c:v>
                </c:pt>
                <c:pt idx="348">
                  <c:v>2.2440097565641585E-3</c:v>
                </c:pt>
                <c:pt idx="349">
                  <c:v>1.6586159070256824E-3</c:v>
                </c:pt>
                <c:pt idx="350">
                  <c:v>1.6586159070256824E-3</c:v>
                </c:pt>
                <c:pt idx="351">
                  <c:v>1.0732220574872066E-3</c:v>
                </c:pt>
                <c:pt idx="352">
                  <c:v>1.6586159070256824E-3</c:v>
                </c:pt>
                <c:pt idx="353">
                  <c:v>1.0732220574872066E-3</c:v>
                </c:pt>
                <c:pt idx="354">
                  <c:v>2.2440097565641585E-3</c:v>
                </c:pt>
                <c:pt idx="355">
                  <c:v>1.0732220574872066E-3</c:v>
                </c:pt>
                <c:pt idx="356">
                  <c:v>1.0732220574872066E-3</c:v>
                </c:pt>
                <c:pt idx="357">
                  <c:v>1.0732220574872066E-3</c:v>
                </c:pt>
                <c:pt idx="358">
                  <c:v>1.0732220574872066E-3</c:v>
                </c:pt>
                <c:pt idx="359">
                  <c:v>1.0732220574872066E-3</c:v>
                </c:pt>
                <c:pt idx="360">
                  <c:v>4.8782820794873022E-4</c:v>
                </c:pt>
                <c:pt idx="361">
                  <c:v>4.8782820794873022E-4</c:v>
                </c:pt>
                <c:pt idx="362">
                  <c:v>4.8782820794873022E-4</c:v>
                </c:pt>
                <c:pt idx="363">
                  <c:v>4.8782820794873022E-4</c:v>
                </c:pt>
                <c:pt idx="364">
                  <c:v>-9.7565641589746112E-5</c:v>
                </c:pt>
                <c:pt idx="365">
                  <c:v>-6.8295949112822209E-4</c:v>
                </c:pt>
                <c:pt idx="366">
                  <c:v>-6.8295949112822209E-4</c:v>
                </c:pt>
                <c:pt idx="367">
                  <c:v>-6.8295949112822209E-4</c:v>
                </c:pt>
                <c:pt idx="368">
                  <c:v>-6.8295949112822209E-4</c:v>
                </c:pt>
                <c:pt idx="369">
                  <c:v>-6.8295949112822209E-4</c:v>
                </c:pt>
                <c:pt idx="370">
                  <c:v>-1.2683533406666985E-3</c:v>
                </c:pt>
                <c:pt idx="371">
                  <c:v>-1.2683533406666985E-3</c:v>
                </c:pt>
                <c:pt idx="372">
                  <c:v>-1.8537471902051743E-3</c:v>
                </c:pt>
                <c:pt idx="373">
                  <c:v>-1.8537471902051743E-3</c:v>
                </c:pt>
                <c:pt idx="374">
                  <c:v>-1.8537471902051743E-3</c:v>
                </c:pt>
                <c:pt idx="375">
                  <c:v>-1.8537471902051743E-3</c:v>
                </c:pt>
                <c:pt idx="376">
                  <c:v>-1.8537471902051743E-3</c:v>
                </c:pt>
                <c:pt idx="377">
                  <c:v>-1.8537471902051743E-3</c:v>
                </c:pt>
                <c:pt idx="378">
                  <c:v>-1.8537471902051743E-3</c:v>
                </c:pt>
                <c:pt idx="379">
                  <c:v>-1.8537471902051743E-3</c:v>
                </c:pt>
                <c:pt idx="380">
                  <c:v>-2.5367066813333969E-3</c:v>
                </c:pt>
                <c:pt idx="381">
                  <c:v>-1.8537471902051743E-3</c:v>
                </c:pt>
                <c:pt idx="382">
                  <c:v>-1.8537471902051743E-3</c:v>
                </c:pt>
                <c:pt idx="383">
                  <c:v>-1.8537471902051743E-3</c:v>
                </c:pt>
                <c:pt idx="384">
                  <c:v>-1.8537471902051743E-3</c:v>
                </c:pt>
                <c:pt idx="385">
                  <c:v>-1.8537471902051743E-3</c:v>
                </c:pt>
                <c:pt idx="386">
                  <c:v>-1.8537471902051743E-3</c:v>
                </c:pt>
                <c:pt idx="387">
                  <c:v>-1.8537471902051743E-3</c:v>
                </c:pt>
                <c:pt idx="388">
                  <c:v>-1.8537471902051743E-3</c:v>
                </c:pt>
                <c:pt idx="389">
                  <c:v>-1.2683533406666985E-3</c:v>
                </c:pt>
                <c:pt idx="390">
                  <c:v>-1.2683533406666985E-3</c:v>
                </c:pt>
                <c:pt idx="391">
                  <c:v>-1.8537471902051743E-3</c:v>
                </c:pt>
                <c:pt idx="392">
                  <c:v>-1.2683533406666985E-3</c:v>
                </c:pt>
                <c:pt idx="393">
                  <c:v>-1.2683533406666985E-3</c:v>
                </c:pt>
                <c:pt idx="394">
                  <c:v>-1.2683533406666985E-3</c:v>
                </c:pt>
                <c:pt idx="395">
                  <c:v>-6.8295949112822209E-4</c:v>
                </c:pt>
                <c:pt idx="396">
                  <c:v>-6.8295949112822209E-4</c:v>
                </c:pt>
                <c:pt idx="397">
                  <c:v>-6.8295949112822209E-4</c:v>
                </c:pt>
                <c:pt idx="398">
                  <c:v>-6.8295949112822209E-4</c:v>
                </c:pt>
                <c:pt idx="399">
                  <c:v>-6.8295949112822209E-4</c:v>
                </c:pt>
                <c:pt idx="400">
                  <c:v>-9.7565641589746112E-5</c:v>
                </c:pt>
                <c:pt idx="401">
                  <c:v>4.8782820794873022E-4</c:v>
                </c:pt>
                <c:pt idx="402">
                  <c:v>-9.7565641589746112E-5</c:v>
                </c:pt>
                <c:pt idx="403">
                  <c:v>4.8782820794873022E-4</c:v>
                </c:pt>
                <c:pt idx="404">
                  <c:v>4.8782820794873022E-4</c:v>
                </c:pt>
                <c:pt idx="405">
                  <c:v>-9.7565641589746112E-5</c:v>
                </c:pt>
                <c:pt idx="406">
                  <c:v>4.8782820794873022E-4</c:v>
                </c:pt>
                <c:pt idx="407">
                  <c:v>4.8782820794873022E-4</c:v>
                </c:pt>
                <c:pt idx="408">
                  <c:v>1.0732220574872066E-3</c:v>
                </c:pt>
                <c:pt idx="409">
                  <c:v>4.8782820794873022E-4</c:v>
                </c:pt>
                <c:pt idx="410">
                  <c:v>4.8782820794873022E-4</c:v>
                </c:pt>
                <c:pt idx="411">
                  <c:v>1.0732220574872066E-3</c:v>
                </c:pt>
                <c:pt idx="412">
                  <c:v>1.0732220574872066E-3</c:v>
                </c:pt>
                <c:pt idx="413">
                  <c:v>1.0732220574872066E-3</c:v>
                </c:pt>
                <c:pt idx="414">
                  <c:v>1.0732220574872066E-3</c:v>
                </c:pt>
                <c:pt idx="415">
                  <c:v>1.0732220574872066E-3</c:v>
                </c:pt>
                <c:pt idx="416">
                  <c:v>1.0732220574872066E-3</c:v>
                </c:pt>
                <c:pt idx="417">
                  <c:v>1.0732220574872066E-3</c:v>
                </c:pt>
                <c:pt idx="418">
                  <c:v>4.8782820794873022E-4</c:v>
                </c:pt>
                <c:pt idx="419">
                  <c:v>1.0732220574872066E-3</c:v>
                </c:pt>
                <c:pt idx="420">
                  <c:v>1.0732220574872066E-3</c:v>
                </c:pt>
                <c:pt idx="421">
                  <c:v>4.8782820794873022E-4</c:v>
                </c:pt>
                <c:pt idx="422">
                  <c:v>4.8782820794873022E-4</c:v>
                </c:pt>
                <c:pt idx="423">
                  <c:v>4.8782820794873022E-4</c:v>
                </c:pt>
                <c:pt idx="424">
                  <c:v>4.8782820794873022E-4</c:v>
                </c:pt>
                <c:pt idx="425">
                  <c:v>-9.7565641589746112E-5</c:v>
                </c:pt>
                <c:pt idx="426">
                  <c:v>4.8782820794873022E-4</c:v>
                </c:pt>
                <c:pt idx="427">
                  <c:v>-9.7565641589746112E-5</c:v>
                </c:pt>
                <c:pt idx="428">
                  <c:v>-9.7565641589746112E-5</c:v>
                </c:pt>
                <c:pt idx="429">
                  <c:v>-6.8295949112822209E-4</c:v>
                </c:pt>
                <c:pt idx="430">
                  <c:v>-9.7565641589746112E-5</c:v>
                </c:pt>
                <c:pt idx="431">
                  <c:v>-6.8295949112822209E-4</c:v>
                </c:pt>
                <c:pt idx="432">
                  <c:v>-6.8295949112822209E-4</c:v>
                </c:pt>
                <c:pt idx="433">
                  <c:v>-1.2683533406666985E-3</c:v>
                </c:pt>
                <c:pt idx="434">
                  <c:v>-6.8295949112822209E-4</c:v>
                </c:pt>
                <c:pt idx="435">
                  <c:v>-9.7565641589746112E-5</c:v>
                </c:pt>
                <c:pt idx="436">
                  <c:v>-6.8295949112822209E-4</c:v>
                </c:pt>
                <c:pt idx="437">
                  <c:v>-1.2683533406666985E-3</c:v>
                </c:pt>
                <c:pt idx="438">
                  <c:v>-1.2683533406666985E-3</c:v>
                </c:pt>
                <c:pt idx="439">
                  <c:v>-1.2683533406666985E-3</c:v>
                </c:pt>
                <c:pt idx="440">
                  <c:v>-1.8537471902051743E-3</c:v>
                </c:pt>
                <c:pt idx="441">
                  <c:v>-1.2683533406666985E-3</c:v>
                </c:pt>
                <c:pt idx="442">
                  <c:v>-1.2683533406666985E-3</c:v>
                </c:pt>
                <c:pt idx="443">
                  <c:v>-1.2683533406666985E-3</c:v>
                </c:pt>
                <c:pt idx="444">
                  <c:v>-1.8537471902051743E-3</c:v>
                </c:pt>
                <c:pt idx="445">
                  <c:v>-1.8537471902051743E-3</c:v>
                </c:pt>
                <c:pt idx="446">
                  <c:v>-1.2683533406666985E-3</c:v>
                </c:pt>
                <c:pt idx="447">
                  <c:v>-1.2683533406666985E-3</c:v>
                </c:pt>
                <c:pt idx="448">
                  <c:v>-1.2683533406666985E-3</c:v>
                </c:pt>
                <c:pt idx="449">
                  <c:v>-6.8295949112822209E-4</c:v>
                </c:pt>
                <c:pt idx="450">
                  <c:v>-1.2683533406666985E-3</c:v>
                </c:pt>
                <c:pt idx="451">
                  <c:v>-1.2683533406666985E-3</c:v>
                </c:pt>
                <c:pt idx="452">
                  <c:v>-1.2683533406666985E-3</c:v>
                </c:pt>
                <c:pt idx="453">
                  <c:v>-1.2683533406666985E-3</c:v>
                </c:pt>
                <c:pt idx="454">
                  <c:v>-1.2683533406666985E-3</c:v>
                </c:pt>
                <c:pt idx="455">
                  <c:v>-1.2683533406666985E-3</c:v>
                </c:pt>
                <c:pt idx="456">
                  <c:v>-1.2683533406666985E-3</c:v>
                </c:pt>
                <c:pt idx="457">
                  <c:v>-1.2683533406666985E-3</c:v>
                </c:pt>
                <c:pt idx="458">
                  <c:v>-1.2683533406666985E-3</c:v>
                </c:pt>
                <c:pt idx="459">
                  <c:v>-6.8295949112822209E-4</c:v>
                </c:pt>
                <c:pt idx="460">
                  <c:v>-1.2683533406666985E-3</c:v>
                </c:pt>
                <c:pt idx="461">
                  <c:v>-6.8295949112822209E-4</c:v>
                </c:pt>
                <c:pt idx="462">
                  <c:v>-6.8295949112822209E-4</c:v>
                </c:pt>
                <c:pt idx="463">
                  <c:v>-6.8295949112822209E-4</c:v>
                </c:pt>
                <c:pt idx="464">
                  <c:v>-6.8295949112822209E-4</c:v>
                </c:pt>
                <c:pt idx="465">
                  <c:v>-9.7565641589746112E-5</c:v>
                </c:pt>
                <c:pt idx="466">
                  <c:v>-9.7565641589746112E-5</c:v>
                </c:pt>
                <c:pt idx="467">
                  <c:v>-6.8295949112822209E-4</c:v>
                </c:pt>
                <c:pt idx="468">
                  <c:v>-9.7565641589746112E-5</c:v>
                </c:pt>
                <c:pt idx="469">
                  <c:v>4.8782820794873022E-4</c:v>
                </c:pt>
                <c:pt idx="470">
                  <c:v>4.8782820794873022E-4</c:v>
                </c:pt>
                <c:pt idx="471">
                  <c:v>-9.7565641589746112E-5</c:v>
                </c:pt>
                <c:pt idx="472">
                  <c:v>4.8782820794873022E-4</c:v>
                </c:pt>
                <c:pt idx="473">
                  <c:v>4.8782820794873022E-4</c:v>
                </c:pt>
                <c:pt idx="474">
                  <c:v>4.8782820794873022E-4</c:v>
                </c:pt>
                <c:pt idx="475">
                  <c:v>-9.7565641589746112E-5</c:v>
                </c:pt>
                <c:pt idx="476">
                  <c:v>4.8782820794873022E-4</c:v>
                </c:pt>
                <c:pt idx="477">
                  <c:v>4.8782820794873022E-4</c:v>
                </c:pt>
                <c:pt idx="478">
                  <c:v>4.8782820794873022E-4</c:v>
                </c:pt>
                <c:pt idx="479">
                  <c:v>-9.7565641589746112E-5</c:v>
                </c:pt>
                <c:pt idx="480">
                  <c:v>4.8782820794873022E-4</c:v>
                </c:pt>
                <c:pt idx="481">
                  <c:v>4.8782820794873022E-4</c:v>
                </c:pt>
                <c:pt idx="482">
                  <c:v>4.8782820794873022E-4</c:v>
                </c:pt>
                <c:pt idx="483">
                  <c:v>4.8782820794873022E-4</c:v>
                </c:pt>
                <c:pt idx="484">
                  <c:v>4.8782820794873022E-4</c:v>
                </c:pt>
                <c:pt idx="485">
                  <c:v>4.8782820794873022E-4</c:v>
                </c:pt>
                <c:pt idx="486">
                  <c:v>4.8782820794873022E-4</c:v>
                </c:pt>
                <c:pt idx="487">
                  <c:v>4.8782820794873022E-4</c:v>
                </c:pt>
                <c:pt idx="488">
                  <c:v>4.8782820794873022E-4</c:v>
                </c:pt>
                <c:pt idx="489">
                  <c:v>-9.7565641589746112E-5</c:v>
                </c:pt>
                <c:pt idx="490">
                  <c:v>-9.7565641589746112E-5</c:v>
                </c:pt>
                <c:pt idx="491">
                  <c:v>-6.8295949112822209E-4</c:v>
                </c:pt>
                <c:pt idx="492">
                  <c:v>-9.7565641589746112E-5</c:v>
                </c:pt>
                <c:pt idx="493">
                  <c:v>-6.8295949112822209E-4</c:v>
                </c:pt>
                <c:pt idx="494">
                  <c:v>-6.8295949112822209E-4</c:v>
                </c:pt>
                <c:pt idx="495">
                  <c:v>-9.7565641589746112E-5</c:v>
                </c:pt>
                <c:pt idx="496">
                  <c:v>-6.8295949112822209E-4</c:v>
                </c:pt>
                <c:pt idx="497">
                  <c:v>-1.2683533406666985E-3</c:v>
                </c:pt>
                <c:pt idx="498">
                  <c:v>-6.8295949112822209E-4</c:v>
                </c:pt>
                <c:pt idx="499">
                  <c:v>-1.2683533406666985E-3</c:v>
                </c:pt>
                <c:pt idx="500">
                  <c:v>-6.8295949112822209E-4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A-4BBC-8D0E-900A9CEF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exp"/>
            <c:dispRSqr val="0"/>
            <c:dispEq val="0"/>
          </c:trendline>
          <c:xVal>
            <c:numRef>
              <c:f>'3ªParte 4ºEnsaio'!$T$3:$T$10</c:f>
              <c:numCache>
                <c:formatCode>General</c:formatCode>
                <c:ptCount val="8"/>
                <c:pt idx="0">
                  <c:v>0.55000000000000004</c:v>
                </c:pt>
                <c:pt idx="1">
                  <c:v>1.18</c:v>
                </c:pt>
                <c:pt idx="2">
                  <c:v>1.82</c:v>
                </c:pt>
                <c:pt idx="3">
                  <c:v>2.46</c:v>
                </c:pt>
                <c:pt idx="4">
                  <c:v>3.12</c:v>
                </c:pt>
                <c:pt idx="5">
                  <c:v>3.7600000000000002</c:v>
                </c:pt>
                <c:pt idx="6">
                  <c:v>4.42</c:v>
                </c:pt>
                <c:pt idx="7">
                  <c:v>5.0199999999999996</c:v>
                </c:pt>
              </c:numCache>
            </c:numRef>
          </c:xVal>
          <c:yVal>
            <c:numRef>
              <c:f>'3ªParte 4ºEnsaio'!$U$3:$U$10</c:f>
              <c:numCache>
                <c:formatCode>0.0000</c:formatCode>
                <c:ptCount val="8"/>
                <c:pt idx="0" formatCode="0.000">
                  <c:v>5.8063752451097579E-3</c:v>
                </c:pt>
                <c:pt idx="1">
                  <c:v>3.1970309436127977E-3</c:v>
                </c:pt>
                <c:pt idx="2">
                  <c:v>1.9513128317949207E-3</c:v>
                </c:pt>
                <c:pt idx="3">
                  <c:v>1.0541479745564107E-3</c:v>
                </c:pt>
                <c:pt idx="4">
                  <c:v>5.6900282175139901E-4</c:v>
                </c:pt>
                <c:pt idx="5">
                  <c:v>3.6079774259888082E-4</c:v>
                </c:pt>
                <c:pt idx="6" formatCode="0.00000">
                  <c:v>2.1249796738246685E-4</c:v>
                </c:pt>
                <c:pt idx="7" formatCode="0.00000">
                  <c:v>1.5298292601272176E-4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D-4243-8C8C-AA81FD81D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Energia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(J)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="1" baseline="0">
                <a:latin typeface="Cambria Math" panose="02040503050406030204" pitchFamily="18" charset="0"/>
                <a:ea typeface="Cambria Math" panose="02040503050406030204" pitchFamily="18" charset="0"/>
              </a:rPr>
              <a:t>Amplitudes maximas em função do tempo</a:t>
            </a:r>
            <a:endParaRPr lang="pt-PT" sz="1200" b="1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12684716134621105"/>
          <c:y val="2.831858933288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933696372065641"/>
          <c:y val="0.1832882027909189"/>
          <c:w val="0.74522112312562605"/>
          <c:h val="0.632131014541617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7.0002698260848234E-2"/>
                  <c:y val="-0.37561317581043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4ºEnsaio'!$X$4:$X$7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1.82</c:v>
                </c:pt>
                <c:pt idx="2">
                  <c:v>3.12</c:v>
                </c:pt>
                <c:pt idx="3">
                  <c:v>4.42</c:v>
                </c:pt>
              </c:numCache>
            </c:numRef>
          </c:xVal>
          <c:yVal>
            <c:numRef>
              <c:f>'3ªParte 4ºEnsaio'!$W$4:$W$7</c:f>
              <c:numCache>
                <c:formatCode>0.000</c:formatCode>
                <c:ptCount val="4"/>
                <c:pt idx="0">
                  <c:v>3.3660146348462372E-2</c:v>
                </c:pt>
                <c:pt idx="1">
                  <c:v>1.9513128317949206E-2</c:v>
                </c:pt>
                <c:pt idx="2">
                  <c:v>1.0537089291692572E-2</c:v>
                </c:pt>
                <c:pt idx="3">
                  <c:v>6.4393323449232374E-3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C6-4235-A745-F174FA68B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Máximos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Amplitudes</a:t>
            </a:r>
            <a:r>
              <a:rPr lang="pt-PT" sz="1200" baseline="0">
                <a:latin typeface="Cambria Math" panose="02040503050406030204" pitchFamily="18" charset="0"/>
                <a:ea typeface="Cambria Math" panose="02040503050406030204" pitchFamily="18" charset="0"/>
              </a:rPr>
              <a:t> minimas </a:t>
            </a: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21377211693063"/>
          <c:y val="0.15590400120848202"/>
          <c:w val="0.76795359271585495"/>
          <c:h val="0.67936252572744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9808784544496438E-2"/>
                  <c:y val="-0.2383009497913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4ºEnsaio'!$AB$4:$AB$7</c:f>
              <c:numCache>
                <c:formatCode>General</c:formatCode>
                <c:ptCount val="4"/>
                <c:pt idx="0">
                  <c:v>1.18</c:v>
                </c:pt>
                <c:pt idx="1">
                  <c:v>2.46</c:v>
                </c:pt>
                <c:pt idx="2">
                  <c:v>3.7600000000000002</c:v>
                </c:pt>
                <c:pt idx="3">
                  <c:v>5.0199999999999996</c:v>
                </c:pt>
              </c:numCache>
            </c:numRef>
          </c:xVal>
          <c:yVal>
            <c:numRef>
              <c:f>'3ªParte 4ºEnsaio'!$AA$4:$AA$7</c:f>
              <c:numCache>
                <c:formatCode>0.000</c:formatCode>
                <c:ptCount val="4"/>
                <c:pt idx="0">
                  <c:v>2.497680424697498E-2</c:v>
                </c:pt>
                <c:pt idx="1">
                  <c:v>1.4342149313692664E-2</c:v>
                </c:pt>
                <c:pt idx="2">
                  <c:v>8.3906451767181579E-3</c:v>
                </c:pt>
                <c:pt idx="3">
                  <c:v>5.4636759290257776E-3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B6-4F89-AF32-85E9524B0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Tempo</a:t>
                </a: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Minimos (m)</a:t>
                </a:r>
                <a:endParaRPr lang="pt-PT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de amplitudes máximas e mínimas em função do tempo</a:t>
            </a:r>
          </a:p>
        </c:rich>
      </c:tx>
      <c:layout>
        <c:manualLayout>
          <c:xMode val="edge"/>
          <c:yMode val="edge"/>
          <c:x val="0.1293748906386701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tint val="77000"/>
                  </a:schemeClr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0268963904264442E-2"/>
                  <c:y val="-0.254641403040167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4ºEnsaio'!$T$3:$T$10</c:f>
              <c:numCache>
                <c:formatCode>General</c:formatCode>
                <c:ptCount val="8"/>
                <c:pt idx="0">
                  <c:v>0.55000000000000004</c:v>
                </c:pt>
                <c:pt idx="1">
                  <c:v>1.18</c:v>
                </c:pt>
                <c:pt idx="2">
                  <c:v>1.82</c:v>
                </c:pt>
                <c:pt idx="3">
                  <c:v>2.46</c:v>
                </c:pt>
                <c:pt idx="4">
                  <c:v>3.12</c:v>
                </c:pt>
                <c:pt idx="5">
                  <c:v>3.7600000000000002</c:v>
                </c:pt>
                <c:pt idx="6">
                  <c:v>4.42</c:v>
                </c:pt>
                <c:pt idx="7">
                  <c:v>5.0199999999999996</c:v>
                </c:pt>
              </c:numCache>
            </c:numRef>
          </c:xVal>
          <c:yVal>
            <c:numRef>
              <c:f>'3ªParte 4ºEnsaio'!$R$3:$R$10</c:f>
              <c:numCache>
                <c:formatCode>General</c:formatCode>
                <c:ptCount val="8"/>
                <c:pt idx="0">
                  <c:v>3.3660146348462372E-2</c:v>
                </c:pt>
                <c:pt idx="1">
                  <c:v>2.497680424697498E-2</c:v>
                </c:pt>
                <c:pt idx="2">
                  <c:v>1.9513128317949206E-2</c:v>
                </c:pt>
                <c:pt idx="3">
                  <c:v>1.4342149313692664E-2</c:v>
                </c:pt>
                <c:pt idx="4">
                  <c:v>1.0537089291692572E-2</c:v>
                </c:pt>
                <c:pt idx="5">
                  <c:v>8.3906451767181579E-3</c:v>
                </c:pt>
                <c:pt idx="6">
                  <c:v>6.4393323449232374E-3</c:v>
                </c:pt>
                <c:pt idx="7">
                  <c:v>5.4636759290257776E-3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D7-418B-9BCD-E70D27347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544304"/>
        <c:axId val="366547216"/>
      </c:scatterChart>
      <c:valAx>
        <c:axId val="3665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Instante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547216"/>
        <c:crosses val="autoZero"/>
        <c:crossBetween val="midCat"/>
      </c:valAx>
      <c:valAx>
        <c:axId val="3665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54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 b="1"/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55059409347606"/>
          <c:y val="0.17592592592592593"/>
          <c:w val="0.77328772206816054"/>
          <c:h val="0.657407407407407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5ºEnsaio'!$B$2:$B$1048576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5ºEnsaio'!$C$2:$C$1048576</c:f>
              <c:numCache>
                <c:formatCode>General</c:formatCode>
                <c:ptCount val="1048575"/>
                <c:pt idx="0">
                  <c:v>0.64900000000000002</c:v>
                </c:pt>
                <c:pt idx="1">
                  <c:v>0.61799999999999999</c:v>
                </c:pt>
                <c:pt idx="2">
                  <c:v>0.58799999999999997</c:v>
                </c:pt>
                <c:pt idx="3">
                  <c:v>0.54500000000000004</c:v>
                </c:pt>
                <c:pt idx="4">
                  <c:v>0.503</c:v>
                </c:pt>
                <c:pt idx="5">
                  <c:v>0.46</c:v>
                </c:pt>
                <c:pt idx="6">
                  <c:v>0.40600000000000003</c:v>
                </c:pt>
                <c:pt idx="7">
                  <c:v>0.35699999999999998</c:v>
                </c:pt>
                <c:pt idx="8">
                  <c:v>0.30299999999999999</c:v>
                </c:pt>
                <c:pt idx="9">
                  <c:v>0.23499999999999999</c:v>
                </c:pt>
                <c:pt idx="10">
                  <c:v>0.18099999999999999</c:v>
                </c:pt>
                <c:pt idx="11">
                  <c:v>0.12</c:v>
                </c:pt>
                <c:pt idx="12">
                  <c:v>0.06</c:v>
                </c:pt>
                <c:pt idx="13">
                  <c:v>-2E-3</c:v>
                </c:pt>
                <c:pt idx="14">
                  <c:v>-5.6000000000000001E-2</c:v>
                </c:pt>
                <c:pt idx="15">
                  <c:v>-0.105</c:v>
                </c:pt>
                <c:pt idx="16">
                  <c:v>-0.153</c:v>
                </c:pt>
                <c:pt idx="17">
                  <c:v>-0.20799999999999999</c:v>
                </c:pt>
                <c:pt idx="18">
                  <c:v>-0.24399999999999999</c:v>
                </c:pt>
                <c:pt idx="19">
                  <c:v>-0.28699999999999998</c:v>
                </c:pt>
                <c:pt idx="20">
                  <c:v>-0.32300000000000001</c:v>
                </c:pt>
                <c:pt idx="21">
                  <c:v>-0.36</c:v>
                </c:pt>
                <c:pt idx="22">
                  <c:v>-0.38400000000000001</c:v>
                </c:pt>
                <c:pt idx="23">
                  <c:v>-0.40799999999999997</c:v>
                </c:pt>
                <c:pt idx="24">
                  <c:v>-0.433</c:v>
                </c:pt>
                <c:pt idx="25">
                  <c:v>-0.45100000000000001</c:v>
                </c:pt>
                <c:pt idx="26">
                  <c:v>-0.45100000000000001</c:v>
                </c:pt>
                <c:pt idx="27">
                  <c:v>-0.45700000000000002</c:v>
                </c:pt>
                <c:pt idx="28">
                  <c:v>-0.46300000000000002</c:v>
                </c:pt>
                <c:pt idx="29">
                  <c:v>-0.45700000000000002</c:v>
                </c:pt>
                <c:pt idx="30">
                  <c:v>-0.44500000000000001</c:v>
                </c:pt>
                <c:pt idx="31">
                  <c:v>-0.433</c:v>
                </c:pt>
                <c:pt idx="32">
                  <c:v>-0.42</c:v>
                </c:pt>
                <c:pt idx="33">
                  <c:v>-0.40200000000000002</c:v>
                </c:pt>
                <c:pt idx="34">
                  <c:v>-0.372</c:v>
                </c:pt>
                <c:pt idx="35">
                  <c:v>-0.34100000000000003</c:v>
                </c:pt>
                <c:pt idx="36">
                  <c:v>-0.317</c:v>
                </c:pt>
                <c:pt idx="37">
                  <c:v>-0.28699999999999998</c:v>
                </c:pt>
                <c:pt idx="38">
                  <c:v>-0.24399999999999999</c:v>
                </c:pt>
                <c:pt idx="39">
                  <c:v>-0.214</c:v>
                </c:pt>
                <c:pt idx="40">
                  <c:v>-0.17699999999999999</c:v>
                </c:pt>
                <c:pt idx="41">
                  <c:v>-0.13500000000000001</c:v>
                </c:pt>
                <c:pt idx="42">
                  <c:v>-9.1999999999999998E-2</c:v>
                </c:pt>
                <c:pt idx="43">
                  <c:v>-0.05</c:v>
                </c:pt>
                <c:pt idx="44">
                  <c:v>-1.9E-2</c:v>
                </c:pt>
                <c:pt idx="45">
                  <c:v>2.9000000000000001E-2</c:v>
                </c:pt>
                <c:pt idx="46">
                  <c:v>7.1999999999999995E-2</c:v>
                </c:pt>
                <c:pt idx="47">
                  <c:v>0.108</c:v>
                </c:pt>
                <c:pt idx="48">
                  <c:v>0.14499999999999999</c:v>
                </c:pt>
                <c:pt idx="49">
                  <c:v>0.193</c:v>
                </c:pt>
                <c:pt idx="50">
                  <c:v>0.224</c:v>
                </c:pt>
                <c:pt idx="51">
                  <c:v>0.254</c:v>
                </c:pt>
                <c:pt idx="52">
                  <c:v>0.28399999999999997</c:v>
                </c:pt>
                <c:pt idx="53">
                  <c:v>0.308</c:v>
                </c:pt>
                <c:pt idx="54">
                  <c:v>0.32700000000000001</c:v>
                </c:pt>
                <c:pt idx="55">
                  <c:v>0.34499999999999997</c:v>
                </c:pt>
                <c:pt idx="56">
                  <c:v>0.35699999999999998</c:v>
                </c:pt>
                <c:pt idx="57">
                  <c:v>0.375</c:v>
                </c:pt>
                <c:pt idx="58">
                  <c:v>0.38700000000000001</c:v>
                </c:pt>
                <c:pt idx="59">
                  <c:v>0.38700000000000001</c:v>
                </c:pt>
                <c:pt idx="60">
                  <c:v>0.38700000000000001</c:v>
                </c:pt>
                <c:pt idx="61">
                  <c:v>0.38700000000000001</c:v>
                </c:pt>
                <c:pt idx="62">
                  <c:v>0.375</c:v>
                </c:pt>
                <c:pt idx="63">
                  <c:v>0.36899999999999999</c:v>
                </c:pt>
                <c:pt idx="64">
                  <c:v>0.35699999999999998</c:v>
                </c:pt>
                <c:pt idx="65">
                  <c:v>0.33900000000000002</c:v>
                </c:pt>
                <c:pt idx="66">
                  <c:v>0.32700000000000001</c:v>
                </c:pt>
                <c:pt idx="67">
                  <c:v>0.308</c:v>
                </c:pt>
                <c:pt idx="68">
                  <c:v>0.28999999999999998</c:v>
                </c:pt>
                <c:pt idx="69">
                  <c:v>0.26600000000000001</c:v>
                </c:pt>
                <c:pt idx="70">
                  <c:v>0.24199999999999999</c:v>
                </c:pt>
                <c:pt idx="71">
                  <c:v>0.20499999999999999</c:v>
                </c:pt>
                <c:pt idx="72">
                  <c:v>0.18099999999999999</c:v>
                </c:pt>
                <c:pt idx="73">
                  <c:v>0.14499999999999999</c:v>
                </c:pt>
                <c:pt idx="74">
                  <c:v>0.108</c:v>
                </c:pt>
                <c:pt idx="75">
                  <c:v>7.6999999999999999E-2</c:v>
                </c:pt>
                <c:pt idx="76">
                  <c:v>5.2999999999999999E-2</c:v>
                </c:pt>
                <c:pt idx="77">
                  <c:v>1.7000000000000001E-2</c:v>
                </c:pt>
                <c:pt idx="78">
                  <c:v>-7.0000000000000001E-3</c:v>
                </c:pt>
                <c:pt idx="79">
                  <c:v>-3.7999999999999999E-2</c:v>
                </c:pt>
                <c:pt idx="80">
                  <c:v>-6.2E-2</c:v>
                </c:pt>
                <c:pt idx="81">
                  <c:v>-8.5999999999999993E-2</c:v>
                </c:pt>
                <c:pt idx="82">
                  <c:v>-0.11700000000000001</c:v>
                </c:pt>
                <c:pt idx="83">
                  <c:v>-0.14099999999999999</c:v>
                </c:pt>
                <c:pt idx="84">
                  <c:v>-0.153</c:v>
                </c:pt>
                <c:pt idx="85">
                  <c:v>-0.17100000000000001</c:v>
                </c:pt>
                <c:pt idx="86">
                  <c:v>-0.19</c:v>
                </c:pt>
                <c:pt idx="87">
                  <c:v>-0.20799999999999999</c:v>
                </c:pt>
                <c:pt idx="88">
                  <c:v>-0.214</c:v>
                </c:pt>
                <c:pt idx="89">
                  <c:v>-0.22600000000000001</c:v>
                </c:pt>
                <c:pt idx="90">
                  <c:v>-0.23200000000000001</c:v>
                </c:pt>
                <c:pt idx="91">
                  <c:v>-0.23200000000000001</c:v>
                </c:pt>
                <c:pt idx="92">
                  <c:v>-0.23200000000000001</c:v>
                </c:pt>
                <c:pt idx="93">
                  <c:v>-0.23799999999999999</c:v>
                </c:pt>
                <c:pt idx="94">
                  <c:v>-0.23200000000000001</c:v>
                </c:pt>
                <c:pt idx="95">
                  <c:v>-0.22600000000000001</c:v>
                </c:pt>
                <c:pt idx="96">
                  <c:v>-0.22</c:v>
                </c:pt>
                <c:pt idx="97">
                  <c:v>-0.20799999999999999</c:v>
                </c:pt>
                <c:pt idx="98">
                  <c:v>-0.19600000000000001</c:v>
                </c:pt>
                <c:pt idx="99">
                  <c:v>-0.184</c:v>
                </c:pt>
                <c:pt idx="100">
                  <c:v>-0.16500000000000001</c:v>
                </c:pt>
                <c:pt idx="101">
                  <c:v>-0.14699999999999999</c:v>
                </c:pt>
                <c:pt idx="102">
                  <c:v>-0.129</c:v>
                </c:pt>
                <c:pt idx="103">
                  <c:v>-0.111</c:v>
                </c:pt>
                <c:pt idx="104">
                  <c:v>-8.5999999999999993E-2</c:v>
                </c:pt>
                <c:pt idx="105">
                  <c:v>-6.8000000000000005E-2</c:v>
                </c:pt>
                <c:pt idx="106">
                  <c:v>-4.3999999999999997E-2</c:v>
                </c:pt>
                <c:pt idx="107">
                  <c:v>-1.9E-2</c:v>
                </c:pt>
                <c:pt idx="108">
                  <c:v>-7.0000000000000001E-3</c:v>
                </c:pt>
                <c:pt idx="109">
                  <c:v>1.7000000000000001E-2</c:v>
                </c:pt>
                <c:pt idx="110">
                  <c:v>4.1000000000000002E-2</c:v>
                </c:pt>
                <c:pt idx="111">
                  <c:v>6.6000000000000003E-2</c:v>
                </c:pt>
                <c:pt idx="112">
                  <c:v>8.4000000000000005E-2</c:v>
                </c:pt>
                <c:pt idx="113">
                  <c:v>0.10199999999999999</c:v>
                </c:pt>
                <c:pt idx="114">
                  <c:v>0.12</c:v>
                </c:pt>
                <c:pt idx="115">
                  <c:v>0.13800000000000001</c:v>
                </c:pt>
                <c:pt idx="116">
                  <c:v>0.15</c:v>
                </c:pt>
                <c:pt idx="117">
                  <c:v>0.18099999999999999</c:v>
                </c:pt>
                <c:pt idx="118">
                  <c:v>0.193</c:v>
                </c:pt>
                <c:pt idx="119">
                  <c:v>0.20499999999999999</c:v>
                </c:pt>
                <c:pt idx="120">
                  <c:v>0.21099999999999999</c:v>
                </c:pt>
                <c:pt idx="121">
                  <c:v>0.224</c:v>
                </c:pt>
                <c:pt idx="122">
                  <c:v>0.224</c:v>
                </c:pt>
                <c:pt idx="123">
                  <c:v>0.22900000000000001</c:v>
                </c:pt>
                <c:pt idx="124">
                  <c:v>0.22900000000000001</c:v>
                </c:pt>
                <c:pt idx="125">
                  <c:v>0.22900000000000001</c:v>
                </c:pt>
                <c:pt idx="126">
                  <c:v>0.22900000000000001</c:v>
                </c:pt>
                <c:pt idx="127">
                  <c:v>0.224</c:v>
                </c:pt>
                <c:pt idx="128">
                  <c:v>0.21099999999999999</c:v>
                </c:pt>
                <c:pt idx="129">
                  <c:v>0.21099999999999999</c:v>
                </c:pt>
                <c:pt idx="130">
                  <c:v>0.20499999999999999</c:v>
                </c:pt>
                <c:pt idx="131">
                  <c:v>0.193</c:v>
                </c:pt>
                <c:pt idx="132">
                  <c:v>0.17499999999999999</c:v>
                </c:pt>
                <c:pt idx="133">
                  <c:v>0.15</c:v>
                </c:pt>
                <c:pt idx="134">
                  <c:v>0.14499999999999999</c:v>
                </c:pt>
                <c:pt idx="135">
                  <c:v>0.126</c:v>
                </c:pt>
                <c:pt idx="136">
                  <c:v>0.108</c:v>
                </c:pt>
                <c:pt idx="137">
                  <c:v>9.6000000000000002E-2</c:v>
                </c:pt>
                <c:pt idx="138">
                  <c:v>7.6999999999999999E-2</c:v>
                </c:pt>
                <c:pt idx="139">
                  <c:v>0.06</c:v>
                </c:pt>
                <c:pt idx="140">
                  <c:v>4.7E-2</c:v>
                </c:pt>
                <c:pt idx="141">
                  <c:v>2.9000000000000001E-2</c:v>
                </c:pt>
                <c:pt idx="142">
                  <c:v>1.0999999999999999E-2</c:v>
                </c:pt>
                <c:pt idx="143">
                  <c:v>-7.0000000000000001E-3</c:v>
                </c:pt>
                <c:pt idx="144">
                  <c:v>-1.9E-2</c:v>
                </c:pt>
                <c:pt idx="145">
                  <c:v>-3.2000000000000001E-2</c:v>
                </c:pt>
                <c:pt idx="146">
                  <c:v>-0.05</c:v>
                </c:pt>
                <c:pt idx="147">
                  <c:v>-6.2E-2</c:v>
                </c:pt>
                <c:pt idx="148">
                  <c:v>-8.1000000000000003E-2</c:v>
                </c:pt>
                <c:pt idx="149">
                  <c:v>-8.5999999999999993E-2</c:v>
                </c:pt>
                <c:pt idx="150">
                  <c:v>-9.8000000000000004E-2</c:v>
                </c:pt>
                <c:pt idx="151">
                  <c:v>-0.111</c:v>
                </c:pt>
                <c:pt idx="152">
                  <c:v>-0.11700000000000001</c:v>
                </c:pt>
                <c:pt idx="153">
                  <c:v>-0.11700000000000001</c:v>
                </c:pt>
                <c:pt idx="154">
                  <c:v>-0.123</c:v>
                </c:pt>
                <c:pt idx="155">
                  <c:v>-0.129</c:v>
                </c:pt>
                <c:pt idx="156">
                  <c:v>-0.129</c:v>
                </c:pt>
                <c:pt idx="157">
                  <c:v>-0.129</c:v>
                </c:pt>
                <c:pt idx="158">
                  <c:v>-0.129</c:v>
                </c:pt>
                <c:pt idx="159">
                  <c:v>-0.129</c:v>
                </c:pt>
                <c:pt idx="160">
                  <c:v>-0.11700000000000001</c:v>
                </c:pt>
                <c:pt idx="161">
                  <c:v>-0.111</c:v>
                </c:pt>
                <c:pt idx="162">
                  <c:v>-0.111</c:v>
                </c:pt>
                <c:pt idx="163">
                  <c:v>-9.8000000000000004E-2</c:v>
                </c:pt>
                <c:pt idx="164">
                  <c:v>-8.5999999999999993E-2</c:v>
                </c:pt>
                <c:pt idx="165">
                  <c:v>-8.1000000000000003E-2</c:v>
                </c:pt>
                <c:pt idx="166">
                  <c:v>-6.8000000000000005E-2</c:v>
                </c:pt>
                <c:pt idx="167">
                  <c:v>-6.2E-2</c:v>
                </c:pt>
                <c:pt idx="168">
                  <c:v>-4.3999999999999997E-2</c:v>
                </c:pt>
                <c:pt idx="169">
                  <c:v>-3.7999999999999999E-2</c:v>
                </c:pt>
                <c:pt idx="170">
                  <c:v>-2.5999999999999999E-2</c:v>
                </c:pt>
                <c:pt idx="171">
                  <c:v>-7.0000000000000001E-3</c:v>
                </c:pt>
                <c:pt idx="172">
                  <c:v>5.0000000000000001E-3</c:v>
                </c:pt>
                <c:pt idx="173">
                  <c:v>1.0999999999999999E-2</c:v>
                </c:pt>
                <c:pt idx="174">
                  <c:v>2.3E-2</c:v>
                </c:pt>
                <c:pt idx="175">
                  <c:v>4.1000000000000002E-2</c:v>
                </c:pt>
                <c:pt idx="176">
                  <c:v>5.2999999999999999E-2</c:v>
                </c:pt>
                <c:pt idx="177">
                  <c:v>0.06</c:v>
                </c:pt>
                <c:pt idx="178">
                  <c:v>7.1999999999999995E-2</c:v>
                </c:pt>
                <c:pt idx="179">
                  <c:v>8.4000000000000005E-2</c:v>
                </c:pt>
                <c:pt idx="180">
                  <c:v>9.6000000000000002E-2</c:v>
                </c:pt>
                <c:pt idx="181">
                  <c:v>0.10199999999999999</c:v>
                </c:pt>
                <c:pt idx="182">
                  <c:v>0.108</c:v>
                </c:pt>
                <c:pt idx="183">
                  <c:v>0.114</c:v>
                </c:pt>
                <c:pt idx="184">
                  <c:v>0.126</c:v>
                </c:pt>
                <c:pt idx="185">
                  <c:v>0.126</c:v>
                </c:pt>
                <c:pt idx="186">
                  <c:v>0.13200000000000001</c:v>
                </c:pt>
                <c:pt idx="187">
                  <c:v>0.13200000000000001</c:v>
                </c:pt>
                <c:pt idx="188">
                  <c:v>0.13200000000000001</c:v>
                </c:pt>
                <c:pt idx="189">
                  <c:v>0.13200000000000001</c:v>
                </c:pt>
                <c:pt idx="190">
                  <c:v>0.13200000000000001</c:v>
                </c:pt>
                <c:pt idx="191">
                  <c:v>0.13200000000000001</c:v>
                </c:pt>
                <c:pt idx="192">
                  <c:v>0.13200000000000001</c:v>
                </c:pt>
                <c:pt idx="193">
                  <c:v>0.12</c:v>
                </c:pt>
                <c:pt idx="194">
                  <c:v>0.12</c:v>
                </c:pt>
                <c:pt idx="195">
                  <c:v>0.114</c:v>
                </c:pt>
                <c:pt idx="196">
                  <c:v>0.108</c:v>
                </c:pt>
                <c:pt idx="197">
                  <c:v>0.10199999999999999</c:v>
                </c:pt>
                <c:pt idx="198">
                  <c:v>9.6000000000000002E-2</c:v>
                </c:pt>
                <c:pt idx="199">
                  <c:v>8.4000000000000005E-2</c:v>
                </c:pt>
                <c:pt idx="200">
                  <c:v>7.6999999999999999E-2</c:v>
                </c:pt>
                <c:pt idx="201">
                  <c:v>6.6000000000000003E-2</c:v>
                </c:pt>
                <c:pt idx="202">
                  <c:v>5.2999999999999999E-2</c:v>
                </c:pt>
                <c:pt idx="203">
                  <c:v>4.7E-2</c:v>
                </c:pt>
                <c:pt idx="204">
                  <c:v>3.5000000000000003E-2</c:v>
                </c:pt>
                <c:pt idx="205">
                  <c:v>2.9000000000000001E-2</c:v>
                </c:pt>
                <c:pt idx="206">
                  <c:v>1.7000000000000001E-2</c:v>
                </c:pt>
                <c:pt idx="207">
                  <c:v>5.0000000000000001E-3</c:v>
                </c:pt>
                <c:pt idx="208">
                  <c:v>-2E-3</c:v>
                </c:pt>
                <c:pt idx="209">
                  <c:v>-7.0000000000000001E-3</c:v>
                </c:pt>
                <c:pt idx="210">
                  <c:v>-1.9E-2</c:v>
                </c:pt>
                <c:pt idx="211">
                  <c:v>-2.5999999999999999E-2</c:v>
                </c:pt>
                <c:pt idx="212">
                  <c:v>-3.7999999999999999E-2</c:v>
                </c:pt>
                <c:pt idx="213">
                  <c:v>-3.7999999999999999E-2</c:v>
                </c:pt>
                <c:pt idx="214">
                  <c:v>-4.3999999999999997E-2</c:v>
                </c:pt>
                <c:pt idx="215">
                  <c:v>-0.05</c:v>
                </c:pt>
                <c:pt idx="216">
                  <c:v>-5.6000000000000001E-2</c:v>
                </c:pt>
                <c:pt idx="217">
                  <c:v>-6.2E-2</c:v>
                </c:pt>
                <c:pt idx="218">
                  <c:v>-6.2E-2</c:v>
                </c:pt>
                <c:pt idx="219">
                  <c:v>-6.2E-2</c:v>
                </c:pt>
                <c:pt idx="220">
                  <c:v>-6.2E-2</c:v>
                </c:pt>
                <c:pt idx="221">
                  <c:v>-6.2E-2</c:v>
                </c:pt>
                <c:pt idx="222">
                  <c:v>-6.2E-2</c:v>
                </c:pt>
                <c:pt idx="223">
                  <c:v>-6.2E-2</c:v>
                </c:pt>
                <c:pt idx="224">
                  <c:v>-6.2E-2</c:v>
                </c:pt>
                <c:pt idx="225">
                  <c:v>-5.6000000000000001E-2</c:v>
                </c:pt>
                <c:pt idx="226">
                  <c:v>-5.6000000000000001E-2</c:v>
                </c:pt>
                <c:pt idx="227">
                  <c:v>-0.05</c:v>
                </c:pt>
                <c:pt idx="228">
                  <c:v>-4.3999999999999997E-2</c:v>
                </c:pt>
                <c:pt idx="229">
                  <c:v>-4.3999999999999997E-2</c:v>
                </c:pt>
                <c:pt idx="230">
                  <c:v>-3.7999999999999999E-2</c:v>
                </c:pt>
                <c:pt idx="231">
                  <c:v>-3.2000000000000001E-2</c:v>
                </c:pt>
                <c:pt idx="232">
                  <c:v>-1.9E-2</c:v>
                </c:pt>
                <c:pt idx="233">
                  <c:v>-1.9E-2</c:v>
                </c:pt>
                <c:pt idx="234">
                  <c:v>-7.0000000000000001E-3</c:v>
                </c:pt>
                <c:pt idx="235">
                  <c:v>-2E-3</c:v>
                </c:pt>
                <c:pt idx="236">
                  <c:v>5.0000000000000001E-3</c:v>
                </c:pt>
                <c:pt idx="237">
                  <c:v>1.7000000000000001E-2</c:v>
                </c:pt>
                <c:pt idx="238">
                  <c:v>2.3E-2</c:v>
                </c:pt>
                <c:pt idx="239">
                  <c:v>2.9000000000000001E-2</c:v>
                </c:pt>
                <c:pt idx="240">
                  <c:v>3.5000000000000003E-2</c:v>
                </c:pt>
                <c:pt idx="241">
                  <c:v>4.1000000000000002E-2</c:v>
                </c:pt>
                <c:pt idx="242">
                  <c:v>4.7E-2</c:v>
                </c:pt>
                <c:pt idx="243">
                  <c:v>5.2999999999999999E-2</c:v>
                </c:pt>
                <c:pt idx="244">
                  <c:v>0.06</c:v>
                </c:pt>
                <c:pt idx="245">
                  <c:v>6.6000000000000003E-2</c:v>
                </c:pt>
                <c:pt idx="246">
                  <c:v>7.1999999999999995E-2</c:v>
                </c:pt>
                <c:pt idx="247">
                  <c:v>7.6999999999999999E-2</c:v>
                </c:pt>
                <c:pt idx="248">
                  <c:v>7.6999999999999999E-2</c:v>
                </c:pt>
                <c:pt idx="249">
                  <c:v>7.6999999999999999E-2</c:v>
                </c:pt>
                <c:pt idx="250">
                  <c:v>7.6999999999999999E-2</c:v>
                </c:pt>
                <c:pt idx="251">
                  <c:v>8.4000000000000005E-2</c:v>
                </c:pt>
                <c:pt idx="252">
                  <c:v>8.4000000000000005E-2</c:v>
                </c:pt>
                <c:pt idx="253">
                  <c:v>8.4000000000000005E-2</c:v>
                </c:pt>
                <c:pt idx="254">
                  <c:v>0.09</c:v>
                </c:pt>
                <c:pt idx="255">
                  <c:v>8.4000000000000005E-2</c:v>
                </c:pt>
                <c:pt idx="256">
                  <c:v>8.4000000000000005E-2</c:v>
                </c:pt>
                <c:pt idx="257">
                  <c:v>7.6999999999999999E-2</c:v>
                </c:pt>
                <c:pt idx="258">
                  <c:v>7.6999999999999999E-2</c:v>
                </c:pt>
                <c:pt idx="259">
                  <c:v>7.6999999999999999E-2</c:v>
                </c:pt>
                <c:pt idx="260">
                  <c:v>7.6999999999999999E-2</c:v>
                </c:pt>
                <c:pt idx="261">
                  <c:v>7.1999999999999995E-2</c:v>
                </c:pt>
                <c:pt idx="262">
                  <c:v>0.06</c:v>
                </c:pt>
                <c:pt idx="263">
                  <c:v>0.06</c:v>
                </c:pt>
                <c:pt idx="264">
                  <c:v>0.06</c:v>
                </c:pt>
                <c:pt idx="265">
                  <c:v>4.7E-2</c:v>
                </c:pt>
                <c:pt idx="266">
                  <c:v>4.7E-2</c:v>
                </c:pt>
                <c:pt idx="267">
                  <c:v>3.5000000000000003E-2</c:v>
                </c:pt>
                <c:pt idx="268">
                  <c:v>3.5000000000000003E-2</c:v>
                </c:pt>
                <c:pt idx="269">
                  <c:v>2.9000000000000001E-2</c:v>
                </c:pt>
                <c:pt idx="270">
                  <c:v>2.3E-2</c:v>
                </c:pt>
                <c:pt idx="271">
                  <c:v>1.7000000000000001E-2</c:v>
                </c:pt>
                <c:pt idx="272">
                  <c:v>1.0999999999999999E-2</c:v>
                </c:pt>
                <c:pt idx="273">
                  <c:v>5.0000000000000001E-3</c:v>
                </c:pt>
                <c:pt idx="274">
                  <c:v>-2E-3</c:v>
                </c:pt>
                <c:pt idx="275">
                  <c:v>-2E-3</c:v>
                </c:pt>
                <c:pt idx="276">
                  <c:v>-1.2999999999999999E-2</c:v>
                </c:pt>
                <c:pt idx="277">
                  <c:v>-1.9E-2</c:v>
                </c:pt>
                <c:pt idx="278">
                  <c:v>-1.2999999999999999E-2</c:v>
                </c:pt>
                <c:pt idx="279">
                  <c:v>-1.9E-2</c:v>
                </c:pt>
                <c:pt idx="280">
                  <c:v>-2.5999999999999999E-2</c:v>
                </c:pt>
                <c:pt idx="281">
                  <c:v>-2.5999999999999999E-2</c:v>
                </c:pt>
                <c:pt idx="282">
                  <c:v>-2.5999999999999999E-2</c:v>
                </c:pt>
                <c:pt idx="283">
                  <c:v>-3.2000000000000001E-2</c:v>
                </c:pt>
                <c:pt idx="284">
                  <c:v>-3.2000000000000001E-2</c:v>
                </c:pt>
                <c:pt idx="285">
                  <c:v>-3.2000000000000001E-2</c:v>
                </c:pt>
                <c:pt idx="286">
                  <c:v>-3.2000000000000001E-2</c:v>
                </c:pt>
                <c:pt idx="287">
                  <c:v>-2.5999999999999999E-2</c:v>
                </c:pt>
                <c:pt idx="288">
                  <c:v>-2.5999999999999999E-2</c:v>
                </c:pt>
                <c:pt idx="289">
                  <c:v>-1.9E-2</c:v>
                </c:pt>
                <c:pt idx="290">
                  <c:v>-1.9E-2</c:v>
                </c:pt>
                <c:pt idx="291">
                  <c:v>-2.5999999999999999E-2</c:v>
                </c:pt>
                <c:pt idx="292">
                  <c:v>-1.9E-2</c:v>
                </c:pt>
                <c:pt idx="293">
                  <c:v>-1.9E-2</c:v>
                </c:pt>
                <c:pt idx="294">
                  <c:v>-1.2999999999999999E-2</c:v>
                </c:pt>
                <c:pt idx="295">
                  <c:v>-7.0000000000000001E-3</c:v>
                </c:pt>
                <c:pt idx="296">
                  <c:v>-7.0000000000000001E-3</c:v>
                </c:pt>
                <c:pt idx="297">
                  <c:v>-2E-3</c:v>
                </c:pt>
                <c:pt idx="298">
                  <c:v>5.0000000000000001E-3</c:v>
                </c:pt>
                <c:pt idx="299">
                  <c:v>5.0000000000000001E-3</c:v>
                </c:pt>
                <c:pt idx="300">
                  <c:v>1.0999999999999999E-2</c:v>
                </c:pt>
                <c:pt idx="301">
                  <c:v>1.0999999999999999E-2</c:v>
                </c:pt>
                <c:pt idx="302">
                  <c:v>1.7000000000000001E-2</c:v>
                </c:pt>
                <c:pt idx="303">
                  <c:v>2.9000000000000001E-2</c:v>
                </c:pt>
                <c:pt idx="304">
                  <c:v>2.9000000000000001E-2</c:v>
                </c:pt>
                <c:pt idx="305">
                  <c:v>2.9000000000000001E-2</c:v>
                </c:pt>
                <c:pt idx="306">
                  <c:v>3.5000000000000003E-2</c:v>
                </c:pt>
                <c:pt idx="307">
                  <c:v>3.5000000000000003E-2</c:v>
                </c:pt>
                <c:pt idx="308">
                  <c:v>3.5000000000000003E-2</c:v>
                </c:pt>
                <c:pt idx="309">
                  <c:v>4.7E-2</c:v>
                </c:pt>
                <c:pt idx="310">
                  <c:v>5.2999999999999999E-2</c:v>
                </c:pt>
                <c:pt idx="311">
                  <c:v>5.2999999999999999E-2</c:v>
                </c:pt>
                <c:pt idx="312">
                  <c:v>5.2999999999999999E-2</c:v>
                </c:pt>
                <c:pt idx="313">
                  <c:v>0.06</c:v>
                </c:pt>
                <c:pt idx="314">
                  <c:v>5.2999999999999999E-2</c:v>
                </c:pt>
                <c:pt idx="315">
                  <c:v>0.06</c:v>
                </c:pt>
                <c:pt idx="316">
                  <c:v>0.06</c:v>
                </c:pt>
                <c:pt idx="317">
                  <c:v>0.06</c:v>
                </c:pt>
                <c:pt idx="318">
                  <c:v>0.06</c:v>
                </c:pt>
                <c:pt idx="319">
                  <c:v>0.06</c:v>
                </c:pt>
                <c:pt idx="320">
                  <c:v>0.06</c:v>
                </c:pt>
                <c:pt idx="321">
                  <c:v>0.06</c:v>
                </c:pt>
                <c:pt idx="322">
                  <c:v>0.06</c:v>
                </c:pt>
                <c:pt idx="323">
                  <c:v>5.2999999999999999E-2</c:v>
                </c:pt>
                <c:pt idx="324">
                  <c:v>5.2999999999999999E-2</c:v>
                </c:pt>
                <c:pt idx="325">
                  <c:v>5.2999999999999999E-2</c:v>
                </c:pt>
                <c:pt idx="326">
                  <c:v>4.7E-2</c:v>
                </c:pt>
                <c:pt idx="327">
                  <c:v>4.7E-2</c:v>
                </c:pt>
                <c:pt idx="328">
                  <c:v>4.7E-2</c:v>
                </c:pt>
                <c:pt idx="329">
                  <c:v>4.1000000000000002E-2</c:v>
                </c:pt>
                <c:pt idx="330">
                  <c:v>3.5000000000000003E-2</c:v>
                </c:pt>
                <c:pt idx="331">
                  <c:v>2.9000000000000001E-2</c:v>
                </c:pt>
                <c:pt idx="332">
                  <c:v>3.5000000000000003E-2</c:v>
                </c:pt>
                <c:pt idx="333">
                  <c:v>2.9000000000000001E-2</c:v>
                </c:pt>
                <c:pt idx="334">
                  <c:v>2.3E-2</c:v>
                </c:pt>
                <c:pt idx="335">
                  <c:v>1.7000000000000001E-2</c:v>
                </c:pt>
                <c:pt idx="336">
                  <c:v>1.7000000000000001E-2</c:v>
                </c:pt>
                <c:pt idx="337">
                  <c:v>1.0999999999999999E-2</c:v>
                </c:pt>
                <c:pt idx="338">
                  <c:v>1.0999999999999999E-2</c:v>
                </c:pt>
                <c:pt idx="339">
                  <c:v>1.0999999999999999E-2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-2E-3</c:v>
                </c:pt>
                <c:pt idx="343">
                  <c:v>-2E-3</c:v>
                </c:pt>
                <c:pt idx="344">
                  <c:v>-2E-3</c:v>
                </c:pt>
                <c:pt idx="345">
                  <c:v>-7.0000000000000001E-3</c:v>
                </c:pt>
                <c:pt idx="346">
                  <c:v>-2E-3</c:v>
                </c:pt>
                <c:pt idx="347">
                  <c:v>-7.0000000000000001E-3</c:v>
                </c:pt>
                <c:pt idx="348">
                  <c:v>-7.0000000000000001E-3</c:v>
                </c:pt>
                <c:pt idx="349">
                  <c:v>-1.2999999999999999E-2</c:v>
                </c:pt>
                <c:pt idx="350">
                  <c:v>-1.2999999999999999E-2</c:v>
                </c:pt>
                <c:pt idx="351">
                  <c:v>-7.0000000000000001E-3</c:v>
                </c:pt>
                <c:pt idx="352">
                  <c:v>-7.0000000000000001E-3</c:v>
                </c:pt>
                <c:pt idx="353">
                  <c:v>-7.0000000000000001E-3</c:v>
                </c:pt>
                <c:pt idx="354">
                  <c:v>-7.0000000000000001E-3</c:v>
                </c:pt>
                <c:pt idx="355">
                  <c:v>-7.0000000000000001E-3</c:v>
                </c:pt>
                <c:pt idx="356">
                  <c:v>-2E-3</c:v>
                </c:pt>
                <c:pt idx="357">
                  <c:v>-2E-3</c:v>
                </c:pt>
                <c:pt idx="358">
                  <c:v>-2E-3</c:v>
                </c:pt>
                <c:pt idx="359">
                  <c:v>5.0000000000000001E-3</c:v>
                </c:pt>
                <c:pt idx="360">
                  <c:v>5.0000000000000001E-3</c:v>
                </c:pt>
                <c:pt idx="361">
                  <c:v>5.0000000000000001E-3</c:v>
                </c:pt>
                <c:pt idx="362">
                  <c:v>5.0000000000000001E-3</c:v>
                </c:pt>
                <c:pt idx="363">
                  <c:v>1.0999999999999999E-2</c:v>
                </c:pt>
                <c:pt idx="364">
                  <c:v>1.0999999999999999E-2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2.3E-2</c:v>
                </c:pt>
                <c:pt idx="368">
                  <c:v>2.3E-2</c:v>
                </c:pt>
                <c:pt idx="369">
                  <c:v>2.3E-2</c:v>
                </c:pt>
                <c:pt idx="370">
                  <c:v>2.9000000000000001E-2</c:v>
                </c:pt>
                <c:pt idx="371">
                  <c:v>3.5000000000000003E-2</c:v>
                </c:pt>
                <c:pt idx="372">
                  <c:v>3.5000000000000003E-2</c:v>
                </c:pt>
                <c:pt idx="373">
                  <c:v>3.5000000000000003E-2</c:v>
                </c:pt>
                <c:pt idx="374">
                  <c:v>3.5000000000000003E-2</c:v>
                </c:pt>
                <c:pt idx="375">
                  <c:v>3.5000000000000003E-2</c:v>
                </c:pt>
                <c:pt idx="376">
                  <c:v>3.5000000000000003E-2</c:v>
                </c:pt>
                <c:pt idx="377">
                  <c:v>4.1000000000000002E-2</c:v>
                </c:pt>
                <c:pt idx="378">
                  <c:v>4.7E-2</c:v>
                </c:pt>
                <c:pt idx="379">
                  <c:v>4.1000000000000002E-2</c:v>
                </c:pt>
                <c:pt idx="380">
                  <c:v>4.7E-2</c:v>
                </c:pt>
                <c:pt idx="381">
                  <c:v>4.7E-2</c:v>
                </c:pt>
                <c:pt idx="382">
                  <c:v>4.7E-2</c:v>
                </c:pt>
                <c:pt idx="383">
                  <c:v>4.7E-2</c:v>
                </c:pt>
                <c:pt idx="384">
                  <c:v>4.1000000000000002E-2</c:v>
                </c:pt>
                <c:pt idx="385">
                  <c:v>4.7E-2</c:v>
                </c:pt>
                <c:pt idx="386">
                  <c:v>4.7E-2</c:v>
                </c:pt>
                <c:pt idx="387">
                  <c:v>4.1000000000000002E-2</c:v>
                </c:pt>
                <c:pt idx="388">
                  <c:v>3.5000000000000003E-2</c:v>
                </c:pt>
                <c:pt idx="389">
                  <c:v>3.5000000000000003E-2</c:v>
                </c:pt>
                <c:pt idx="390">
                  <c:v>4.1000000000000002E-2</c:v>
                </c:pt>
                <c:pt idx="391">
                  <c:v>3.5000000000000003E-2</c:v>
                </c:pt>
                <c:pt idx="392">
                  <c:v>3.5000000000000003E-2</c:v>
                </c:pt>
                <c:pt idx="393">
                  <c:v>3.5000000000000003E-2</c:v>
                </c:pt>
                <c:pt idx="394">
                  <c:v>3.5000000000000003E-2</c:v>
                </c:pt>
                <c:pt idx="395">
                  <c:v>2.9000000000000001E-2</c:v>
                </c:pt>
                <c:pt idx="396">
                  <c:v>2.3E-2</c:v>
                </c:pt>
                <c:pt idx="397">
                  <c:v>2.3E-2</c:v>
                </c:pt>
                <c:pt idx="398">
                  <c:v>2.3E-2</c:v>
                </c:pt>
                <c:pt idx="399">
                  <c:v>1.7000000000000001E-2</c:v>
                </c:pt>
                <c:pt idx="400">
                  <c:v>1.7000000000000001E-2</c:v>
                </c:pt>
                <c:pt idx="401">
                  <c:v>1.7000000000000001E-2</c:v>
                </c:pt>
                <c:pt idx="402">
                  <c:v>1.7000000000000001E-2</c:v>
                </c:pt>
                <c:pt idx="403">
                  <c:v>1.7000000000000001E-2</c:v>
                </c:pt>
                <c:pt idx="404">
                  <c:v>1.7000000000000001E-2</c:v>
                </c:pt>
                <c:pt idx="405">
                  <c:v>1.0999999999999999E-2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5.0000000000000001E-3</c:v>
                </c:pt>
                <c:pt idx="409">
                  <c:v>1.0999999999999999E-2</c:v>
                </c:pt>
                <c:pt idx="410">
                  <c:v>5.0000000000000001E-3</c:v>
                </c:pt>
                <c:pt idx="411">
                  <c:v>1.0999999999999999E-2</c:v>
                </c:pt>
                <c:pt idx="412">
                  <c:v>5.0000000000000001E-3</c:v>
                </c:pt>
                <c:pt idx="413">
                  <c:v>5.0000000000000001E-3</c:v>
                </c:pt>
                <c:pt idx="414">
                  <c:v>5.0000000000000001E-3</c:v>
                </c:pt>
                <c:pt idx="415">
                  <c:v>5.0000000000000001E-3</c:v>
                </c:pt>
                <c:pt idx="416">
                  <c:v>5.0000000000000001E-3</c:v>
                </c:pt>
                <c:pt idx="417">
                  <c:v>5.0000000000000001E-3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5.0000000000000001E-3</c:v>
                </c:pt>
                <c:pt idx="422">
                  <c:v>5.0000000000000001E-3</c:v>
                </c:pt>
                <c:pt idx="423">
                  <c:v>5.0000000000000001E-3</c:v>
                </c:pt>
                <c:pt idx="424">
                  <c:v>1.0999999999999999E-2</c:v>
                </c:pt>
                <c:pt idx="425">
                  <c:v>1.0999999999999999E-2</c:v>
                </c:pt>
                <c:pt idx="426">
                  <c:v>1.0999999999999999E-2</c:v>
                </c:pt>
                <c:pt idx="427">
                  <c:v>1.7000000000000001E-2</c:v>
                </c:pt>
                <c:pt idx="428">
                  <c:v>1.7000000000000001E-2</c:v>
                </c:pt>
                <c:pt idx="429">
                  <c:v>1.0999999999999999E-2</c:v>
                </c:pt>
                <c:pt idx="430">
                  <c:v>1.7000000000000001E-2</c:v>
                </c:pt>
                <c:pt idx="431">
                  <c:v>2.3E-2</c:v>
                </c:pt>
                <c:pt idx="432">
                  <c:v>2.9000000000000001E-2</c:v>
                </c:pt>
                <c:pt idx="433">
                  <c:v>2.3E-2</c:v>
                </c:pt>
                <c:pt idx="434">
                  <c:v>2.9000000000000001E-2</c:v>
                </c:pt>
                <c:pt idx="435">
                  <c:v>2.9000000000000001E-2</c:v>
                </c:pt>
                <c:pt idx="436">
                  <c:v>2.9000000000000001E-2</c:v>
                </c:pt>
                <c:pt idx="437">
                  <c:v>2.9000000000000001E-2</c:v>
                </c:pt>
                <c:pt idx="438">
                  <c:v>2.9000000000000001E-2</c:v>
                </c:pt>
                <c:pt idx="439">
                  <c:v>2.9000000000000001E-2</c:v>
                </c:pt>
                <c:pt idx="440">
                  <c:v>2.9000000000000001E-2</c:v>
                </c:pt>
                <c:pt idx="441">
                  <c:v>2.9000000000000001E-2</c:v>
                </c:pt>
                <c:pt idx="442">
                  <c:v>3.5000000000000003E-2</c:v>
                </c:pt>
                <c:pt idx="443">
                  <c:v>3.5000000000000003E-2</c:v>
                </c:pt>
                <c:pt idx="444">
                  <c:v>3.5000000000000003E-2</c:v>
                </c:pt>
                <c:pt idx="445">
                  <c:v>3.5000000000000003E-2</c:v>
                </c:pt>
                <c:pt idx="446">
                  <c:v>3.5000000000000003E-2</c:v>
                </c:pt>
                <c:pt idx="447">
                  <c:v>3.5000000000000003E-2</c:v>
                </c:pt>
                <c:pt idx="448">
                  <c:v>3.5000000000000003E-2</c:v>
                </c:pt>
                <c:pt idx="449">
                  <c:v>3.5000000000000003E-2</c:v>
                </c:pt>
                <c:pt idx="450">
                  <c:v>3.5000000000000003E-2</c:v>
                </c:pt>
                <c:pt idx="451">
                  <c:v>3.5000000000000003E-2</c:v>
                </c:pt>
                <c:pt idx="452">
                  <c:v>2.9000000000000001E-2</c:v>
                </c:pt>
                <c:pt idx="453">
                  <c:v>2.9000000000000001E-2</c:v>
                </c:pt>
                <c:pt idx="454">
                  <c:v>2.9000000000000001E-2</c:v>
                </c:pt>
                <c:pt idx="455">
                  <c:v>2.9000000000000001E-2</c:v>
                </c:pt>
                <c:pt idx="456">
                  <c:v>2.9000000000000001E-2</c:v>
                </c:pt>
                <c:pt idx="457">
                  <c:v>2.9000000000000001E-2</c:v>
                </c:pt>
                <c:pt idx="458">
                  <c:v>2.9000000000000001E-2</c:v>
                </c:pt>
                <c:pt idx="459">
                  <c:v>2.3E-2</c:v>
                </c:pt>
                <c:pt idx="460">
                  <c:v>2.3E-2</c:v>
                </c:pt>
                <c:pt idx="461">
                  <c:v>2.3E-2</c:v>
                </c:pt>
                <c:pt idx="462">
                  <c:v>2.3E-2</c:v>
                </c:pt>
                <c:pt idx="463">
                  <c:v>1.7000000000000001E-2</c:v>
                </c:pt>
                <c:pt idx="464">
                  <c:v>2.3E-2</c:v>
                </c:pt>
                <c:pt idx="465">
                  <c:v>1.7000000000000001E-2</c:v>
                </c:pt>
                <c:pt idx="466">
                  <c:v>1.7000000000000001E-2</c:v>
                </c:pt>
                <c:pt idx="467">
                  <c:v>1.7000000000000001E-2</c:v>
                </c:pt>
                <c:pt idx="468">
                  <c:v>1.7000000000000001E-2</c:v>
                </c:pt>
                <c:pt idx="469">
                  <c:v>1.7000000000000001E-2</c:v>
                </c:pt>
                <c:pt idx="470">
                  <c:v>1.7000000000000001E-2</c:v>
                </c:pt>
                <c:pt idx="471">
                  <c:v>1.0999999999999999E-2</c:v>
                </c:pt>
                <c:pt idx="472">
                  <c:v>1.0999999999999999E-2</c:v>
                </c:pt>
                <c:pt idx="473">
                  <c:v>1.0999999999999999E-2</c:v>
                </c:pt>
                <c:pt idx="474">
                  <c:v>1.7000000000000001E-2</c:v>
                </c:pt>
                <c:pt idx="475">
                  <c:v>1.0999999999999999E-2</c:v>
                </c:pt>
                <c:pt idx="476">
                  <c:v>1.7000000000000001E-2</c:v>
                </c:pt>
                <c:pt idx="477">
                  <c:v>1.0999999999999999E-2</c:v>
                </c:pt>
                <c:pt idx="478">
                  <c:v>1.0999999999999999E-2</c:v>
                </c:pt>
                <c:pt idx="479">
                  <c:v>1.0999999999999999E-2</c:v>
                </c:pt>
                <c:pt idx="480">
                  <c:v>1.0999999999999999E-2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1.0999999999999999E-2</c:v>
                </c:pt>
                <c:pt idx="485">
                  <c:v>1.0999999999999999E-2</c:v>
                </c:pt>
                <c:pt idx="486">
                  <c:v>1.0999999999999999E-2</c:v>
                </c:pt>
                <c:pt idx="487">
                  <c:v>1.7000000000000001E-2</c:v>
                </c:pt>
                <c:pt idx="488">
                  <c:v>1.7000000000000001E-2</c:v>
                </c:pt>
                <c:pt idx="489">
                  <c:v>1.7000000000000001E-2</c:v>
                </c:pt>
                <c:pt idx="490">
                  <c:v>1.7000000000000001E-2</c:v>
                </c:pt>
                <c:pt idx="491">
                  <c:v>1.7000000000000001E-2</c:v>
                </c:pt>
                <c:pt idx="492">
                  <c:v>1.7000000000000001E-2</c:v>
                </c:pt>
                <c:pt idx="493">
                  <c:v>1.7000000000000001E-2</c:v>
                </c:pt>
                <c:pt idx="494">
                  <c:v>2.3E-2</c:v>
                </c:pt>
                <c:pt idx="495">
                  <c:v>2.3E-2</c:v>
                </c:pt>
                <c:pt idx="496">
                  <c:v>1.7000000000000001E-2</c:v>
                </c:pt>
                <c:pt idx="497">
                  <c:v>2.3E-2</c:v>
                </c:pt>
                <c:pt idx="498">
                  <c:v>2.3E-2</c:v>
                </c:pt>
                <c:pt idx="499">
                  <c:v>2.9000000000000001E-2</c:v>
                </c:pt>
                <c:pt idx="500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3-49B8-ADB3-614C9487B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899264"/>
        <c:axId val="1481899680"/>
      </c:scatterChart>
      <c:valAx>
        <c:axId val="148189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481899680"/>
        <c:crosses val="autoZero"/>
        <c:crossBetween val="midCat"/>
      </c:valAx>
      <c:valAx>
        <c:axId val="14818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4818992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b="0"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Força corrigida em função do tempo</a:t>
            </a:r>
          </a:p>
        </c:rich>
      </c:tx>
      <c:layout>
        <c:manualLayout>
          <c:xMode val="edge"/>
          <c:yMode val="edge"/>
          <c:x val="0.1797862574870448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51026314018441"/>
          <c:y val="0.17634259259259263"/>
          <c:w val="0.775267514637593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'3ªParte 5ºEnsaio'!$B$2:$B$1048576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5ºEnsaio'!$D$2:$D$1048576</c:f>
              <c:numCache>
                <c:formatCode>0.000</c:formatCode>
                <c:ptCount val="1048575"/>
                <c:pt idx="0">
                  <c:v>0.623</c:v>
                </c:pt>
                <c:pt idx="1">
                  <c:v>0.59199999999999997</c:v>
                </c:pt>
                <c:pt idx="2">
                  <c:v>0.56199999999999994</c:v>
                </c:pt>
                <c:pt idx="3">
                  <c:v>0.51900000000000002</c:v>
                </c:pt>
                <c:pt idx="4">
                  <c:v>0.47699999999999998</c:v>
                </c:pt>
                <c:pt idx="5">
                  <c:v>0.434</c:v>
                </c:pt>
                <c:pt idx="6">
                  <c:v>0.38</c:v>
                </c:pt>
                <c:pt idx="7">
                  <c:v>0.33099999999999996</c:v>
                </c:pt>
                <c:pt idx="8">
                  <c:v>0.27699999999999997</c:v>
                </c:pt>
                <c:pt idx="9">
                  <c:v>0.20899999999999999</c:v>
                </c:pt>
                <c:pt idx="10">
                  <c:v>0.155</c:v>
                </c:pt>
                <c:pt idx="11">
                  <c:v>9.4E-2</c:v>
                </c:pt>
                <c:pt idx="12">
                  <c:v>3.4000000000000002E-2</c:v>
                </c:pt>
                <c:pt idx="13">
                  <c:v>-2.7999999999999997E-2</c:v>
                </c:pt>
                <c:pt idx="14">
                  <c:v>-8.2000000000000003E-2</c:v>
                </c:pt>
                <c:pt idx="15">
                  <c:v>-0.13100000000000001</c:v>
                </c:pt>
                <c:pt idx="16">
                  <c:v>-0.17899999999999999</c:v>
                </c:pt>
                <c:pt idx="17">
                  <c:v>-0.23399999999999999</c:v>
                </c:pt>
                <c:pt idx="18">
                  <c:v>-0.27</c:v>
                </c:pt>
                <c:pt idx="19">
                  <c:v>-0.313</c:v>
                </c:pt>
                <c:pt idx="20">
                  <c:v>-0.34900000000000003</c:v>
                </c:pt>
                <c:pt idx="21">
                  <c:v>-0.38600000000000001</c:v>
                </c:pt>
                <c:pt idx="22">
                  <c:v>-0.41000000000000003</c:v>
                </c:pt>
                <c:pt idx="23">
                  <c:v>-0.434</c:v>
                </c:pt>
                <c:pt idx="24">
                  <c:v>-0.45900000000000002</c:v>
                </c:pt>
                <c:pt idx="25">
                  <c:v>-0.47700000000000004</c:v>
                </c:pt>
                <c:pt idx="26">
                  <c:v>-0.47700000000000004</c:v>
                </c:pt>
                <c:pt idx="27">
                  <c:v>-0.48300000000000004</c:v>
                </c:pt>
                <c:pt idx="28">
                  <c:v>-0.48900000000000005</c:v>
                </c:pt>
                <c:pt idx="29">
                  <c:v>-0.48300000000000004</c:v>
                </c:pt>
                <c:pt idx="30">
                  <c:v>-0.47100000000000003</c:v>
                </c:pt>
                <c:pt idx="31">
                  <c:v>-0.45900000000000002</c:v>
                </c:pt>
                <c:pt idx="32">
                  <c:v>-0.44600000000000001</c:v>
                </c:pt>
                <c:pt idx="33">
                  <c:v>-0.42800000000000005</c:v>
                </c:pt>
                <c:pt idx="34">
                  <c:v>-0.39800000000000002</c:v>
                </c:pt>
                <c:pt idx="35">
                  <c:v>-0.36700000000000005</c:v>
                </c:pt>
                <c:pt idx="36">
                  <c:v>-0.34300000000000003</c:v>
                </c:pt>
                <c:pt idx="37">
                  <c:v>-0.313</c:v>
                </c:pt>
                <c:pt idx="38">
                  <c:v>-0.27</c:v>
                </c:pt>
                <c:pt idx="39">
                  <c:v>-0.24</c:v>
                </c:pt>
                <c:pt idx="40">
                  <c:v>-0.20299999999999999</c:v>
                </c:pt>
                <c:pt idx="41">
                  <c:v>-0.161</c:v>
                </c:pt>
                <c:pt idx="42">
                  <c:v>-0.11799999999999999</c:v>
                </c:pt>
                <c:pt idx="43">
                  <c:v>-7.5999999999999998E-2</c:v>
                </c:pt>
                <c:pt idx="44">
                  <c:v>-4.4999999999999998E-2</c:v>
                </c:pt>
                <c:pt idx="45">
                  <c:v>3.0000000000000027E-3</c:v>
                </c:pt>
                <c:pt idx="46">
                  <c:v>4.5999999999999999E-2</c:v>
                </c:pt>
                <c:pt idx="47">
                  <c:v>8.2000000000000003E-2</c:v>
                </c:pt>
                <c:pt idx="48">
                  <c:v>0.11899999999999999</c:v>
                </c:pt>
                <c:pt idx="49">
                  <c:v>0.16700000000000001</c:v>
                </c:pt>
                <c:pt idx="50">
                  <c:v>0.19800000000000001</c:v>
                </c:pt>
                <c:pt idx="51">
                  <c:v>0.22800000000000001</c:v>
                </c:pt>
                <c:pt idx="52">
                  <c:v>0.25799999999999995</c:v>
                </c:pt>
                <c:pt idx="53">
                  <c:v>0.28199999999999997</c:v>
                </c:pt>
                <c:pt idx="54">
                  <c:v>0.30099999999999999</c:v>
                </c:pt>
                <c:pt idx="55">
                  <c:v>0.31899999999999995</c:v>
                </c:pt>
                <c:pt idx="56">
                  <c:v>0.33099999999999996</c:v>
                </c:pt>
                <c:pt idx="57">
                  <c:v>0.34899999999999998</c:v>
                </c:pt>
                <c:pt idx="58">
                  <c:v>0.36099999999999999</c:v>
                </c:pt>
                <c:pt idx="59">
                  <c:v>0.36099999999999999</c:v>
                </c:pt>
                <c:pt idx="60">
                  <c:v>0.36099999999999999</c:v>
                </c:pt>
                <c:pt idx="61">
                  <c:v>0.36099999999999999</c:v>
                </c:pt>
                <c:pt idx="62">
                  <c:v>0.34899999999999998</c:v>
                </c:pt>
                <c:pt idx="63">
                  <c:v>0.34299999999999997</c:v>
                </c:pt>
                <c:pt idx="64">
                  <c:v>0.33099999999999996</c:v>
                </c:pt>
                <c:pt idx="65">
                  <c:v>0.313</c:v>
                </c:pt>
                <c:pt idx="66">
                  <c:v>0.30099999999999999</c:v>
                </c:pt>
                <c:pt idx="67">
                  <c:v>0.28199999999999997</c:v>
                </c:pt>
                <c:pt idx="68">
                  <c:v>0.26399999999999996</c:v>
                </c:pt>
                <c:pt idx="69">
                  <c:v>0.24000000000000002</c:v>
                </c:pt>
                <c:pt idx="70">
                  <c:v>0.216</c:v>
                </c:pt>
                <c:pt idx="71">
                  <c:v>0.17899999999999999</c:v>
                </c:pt>
                <c:pt idx="72">
                  <c:v>0.155</c:v>
                </c:pt>
                <c:pt idx="73">
                  <c:v>0.11899999999999999</c:v>
                </c:pt>
                <c:pt idx="74">
                  <c:v>8.2000000000000003E-2</c:v>
                </c:pt>
                <c:pt idx="75">
                  <c:v>5.1000000000000004E-2</c:v>
                </c:pt>
                <c:pt idx="76">
                  <c:v>2.7E-2</c:v>
                </c:pt>
                <c:pt idx="77">
                  <c:v>-8.9999999999999976E-3</c:v>
                </c:pt>
                <c:pt idx="78">
                  <c:v>-3.3000000000000002E-2</c:v>
                </c:pt>
                <c:pt idx="79">
                  <c:v>-6.4000000000000001E-2</c:v>
                </c:pt>
                <c:pt idx="80">
                  <c:v>-8.7999999999999995E-2</c:v>
                </c:pt>
                <c:pt idx="81">
                  <c:v>-0.11199999999999999</c:v>
                </c:pt>
                <c:pt idx="82">
                  <c:v>-0.14300000000000002</c:v>
                </c:pt>
                <c:pt idx="83">
                  <c:v>-0.16699999999999998</c:v>
                </c:pt>
                <c:pt idx="84">
                  <c:v>-0.17899999999999999</c:v>
                </c:pt>
                <c:pt idx="85">
                  <c:v>-0.19700000000000001</c:v>
                </c:pt>
                <c:pt idx="86">
                  <c:v>-0.216</c:v>
                </c:pt>
                <c:pt idx="87">
                  <c:v>-0.23399999999999999</c:v>
                </c:pt>
                <c:pt idx="88">
                  <c:v>-0.24</c:v>
                </c:pt>
                <c:pt idx="89">
                  <c:v>-0.252</c:v>
                </c:pt>
                <c:pt idx="90">
                  <c:v>-0.25800000000000001</c:v>
                </c:pt>
                <c:pt idx="91">
                  <c:v>-0.25800000000000001</c:v>
                </c:pt>
                <c:pt idx="92">
                  <c:v>-0.25800000000000001</c:v>
                </c:pt>
                <c:pt idx="93">
                  <c:v>-0.26400000000000001</c:v>
                </c:pt>
                <c:pt idx="94">
                  <c:v>-0.25800000000000001</c:v>
                </c:pt>
                <c:pt idx="95">
                  <c:v>-0.252</c:v>
                </c:pt>
                <c:pt idx="96">
                  <c:v>-0.246</c:v>
                </c:pt>
                <c:pt idx="97">
                  <c:v>-0.23399999999999999</c:v>
                </c:pt>
                <c:pt idx="98">
                  <c:v>-0.222</c:v>
                </c:pt>
                <c:pt idx="99">
                  <c:v>-0.21</c:v>
                </c:pt>
                <c:pt idx="100">
                  <c:v>-0.191</c:v>
                </c:pt>
                <c:pt idx="101">
                  <c:v>-0.17299999999999999</c:v>
                </c:pt>
                <c:pt idx="102">
                  <c:v>-0.155</c:v>
                </c:pt>
                <c:pt idx="103">
                  <c:v>-0.13700000000000001</c:v>
                </c:pt>
                <c:pt idx="104">
                  <c:v>-0.11199999999999999</c:v>
                </c:pt>
                <c:pt idx="105">
                  <c:v>-9.4E-2</c:v>
                </c:pt>
                <c:pt idx="106">
                  <c:v>-6.9999999999999993E-2</c:v>
                </c:pt>
                <c:pt idx="107">
                  <c:v>-4.4999999999999998E-2</c:v>
                </c:pt>
                <c:pt idx="108">
                  <c:v>-3.3000000000000002E-2</c:v>
                </c:pt>
                <c:pt idx="109">
                  <c:v>-8.9999999999999976E-3</c:v>
                </c:pt>
                <c:pt idx="110">
                  <c:v>1.5000000000000003E-2</c:v>
                </c:pt>
                <c:pt idx="111">
                  <c:v>4.0000000000000008E-2</c:v>
                </c:pt>
                <c:pt idx="112">
                  <c:v>5.800000000000001E-2</c:v>
                </c:pt>
                <c:pt idx="113">
                  <c:v>7.5999999999999998E-2</c:v>
                </c:pt>
                <c:pt idx="114">
                  <c:v>9.4E-2</c:v>
                </c:pt>
                <c:pt idx="115">
                  <c:v>0.11200000000000002</c:v>
                </c:pt>
                <c:pt idx="116">
                  <c:v>0.124</c:v>
                </c:pt>
                <c:pt idx="117">
                  <c:v>0.155</c:v>
                </c:pt>
                <c:pt idx="118">
                  <c:v>0.16700000000000001</c:v>
                </c:pt>
                <c:pt idx="119">
                  <c:v>0.17899999999999999</c:v>
                </c:pt>
                <c:pt idx="120">
                  <c:v>0.185</c:v>
                </c:pt>
                <c:pt idx="121">
                  <c:v>0.19800000000000001</c:v>
                </c:pt>
                <c:pt idx="122">
                  <c:v>0.19800000000000001</c:v>
                </c:pt>
                <c:pt idx="123">
                  <c:v>0.20300000000000001</c:v>
                </c:pt>
                <c:pt idx="124">
                  <c:v>0.20300000000000001</c:v>
                </c:pt>
                <c:pt idx="125">
                  <c:v>0.20300000000000001</c:v>
                </c:pt>
                <c:pt idx="126">
                  <c:v>0.20300000000000001</c:v>
                </c:pt>
                <c:pt idx="127">
                  <c:v>0.19800000000000001</c:v>
                </c:pt>
                <c:pt idx="128">
                  <c:v>0.185</c:v>
                </c:pt>
                <c:pt idx="129">
                  <c:v>0.185</c:v>
                </c:pt>
                <c:pt idx="130">
                  <c:v>0.17899999999999999</c:v>
                </c:pt>
                <c:pt idx="131">
                  <c:v>0.16700000000000001</c:v>
                </c:pt>
                <c:pt idx="132">
                  <c:v>0.14899999999999999</c:v>
                </c:pt>
                <c:pt idx="133">
                  <c:v>0.124</c:v>
                </c:pt>
                <c:pt idx="134">
                  <c:v>0.11899999999999999</c:v>
                </c:pt>
                <c:pt idx="135">
                  <c:v>0.1</c:v>
                </c:pt>
                <c:pt idx="136">
                  <c:v>8.2000000000000003E-2</c:v>
                </c:pt>
                <c:pt idx="137">
                  <c:v>7.0000000000000007E-2</c:v>
                </c:pt>
                <c:pt idx="138">
                  <c:v>5.1000000000000004E-2</c:v>
                </c:pt>
                <c:pt idx="139">
                  <c:v>3.4000000000000002E-2</c:v>
                </c:pt>
                <c:pt idx="140">
                  <c:v>2.1000000000000001E-2</c:v>
                </c:pt>
                <c:pt idx="141">
                  <c:v>3.0000000000000027E-3</c:v>
                </c:pt>
                <c:pt idx="142">
                  <c:v>-1.4999999999999999E-2</c:v>
                </c:pt>
                <c:pt idx="143">
                  <c:v>-3.3000000000000002E-2</c:v>
                </c:pt>
                <c:pt idx="144">
                  <c:v>-4.4999999999999998E-2</c:v>
                </c:pt>
                <c:pt idx="145">
                  <c:v>-5.7999999999999996E-2</c:v>
                </c:pt>
                <c:pt idx="146">
                  <c:v>-7.5999999999999998E-2</c:v>
                </c:pt>
                <c:pt idx="147">
                  <c:v>-8.7999999999999995E-2</c:v>
                </c:pt>
                <c:pt idx="148">
                  <c:v>-0.107</c:v>
                </c:pt>
                <c:pt idx="149">
                  <c:v>-0.11199999999999999</c:v>
                </c:pt>
                <c:pt idx="150">
                  <c:v>-0.124</c:v>
                </c:pt>
                <c:pt idx="151">
                  <c:v>-0.13700000000000001</c:v>
                </c:pt>
                <c:pt idx="152">
                  <c:v>-0.14300000000000002</c:v>
                </c:pt>
                <c:pt idx="153">
                  <c:v>-0.14300000000000002</c:v>
                </c:pt>
                <c:pt idx="154">
                  <c:v>-0.14899999999999999</c:v>
                </c:pt>
                <c:pt idx="155">
                  <c:v>-0.155</c:v>
                </c:pt>
                <c:pt idx="156">
                  <c:v>-0.155</c:v>
                </c:pt>
                <c:pt idx="157">
                  <c:v>-0.155</c:v>
                </c:pt>
                <c:pt idx="158">
                  <c:v>-0.155</c:v>
                </c:pt>
                <c:pt idx="159">
                  <c:v>-0.155</c:v>
                </c:pt>
                <c:pt idx="160">
                  <c:v>-0.14300000000000002</c:v>
                </c:pt>
                <c:pt idx="161">
                  <c:v>-0.13700000000000001</c:v>
                </c:pt>
                <c:pt idx="162">
                  <c:v>-0.13700000000000001</c:v>
                </c:pt>
                <c:pt idx="163">
                  <c:v>-0.124</c:v>
                </c:pt>
                <c:pt idx="164">
                  <c:v>-0.11199999999999999</c:v>
                </c:pt>
                <c:pt idx="165">
                  <c:v>-0.107</c:v>
                </c:pt>
                <c:pt idx="166">
                  <c:v>-9.4E-2</c:v>
                </c:pt>
                <c:pt idx="167">
                  <c:v>-8.7999999999999995E-2</c:v>
                </c:pt>
                <c:pt idx="168">
                  <c:v>-6.9999999999999993E-2</c:v>
                </c:pt>
                <c:pt idx="169">
                  <c:v>-6.4000000000000001E-2</c:v>
                </c:pt>
                <c:pt idx="170">
                  <c:v>-5.1999999999999998E-2</c:v>
                </c:pt>
                <c:pt idx="171">
                  <c:v>-3.3000000000000002E-2</c:v>
                </c:pt>
                <c:pt idx="172">
                  <c:v>-2.0999999999999998E-2</c:v>
                </c:pt>
                <c:pt idx="173">
                  <c:v>-1.4999999999999999E-2</c:v>
                </c:pt>
                <c:pt idx="174">
                  <c:v>-2.9999999999999992E-3</c:v>
                </c:pt>
                <c:pt idx="175">
                  <c:v>1.5000000000000003E-2</c:v>
                </c:pt>
                <c:pt idx="176">
                  <c:v>2.7E-2</c:v>
                </c:pt>
                <c:pt idx="177">
                  <c:v>3.4000000000000002E-2</c:v>
                </c:pt>
                <c:pt idx="178">
                  <c:v>4.5999999999999999E-2</c:v>
                </c:pt>
                <c:pt idx="179">
                  <c:v>5.800000000000001E-2</c:v>
                </c:pt>
                <c:pt idx="180">
                  <c:v>7.0000000000000007E-2</c:v>
                </c:pt>
                <c:pt idx="181">
                  <c:v>7.5999999999999998E-2</c:v>
                </c:pt>
                <c:pt idx="182">
                  <c:v>8.2000000000000003E-2</c:v>
                </c:pt>
                <c:pt idx="183">
                  <c:v>8.8000000000000009E-2</c:v>
                </c:pt>
                <c:pt idx="184">
                  <c:v>0.1</c:v>
                </c:pt>
                <c:pt idx="185">
                  <c:v>0.1</c:v>
                </c:pt>
                <c:pt idx="186">
                  <c:v>0.10600000000000001</c:v>
                </c:pt>
                <c:pt idx="187">
                  <c:v>0.10600000000000001</c:v>
                </c:pt>
                <c:pt idx="188">
                  <c:v>0.10600000000000001</c:v>
                </c:pt>
                <c:pt idx="189">
                  <c:v>0.10600000000000001</c:v>
                </c:pt>
                <c:pt idx="190">
                  <c:v>0.10600000000000001</c:v>
                </c:pt>
                <c:pt idx="191">
                  <c:v>0.10600000000000001</c:v>
                </c:pt>
                <c:pt idx="192">
                  <c:v>0.10600000000000001</c:v>
                </c:pt>
                <c:pt idx="193">
                  <c:v>9.4E-2</c:v>
                </c:pt>
                <c:pt idx="194">
                  <c:v>9.4E-2</c:v>
                </c:pt>
                <c:pt idx="195">
                  <c:v>8.8000000000000009E-2</c:v>
                </c:pt>
                <c:pt idx="196">
                  <c:v>8.2000000000000003E-2</c:v>
                </c:pt>
                <c:pt idx="197">
                  <c:v>7.5999999999999998E-2</c:v>
                </c:pt>
                <c:pt idx="198">
                  <c:v>7.0000000000000007E-2</c:v>
                </c:pt>
                <c:pt idx="199">
                  <c:v>5.800000000000001E-2</c:v>
                </c:pt>
                <c:pt idx="200">
                  <c:v>5.1000000000000004E-2</c:v>
                </c:pt>
                <c:pt idx="201">
                  <c:v>4.0000000000000008E-2</c:v>
                </c:pt>
                <c:pt idx="202">
                  <c:v>2.7E-2</c:v>
                </c:pt>
                <c:pt idx="203">
                  <c:v>2.1000000000000001E-2</c:v>
                </c:pt>
                <c:pt idx="204">
                  <c:v>9.0000000000000045E-3</c:v>
                </c:pt>
                <c:pt idx="205">
                  <c:v>3.0000000000000027E-3</c:v>
                </c:pt>
                <c:pt idx="206">
                  <c:v>-8.9999999999999976E-3</c:v>
                </c:pt>
                <c:pt idx="207">
                  <c:v>-2.0999999999999998E-2</c:v>
                </c:pt>
                <c:pt idx="208">
                  <c:v>-2.7999999999999997E-2</c:v>
                </c:pt>
                <c:pt idx="209">
                  <c:v>-3.3000000000000002E-2</c:v>
                </c:pt>
                <c:pt idx="210">
                  <c:v>-4.4999999999999998E-2</c:v>
                </c:pt>
                <c:pt idx="211">
                  <c:v>-5.1999999999999998E-2</c:v>
                </c:pt>
                <c:pt idx="212">
                  <c:v>-6.4000000000000001E-2</c:v>
                </c:pt>
                <c:pt idx="213">
                  <c:v>-6.4000000000000001E-2</c:v>
                </c:pt>
                <c:pt idx="214">
                  <c:v>-6.9999999999999993E-2</c:v>
                </c:pt>
                <c:pt idx="215">
                  <c:v>-7.5999999999999998E-2</c:v>
                </c:pt>
                <c:pt idx="216">
                  <c:v>-8.2000000000000003E-2</c:v>
                </c:pt>
                <c:pt idx="217">
                  <c:v>-8.7999999999999995E-2</c:v>
                </c:pt>
                <c:pt idx="218">
                  <c:v>-8.7999999999999995E-2</c:v>
                </c:pt>
                <c:pt idx="219">
                  <c:v>-8.7999999999999995E-2</c:v>
                </c:pt>
                <c:pt idx="220">
                  <c:v>-8.7999999999999995E-2</c:v>
                </c:pt>
                <c:pt idx="221">
                  <c:v>-8.7999999999999995E-2</c:v>
                </c:pt>
                <c:pt idx="222">
                  <c:v>-8.7999999999999995E-2</c:v>
                </c:pt>
                <c:pt idx="223">
                  <c:v>-8.7999999999999995E-2</c:v>
                </c:pt>
                <c:pt idx="224">
                  <c:v>-8.7999999999999995E-2</c:v>
                </c:pt>
                <c:pt idx="225">
                  <c:v>-8.2000000000000003E-2</c:v>
                </c:pt>
                <c:pt idx="226">
                  <c:v>-8.2000000000000003E-2</c:v>
                </c:pt>
                <c:pt idx="227">
                  <c:v>-7.5999999999999998E-2</c:v>
                </c:pt>
                <c:pt idx="228">
                  <c:v>-6.9999999999999993E-2</c:v>
                </c:pt>
                <c:pt idx="229">
                  <c:v>-6.9999999999999993E-2</c:v>
                </c:pt>
                <c:pt idx="230">
                  <c:v>-6.4000000000000001E-2</c:v>
                </c:pt>
                <c:pt idx="231">
                  <c:v>-5.7999999999999996E-2</c:v>
                </c:pt>
                <c:pt idx="232">
                  <c:v>-4.4999999999999998E-2</c:v>
                </c:pt>
                <c:pt idx="233">
                  <c:v>-4.4999999999999998E-2</c:v>
                </c:pt>
                <c:pt idx="234">
                  <c:v>-3.3000000000000002E-2</c:v>
                </c:pt>
                <c:pt idx="235">
                  <c:v>-2.7999999999999997E-2</c:v>
                </c:pt>
                <c:pt idx="236">
                  <c:v>-2.0999999999999998E-2</c:v>
                </c:pt>
                <c:pt idx="237">
                  <c:v>-8.9999999999999976E-3</c:v>
                </c:pt>
                <c:pt idx="238">
                  <c:v>-2.9999999999999992E-3</c:v>
                </c:pt>
                <c:pt idx="239">
                  <c:v>3.0000000000000027E-3</c:v>
                </c:pt>
                <c:pt idx="240">
                  <c:v>9.0000000000000045E-3</c:v>
                </c:pt>
                <c:pt idx="241">
                  <c:v>1.5000000000000003E-2</c:v>
                </c:pt>
                <c:pt idx="242">
                  <c:v>2.1000000000000001E-2</c:v>
                </c:pt>
                <c:pt idx="243">
                  <c:v>2.7E-2</c:v>
                </c:pt>
                <c:pt idx="244">
                  <c:v>3.4000000000000002E-2</c:v>
                </c:pt>
                <c:pt idx="245">
                  <c:v>4.0000000000000008E-2</c:v>
                </c:pt>
                <c:pt idx="246">
                  <c:v>4.5999999999999999E-2</c:v>
                </c:pt>
                <c:pt idx="247">
                  <c:v>5.1000000000000004E-2</c:v>
                </c:pt>
                <c:pt idx="248">
                  <c:v>5.1000000000000004E-2</c:v>
                </c:pt>
                <c:pt idx="249">
                  <c:v>5.1000000000000004E-2</c:v>
                </c:pt>
                <c:pt idx="250">
                  <c:v>5.1000000000000004E-2</c:v>
                </c:pt>
                <c:pt idx="251">
                  <c:v>5.800000000000001E-2</c:v>
                </c:pt>
                <c:pt idx="252">
                  <c:v>5.800000000000001E-2</c:v>
                </c:pt>
                <c:pt idx="253">
                  <c:v>5.800000000000001E-2</c:v>
                </c:pt>
                <c:pt idx="254">
                  <c:v>6.4000000000000001E-2</c:v>
                </c:pt>
                <c:pt idx="255">
                  <c:v>5.800000000000001E-2</c:v>
                </c:pt>
                <c:pt idx="256">
                  <c:v>5.800000000000001E-2</c:v>
                </c:pt>
                <c:pt idx="257">
                  <c:v>5.1000000000000004E-2</c:v>
                </c:pt>
                <c:pt idx="258">
                  <c:v>5.1000000000000004E-2</c:v>
                </c:pt>
                <c:pt idx="259">
                  <c:v>5.1000000000000004E-2</c:v>
                </c:pt>
                <c:pt idx="260">
                  <c:v>5.1000000000000004E-2</c:v>
                </c:pt>
                <c:pt idx="261">
                  <c:v>4.5999999999999999E-2</c:v>
                </c:pt>
                <c:pt idx="262">
                  <c:v>3.4000000000000002E-2</c:v>
                </c:pt>
                <c:pt idx="263">
                  <c:v>3.4000000000000002E-2</c:v>
                </c:pt>
                <c:pt idx="264">
                  <c:v>3.4000000000000002E-2</c:v>
                </c:pt>
                <c:pt idx="265">
                  <c:v>2.1000000000000001E-2</c:v>
                </c:pt>
                <c:pt idx="266">
                  <c:v>2.1000000000000001E-2</c:v>
                </c:pt>
                <c:pt idx="267">
                  <c:v>9.0000000000000045E-3</c:v>
                </c:pt>
                <c:pt idx="268">
                  <c:v>9.0000000000000045E-3</c:v>
                </c:pt>
                <c:pt idx="269">
                  <c:v>3.0000000000000027E-3</c:v>
                </c:pt>
                <c:pt idx="270">
                  <c:v>-2.9999999999999992E-3</c:v>
                </c:pt>
                <c:pt idx="271">
                  <c:v>-8.9999999999999976E-3</c:v>
                </c:pt>
                <c:pt idx="272">
                  <c:v>-1.4999999999999999E-2</c:v>
                </c:pt>
                <c:pt idx="273">
                  <c:v>-2.0999999999999998E-2</c:v>
                </c:pt>
                <c:pt idx="274">
                  <c:v>-2.7999999999999997E-2</c:v>
                </c:pt>
                <c:pt idx="275">
                  <c:v>-2.7999999999999997E-2</c:v>
                </c:pt>
                <c:pt idx="276">
                  <c:v>-3.9E-2</c:v>
                </c:pt>
                <c:pt idx="277">
                  <c:v>-4.4999999999999998E-2</c:v>
                </c:pt>
                <c:pt idx="278">
                  <c:v>-3.9E-2</c:v>
                </c:pt>
                <c:pt idx="279">
                  <c:v>-4.4999999999999998E-2</c:v>
                </c:pt>
                <c:pt idx="280">
                  <c:v>-5.1999999999999998E-2</c:v>
                </c:pt>
                <c:pt idx="281">
                  <c:v>-5.1999999999999998E-2</c:v>
                </c:pt>
                <c:pt idx="282">
                  <c:v>-5.1999999999999998E-2</c:v>
                </c:pt>
                <c:pt idx="283">
                  <c:v>-5.7999999999999996E-2</c:v>
                </c:pt>
                <c:pt idx="284">
                  <c:v>-5.7999999999999996E-2</c:v>
                </c:pt>
                <c:pt idx="285">
                  <c:v>-5.7999999999999996E-2</c:v>
                </c:pt>
                <c:pt idx="286">
                  <c:v>-5.7999999999999996E-2</c:v>
                </c:pt>
                <c:pt idx="287">
                  <c:v>-5.1999999999999998E-2</c:v>
                </c:pt>
                <c:pt idx="288">
                  <c:v>-5.1999999999999998E-2</c:v>
                </c:pt>
                <c:pt idx="289">
                  <c:v>-4.4999999999999998E-2</c:v>
                </c:pt>
                <c:pt idx="290">
                  <c:v>-4.4999999999999998E-2</c:v>
                </c:pt>
                <c:pt idx="291">
                  <c:v>-5.1999999999999998E-2</c:v>
                </c:pt>
                <c:pt idx="292">
                  <c:v>-4.4999999999999998E-2</c:v>
                </c:pt>
                <c:pt idx="293">
                  <c:v>-4.4999999999999998E-2</c:v>
                </c:pt>
                <c:pt idx="294">
                  <c:v>-3.9E-2</c:v>
                </c:pt>
                <c:pt idx="295">
                  <c:v>-3.3000000000000002E-2</c:v>
                </c:pt>
                <c:pt idx="296">
                  <c:v>-3.3000000000000002E-2</c:v>
                </c:pt>
                <c:pt idx="297">
                  <c:v>-2.7999999999999997E-2</c:v>
                </c:pt>
                <c:pt idx="298">
                  <c:v>-2.0999999999999998E-2</c:v>
                </c:pt>
                <c:pt idx="299">
                  <c:v>-2.0999999999999998E-2</c:v>
                </c:pt>
                <c:pt idx="300">
                  <c:v>-1.4999999999999999E-2</c:v>
                </c:pt>
                <c:pt idx="301">
                  <c:v>-1.4999999999999999E-2</c:v>
                </c:pt>
                <c:pt idx="302">
                  <c:v>-8.9999999999999976E-3</c:v>
                </c:pt>
                <c:pt idx="303">
                  <c:v>3.0000000000000027E-3</c:v>
                </c:pt>
                <c:pt idx="304">
                  <c:v>3.0000000000000027E-3</c:v>
                </c:pt>
                <c:pt idx="305">
                  <c:v>3.0000000000000027E-3</c:v>
                </c:pt>
                <c:pt idx="306">
                  <c:v>9.0000000000000045E-3</c:v>
                </c:pt>
                <c:pt idx="307">
                  <c:v>9.0000000000000045E-3</c:v>
                </c:pt>
                <c:pt idx="308">
                  <c:v>9.0000000000000045E-3</c:v>
                </c:pt>
                <c:pt idx="309">
                  <c:v>2.1000000000000001E-2</c:v>
                </c:pt>
                <c:pt idx="310">
                  <c:v>2.7E-2</c:v>
                </c:pt>
                <c:pt idx="311">
                  <c:v>2.7E-2</c:v>
                </c:pt>
                <c:pt idx="312">
                  <c:v>2.7E-2</c:v>
                </c:pt>
                <c:pt idx="313">
                  <c:v>3.4000000000000002E-2</c:v>
                </c:pt>
                <c:pt idx="314">
                  <c:v>2.7E-2</c:v>
                </c:pt>
                <c:pt idx="315">
                  <c:v>3.4000000000000002E-2</c:v>
                </c:pt>
                <c:pt idx="316">
                  <c:v>3.4000000000000002E-2</c:v>
                </c:pt>
                <c:pt idx="317">
                  <c:v>3.4000000000000002E-2</c:v>
                </c:pt>
                <c:pt idx="318">
                  <c:v>3.4000000000000002E-2</c:v>
                </c:pt>
                <c:pt idx="319">
                  <c:v>3.4000000000000002E-2</c:v>
                </c:pt>
                <c:pt idx="320">
                  <c:v>3.4000000000000002E-2</c:v>
                </c:pt>
                <c:pt idx="321">
                  <c:v>3.4000000000000002E-2</c:v>
                </c:pt>
                <c:pt idx="322">
                  <c:v>3.4000000000000002E-2</c:v>
                </c:pt>
                <c:pt idx="323">
                  <c:v>2.7E-2</c:v>
                </c:pt>
                <c:pt idx="324">
                  <c:v>2.7E-2</c:v>
                </c:pt>
                <c:pt idx="325">
                  <c:v>2.7E-2</c:v>
                </c:pt>
                <c:pt idx="326">
                  <c:v>2.1000000000000001E-2</c:v>
                </c:pt>
                <c:pt idx="327">
                  <c:v>2.1000000000000001E-2</c:v>
                </c:pt>
                <c:pt idx="328">
                  <c:v>2.1000000000000001E-2</c:v>
                </c:pt>
                <c:pt idx="329">
                  <c:v>1.5000000000000003E-2</c:v>
                </c:pt>
                <c:pt idx="330">
                  <c:v>9.0000000000000045E-3</c:v>
                </c:pt>
                <c:pt idx="331">
                  <c:v>3.0000000000000027E-3</c:v>
                </c:pt>
                <c:pt idx="332">
                  <c:v>9.0000000000000045E-3</c:v>
                </c:pt>
                <c:pt idx="333">
                  <c:v>3.0000000000000027E-3</c:v>
                </c:pt>
                <c:pt idx="334">
                  <c:v>-2.9999999999999992E-3</c:v>
                </c:pt>
                <c:pt idx="335">
                  <c:v>-8.9999999999999976E-3</c:v>
                </c:pt>
                <c:pt idx="336">
                  <c:v>-8.9999999999999976E-3</c:v>
                </c:pt>
                <c:pt idx="337">
                  <c:v>-1.4999999999999999E-2</c:v>
                </c:pt>
                <c:pt idx="338">
                  <c:v>-1.4999999999999999E-2</c:v>
                </c:pt>
                <c:pt idx="339">
                  <c:v>-1.4999999999999999E-2</c:v>
                </c:pt>
                <c:pt idx="340">
                  <c:v>-2.0999999999999998E-2</c:v>
                </c:pt>
                <c:pt idx="341">
                  <c:v>-2.0999999999999998E-2</c:v>
                </c:pt>
                <c:pt idx="342">
                  <c:v>-2.7999999999999997E-2</c:v>
                </c:pt>
                <c:pt idx="343">
                  <c:v>-2.7999999999999997E-2</c:v>
                </c:pt>
                <c:pt idx="344">
                  <c:v>-2.7999999999999997E-2</c:v>
                </c:pt>
                <c:pt idx="345">
                  <c:v>-3.3000000000000002E-2</c:v>
                </c:pt>
                <c:pt idx="346">
                  <c:v>-2.7999999999999997E-2</c:v>
                </c:pt>
                <c:pt idx="347">
                  <c:v>-3.3000000000000002E-2</c:v>
                </c:pt>
                <c:pt idx="348">
                  <c:v>-3.3000000000000002E-2</c:v>
                </c:pt>
                <c:pt idx="349">
                  <c:v>-3.9E-2</c:v>
                </c:pt>
                <c:pt idx="350">
                  <c:v>-3.9E-2</c:v>
                </c:pt>
                <c:pt idx="351">
                  <c:v>-3.3000000000000002E-2</c:v>
                </c:pt>
                <c:pt idx="352">
                  <c:v>-3.3000000000000002E-2</c:v>
                </c:pt>
                <c:pt idx="353">
                  <c:v>-3.3000000000000002E-2</c:v>
                </c:pt>
                <c:pt idx="354">
                  <c:v>-3.3000000000000002E-2</c:v>
                </c:pt>
                <c:pt idx="355">
                  <c:v>-3.3000000000000002E-2</c:v>
                </c:pt>
                <c:pt idx="356">
                  <c:v>-2.7999999999999997E-2</c:v>
                </c:pt>
                <c:pt idx="357">
                  <c:v>-2.7999999999999997E-2</c:v>
                </c:pt>
                <c:pt idx="358">
                  <c:v>-2.7999999999999997E-2</c:v>
                </c:pt>
                <c:pt idx="359">
                  <c:v>-2.0999999999999998E-2</c:v>
                </c:pt>
                <c:pt idx="360">
                  <c:v>-2.0999999999999998E-2</c:v>
                </c:pt>
                <c:pt idx="361">
                  <c:v>-2.0999999999999998E-2</c:v>
                </c:pt>
                <c:pt idx="362">
                  <c:v>-2.0999999999999998E-2</c:v>
                </c:pt>
                <c:pt idx="363">
                  <c:v>-1.4999999999999999E-2</c:v>
                </c:pt>
                <c:pt idx="364">
                  <c:v>-1.4999999999999999E-2</c:v>
                </c:pt>
                <c:pt idx="365">
                  <c:v>-8.9999999999999976E-3</c:v>
                </c:pt>
                <c:pt idx="366">
                  <c:v>-8.9999999999999976E-3</c:v>
                </c:pt>
                <c:pt idx="367">
                  <c:v>-2.9999999999999992E-3</c:v>
                </c:pt>
                <c:pt idx="368">
                  <c:v>-2.9999999999999992E-3</c:v>
                </c:pt>
                <c:pt idx="369">
                  <c:v>-2.9999999999999992E-3</c:v>
                </c:pt>
                <c:pt idx="370">
                  <c:v>3.0000000000000027E-3</c:v>
                </c:pt>
                <c:pt idx="371">
                  <c:v>9.0000000000000045E-3</c:v>
                </c:pt>
                <c:pt idx="372">
                  <c:v>9.0000000000000045E-3</c:v>
                </c:pt>
                <c:pt idx="373">
                  <c:v>9.0000000000000045E-3</c:v>
                </c:pt>
                <c:pt idx="374">
                  <c:v>9.0000000000000045E-3</c:v>
                </c:pt>
                <c:pt idx="375">
                  <c:v>9.0000000000000045E-3</c:v>
                </c:pt>
                <c:pt idx="376">
                  <c:v>9.0000000000000045E-3</c:v>
                </c:pt>
                <c:pt idx="377">
                  <c:v>1.5000000000000003E-2</c:v>
                </c:pt>
                <c:pt idx="378">
                  <c:v>2.1000000000000001E-2</c:v>
                </c:pt>
                <c:pt idx="379">
                  <c:v>1.5000000000000003E-2</c:v>
                </c:pt>
                <c:pt idx="380">
                  <c:v>2.1000000000000001E-2</c:v>
                </c:pt>
                <c:pt idx="381">
                  <c:v>2.1000000000000001E-2</c:v>
                </c:pt>
                <c:pt idx="382">
                  <c:v>2.1000000000000001E-2</c:v>
                </c:pt>
                <c:pt idx="383">
                  <c:v>2.1000000000000001E-2</c:v>
                </c:pt>
                <c:pt idx="384">
                  <c:v>1.5000000000000003E-2</c:v>
                </c:pt>
                <c:pt idx="385">
                  <c:v>2.1000000000000001E-2</c:v>
                </c:pt>
                <c:pt idx="386">
                  <c:v>2.1000000000000001E-2</c:v>
                </c:pt>
                <c:pt idx="387">
                  <c:v>1.5000000000000003E-2</c:v>
                </c:pt>
                <c:pt idx="388">
                  <c:v>9.0000000000000045E-3</c:v>
                </c:pt>
                <c:pt idx="389">
                  <c:v>9.0000000000000045E-3</c:v>
                </c:pt>
                <c:pt idx="390">
                  <c:v>1.5000000000000003E-2</c:v>
                </c:pt>
                <c:pt idx="391">
                  <c:v>9.0000000000000045E-3</c:v>
                </c:pt>
                <c:pt idx="392">
                  <c:v>9.0000000000000045E-3</c:v>
                </c:pt>
                <c:pt idx="393">
                  <c:v>9.0000000000000045E-3</c:v>
                </c:pt>
                <c:pt idx="394">
                  <c:v>9.0000000000000045E-3</c:v>
                </c:pt>
                <c:pt idx="395">
                  <c:v>3.0000000000000027E-3</c:v>
                </c:pt>
                <c:pt idx="396">
                  <c:v>-2.9999999999999992E-3</c:v>
                </c:pt>
                <c:pt idx="397">
                  <c:v>-2.9999999999999992E-3</c:v>
                </c:pt>
                <c:pt idx="398">
                  <c:v>-2.9999999999999992E-3</c:v>
                </c:pt>
                <c:pt idx="399">
                  <c:v>-8.9999999999999976E-3</c:v>
                </c:pt>
                <c:pt idx="400">
                  <c:v>-8.9999999999999976E-3</c:v>
                </c:pt>
                <c:pt idx="401">
                  <c:v>-8.9999999999999976E-3</c:v>
                </c:pt>
                <c:pt idx="402">
                  <c:v>-8.9999999999999976E-3</c:v>
                </c:pt>
                <c:pt idx="403">
                  <c:v>-8.9999999999999976E-3</c:v>
                </c:pt>
                <c:pt idx="404">
                  <c:v>-8.9999999999999976E-3</c:v>
                </c:pt>
                <c:pt idx="405">
                  <c:v>-1.4999999999999999E-2</c:v>
                </c:pt>
                <c:pt idx="406">
                  <c:v>-2.0999999999999998E-2</c:v>
                </c:pt>
                <c:pt idx="407">
                  <c:v>-2.0999999999999998E-2</c:v>
                </c:pt>
                <c:pt idx="408">
                  <c:v>-2.0999999999999998E-2</c:v>
                </c:pt>
                <c:pt idx="409">
                  <c:v>-1.4999999999999999E-2</c:v>
                </c:pt>
                <c:pt idx="410">
                  <c:v>-2.0999999999999998E-2</c:v>
                </c:pt>
                <c:pt idx="411">
                  <c:v>-1.4999999999999999E-2</c:v>
                </c:pt>
                <c:pt idx="412">
                  <c:v>-2.0999999999999998E-2</c:v>
                </c:pt>
                <c:pt idx="413">
                  <c:v>-2.0999999999999998E-2</c:v>
                </c:pt>
                <c:pt idx="414">
                  <c:v>-2.0999999999999998E-2</c:v>
                </c:pt>
                <c:pt idx="415">
                  <c:v>-2.0999999999999998E-2</c:v>
                </c:pt>
                <c:pt idx="416">
                  <c:v>-2.0999999999999998E-2</c:v>
                </c:pt>
                <c:pt idx="417">
                  <c:v>-2.0999999999999998E-2</c:v>
                </c:pt>
                <c:pt idx="418">
                  <c:v>-2.0999999999999998E-2</c:v>
                </c:pt>
                <c:pt idx="419">
                  <c:v>-2.0999999999999998E-2</c:v>
                </c:pt>
                <c:pt idx="420">
                  <c:v>-2.0999999999999998E-2</c:v>
                </c:pt>
                <c:pt idx="421">
                  <c:v>-2.0999999999999998E-2</c:v>
                </c:pt>
                <c:pt idx="422">
                  <c:v>-2.0999999999999998E-2</c:v>
                </c:pt>
                <c:pt idx="423">
                  <c:v>-2.0999999999999998E-2</c:v>
                </c:pt>
                <c:pt idx="424">
                  <c:v>-1.4999999999999999E-2</c:v>
                </c:pt>
                <c:pt idx="425">
                  <c:v>-1.4999999999999999E-2</c:v>
                </c:pt>
                <c:pt idx="426">
                  <c:v>-1.4999999999999999E-2</c:v>
                </c:pt>
                <c:pt idx="427">
                  <c:v>-8.9999999999999976E-3</c:v>
                </c:pt>
                <c:pt idx="428">
                  <c:v>-8.9999999999999976E-3</c:v>
                </c:pt>
                <c:pt idx="429">
                  <c:v>-1.4999999999999999E-2</c:v>
                </c:pt>
                <c:pt idx="430">
                  <c:v>-8.9999999999999976E-3</c:v>
                </c:pt>
                <c:pt idx="431">
                  <c:v>-2.9999999999999992E-3</c:v>
                </c:pt>
                <c:pt idx="432">
                  <c:v>3.0000000000000027E-3</c:v>
                </c:pt>
                <c:pt idx="433">
                  <c:v>-2.9999999999999992E-3</c:v>
                </c:pt>
                <c:pt idx="434">
                  <c:v>3.0000000000000027E-3</c:v>
                </c:pt>
                <c:pt idx="435">
                  <c:v>3.0000000000000027E-3</c:v>
                </c:pt>
                <c:pt idx="436">
                  <c:v>3.0000000000000027E-3</c:v>
                </c:pt>
                <c:pt idx="437">
                  <c:v>3.0000000000000027E-3</c:v>
                </c:pt>
                <c:pt idx="438">
                  <c:v>3.0000000000000027E-3</c:v>
                </c:pt>
                <c:pt idx="439">
                  <c:v>3.0000000000000027E-3</c:v>
                </c:pt>
                <c:pt idx="440">
                  <c:v>3.0000000000000027E-3</c:v>
                </c:pt>
                <c:pt idx="441">
                  <c:v>3.0000000000000027E-3</c:v>
                </c:pt>
                <c:pt idx="442">
                  <c:v>9.0000000000000045E-3</c:v>
                </c:pt>
                <c:pt idx="443">
                  <c:v>9.0000000000000045E-3</c:v>
                </c:pt>
                <c:pt idx="444">
                  <c:v>9.0000000000000045E-3</c:v>
                </c:pt>
                <c:pt idx="445">
                  <c:v>9.0000000000000045E-3</c:v>
                </c:pt>
                <c:pt idx="446">
                  <c:v>9.0000000000000045E-3</c:v>
                </c:pt>
                <c:pt idx="447">
                  <c:v>9.0000000000000045E-3</c:v>
                </c:pt>
                <c:pt idx="448">
                  <c:v>9.0000000000000045E-3</c:v>
                </c:pt>
                <c:pt idx="449">
                  <c:v>9.0000000000000045E-3</c:v>
                </c:pt>
                <c:pt idx="450">
                  <c:v>9.0000000000000045E-3</c:v>
                </c:pt>
                <c:pt idx="451">
                  <c:v>9.0000000000000045E-3</c:v>
                </c:pt>
                <c:pt idx="452">
                  <c:v>3.0000000000000027E-3</c:v>
                </c:pt>
                <c:pt idx="453">
                  <c:v>3.0000000000000027E-3</c:v>
                </c:pt>
                <c:pt idx="454">
                  <c:v>3.0000000000000027E-3</c:v>
                </c:pt>
                <c:pt idx="455">
                  <c:v>3.0000000000000027E-3</c:v>
                </c:pt>
                <c:pt idx="456">
                  <c:v>3.0000000000000027E-3</c:v>
                </c:pt>
                <c:pt idx="457">
                  <c:v>3.0000000000000027E-3</c:v>
                </c:pt>
                <c:pt idx="458">
                  <c:v>3.0000000000000027E-3</c:v>
                </c:pt>
                <c:pt idx="459">
                  <c:v>-2.9999999999999992E-3</c:v>
                </c:pt>
                <c:pt idx="460">
                  <c:v>-2.9999999999999992E-3</c:v>
                </c:pt>
                <c:pt idx="461">
                  <c:v>-2.9999999999999992E-3</c:v>
                </c:pt>
                <c:pt idx="462">
                  <c:v>-2.9999999999999992E-3</c:v>
                </c:pt>
                <c:pt idx="463">
                  <c:v>-8.9999999999999976E-3</c:v>
                </c:pt>
                <c:pt idx="464">
                  <c:v>-2.9999999999999992E-3</c:v>
                </c:pt>
                <c:pt idx="465">
                  <c:v>-8.9999999999999976E-3</c:v>
                </c:pt>
                <c:pt idx="466">
                  <c:v>-8.9999999999999976E-3</c:v>
                </c:pt>
                <c:pt idx="467">
                  <c:v>-8.9999999999999976E-3</c:v>
                </c:pt>
                <c:pt idx="468">
                  <c:v>-8.9999999999999976E-3</c:v>
                </c:pt>
                <c:pt idx="469">
                  <c:v>-8.9999999999999976E-3</c:v>
                </c:pt>
                <c:pt idx="470">
                  <c:v>-8.9999999999999976E-3</c:v>
                </c:pt>
                <c:pt idx="471">
                  <c:v>-1.4999999999999999E-2</c:v>
                </c:pt>
                <c:pt idx="472">
                  <c:v>-1.4999999999999999E-2</c:v>
                </c:pt>
                <c:pt idx="473">
                  <c:v>-1.4999999999999999E-2</c:v>
                </c:pt>
                <c:pt idx="474">
                  <c:v>-8.9999999999999976E-3</c:v>
                </c:pt>
                <c:pt idx="475">
                  <c:v>-1.4999999999999999E-2</c:v>
                </c:pt>
                <c:pt idx="476">
                  <c:v>-8.9999999999999976E-3</c:v>
                </c:pt>
                <c:pt idx="477">
                  <c:v>-1.4999999999999999E-2</c:v>
                </c:pt>
                <c:pt idx="478">
                  <c:v>-1.4999999999999999E-2</c:v>
                </c:pt>
                <c:pt idx="479">
                  <c:v>-1.4999999999999999E-2</c:v>
                </c:pt>
                <c:pt idx="480">
                  <c:v>-1.4999999999999999E-2</c:v>
                </c:pt>
                <c:pt idx="481">
                  <c:v>-1.4999999999999999E-2</c:v>
                </c:pt>
                <c:pt idx="482">
                  <c:v>-1.4999999999999999E-2</c:v>
                </c:pt>
                <c:pt idx="483">
                  <c:v>-1.4999999999999999E-2</c:v>
                </c:pt>
                <c:pt idx="484">
                  <c:v>-1.4999999999999999E-2</c:v>
                </c:pt>
                <c:pt idx="485">
                  <c:v>-1.4999999999999999E-2</c:v>
                </c:pt>
                <c:pt idx="486">
                  <c:v>-1.4999999999999999E-2</c:v>
                </c:pt>
                <c:pt idx="487">
                  <c:v>-8.9999999999999976E-3</c:v>
                </c:pt>
                <c:pt idx="488">
                  <c:v>-8.9999999999999976E-3</c:v>
                </c:pt>
                <c:pt idx="489">
                  <c:v>-8.9999999999999976E-3</c:v>
                </c:pt>
                <c:pt idx="490">
                  <c:v>-8.9999999999999976E-3</c:v>
                </c:pt>
                <c:pt idx="491">
                  <c:v>-8.9999999999999976E-3</c:v>
                </c:pt>
                <c:pt idx="492">
                  <c:v>-8.9999999999999976E-3</c:v>
                </c:pt>
                <c:pt idx="493">
                  <c:v>-8.9999999999999976E-3</c:v>
                </c:pt>
                <c:pt idx="494">
                  <c:v>-2.9999999999999992E-3</c:v>
                </c:pt>
                <c:pt idx="495">
                  <c:v>-2.9999999999999992E-3</c:v>
                </c:pt>
                <c:pt idx="496">
                  <c:v>-8.9999999999999976E-3</c:v>
                </c:pt>
                <c:pt idx="497">
                  <c:v>-2.9999999999999992E-3</c:v>
                </c:pt>
                <c:pt idx="498">
                  <c:v>-2.9999999999999992E-3</c:v>
                </c:pt>
                <c:pt idx="499">
                  <c:v>3.0000000000000027E-3</c:v>
                </c:pt>
                <c:pt idx="500">
                  <c:v>3.0000000000000027E-3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C-4C26-B0E4-4AC6E0371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248944"/>
        <c:axId val="1048249360"/>
      </c:scatterChart>
      <c:valAx>
        <c:axId val="10482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>
            <c:manualLayout>
              <c:xMode val="edge"/>
              <c:yMode val="edge"/>
              <c:x val="0.4436585739282589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048249360"/>
        <c:crosses val="autoZero"/>
        <c:crossBetween val="midCat"/>
      </c:valAx>
      <c:valAx>
        <c:axId val="10482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Força corrigida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04824894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b="0"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'3ªParte 5ºEnsaio'!$B$2:$B$1048576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'3ªParte 5ºEnsaio'!$E$2:$E$1048576</c:f>
              <c:numCache>
                <c:formatCode>0.000</c:formatCode>
                <c:ptCount val="1048575"/>
                <c:pt idx="0">
                  <c:v>6.0783394710411769E-2</c:v>
                </c:pt>
                <c:pt idx="1">
                  <c:v>5.7758859821129639E-2</c:v>
                </c:pt>
                <c:pt idx="2">
                  <c:v>5.4831890573437257E-2</c:v>
                </c:pt>
                <c:pt idx="3">
                  <c:v>5.0636567985078186E-2</c:v>
                </c:pt>
                <c:pt idx="4">
                  <c:v>4.6538811038308849E-2</c:v>
                </c:pt>
                <c:pt idx="5">
                  <c:v>4.234348844994977E-2</c:v>
                </c:pt>
                <c:pt idx="6">
                  <c:v>3.7074943804103491E-2</c:v>
                </c:pt>
                <c:pt idx="7">
                  <c:v>3.2294227366205928E-2</c:v>
                </c:pt>
                <c:pt idx="8">
                  <c:v>2.7025682720359646E-2</c:v>
                </c:pt>
                <c:pt idx="9">
                  <c:v>2.0391219092256916E-2</c:v>
                </c:pt>
                <c:pt idx="10">
                  <c:v>1.5122674446410633E-2</c:v>
                </c:pt>
                <c:pt idx="11">
                  <c:v>9.1711703094361254E-3</c:v>
                </c:pt>
                <c:pt idx="12">
                  <c:v>3.3172318140513649E-3</c:v>
                </c:pt>
                <c:pt idx="13">
                  <c:v>-2.7318379645128884E-3</c:v>
                </c:pt>
                <c:pt idx="14">
                  <c:v>-8.0003826103591733E-3</c:v>
                </c:pt>
                <c:pt idx="15">
                  <c:v>-1.2781099048256729E-2</c:v>
                </c:pt>
                <c:pt idx="16">
                  <c:v>-1.7464249844564537E-2</c:v>
                </c:pt>
                <c:pt idx="17">
                  <c:v>-2.2830360132000568E-2</c:v>
                </c:pt>
                <c:pt idx="18">
                  <c:v>-2.6342723229231427E-2</c:v>
                </c:pt>
                <c:pt idx="19">
                  <c:v>-3.0538045817590505E-2</c:v>
                </c:pt>
                <c:pt idx="20">
                  <c:v>-3.4050408914821362E-2</c:v>
                </c:pt>
                <c:pt idx="21">
                  <c:v>-3.7660337653641962E-2</c:v>
                </c:pt>
                <c:pt idx="22">
                  <c:v>-4.0001913051795873E-2</c:v>
                </c:pt>
                <c:pt idx="23">
                  <c:v>-4.234348844994977E-2</c:v>
                </c:pt>
                <c:pt idx="24">
                  <c:v>-4.4782629489693429E-2</c:v>
                </c:pt>
                <c:pt idx="25">
                  <c:v>-4.6538811038308855E-2</c:v>
                </c:pt>
                <c:pt idx="26">
                  <c:v>-4.6538811038308855E-2</c:v>
                </c:pt>
                <c:pt idx="27">
                  <c:v>-4.7124204887847333E-2</c:v>
                </c:pt>
                <c:pt idx="28">
                  <c:v>-4.7709598737385811E-2</c:v>
                </c:pt>
                <c:pt idx="29">
                  <c:v>-4.7124204887847333E-2</c:v>
                </c:pt>
                <c:pt idx="30">
                  <c:v>-4.5953417188770378E-2</c:v>
                </c:pt>
                <c:pt idx="31">
                  <c:v>-4.4782629489693429E-2</c:v>
                </c:pt>
                <c:pt idx="32">
                  <c:v>-4.3514276149026726E-2</c:v>
                </c:pt>
                <c:pt idx="33">
                  <c:v>-4.17580946004113E-2</c:v>
                </c:pt>
                <c:pt idx="34">
                  <c:v>-3.8831125352718918E-2</c:v>
                </c:pt>
                <c:pt idx="35">
                  <c:v>-3.5806590463436795E-2</c:v>
                </c:pt>
                <c:pt idx="36">
                  <c:v>-3.3465015065282891E-2</c:v>
                </c:pt>
                <c:pt idx="37">
                  <c:v>-3.0538045817590505E-2</c:v>
                </c:pt>
                <c:pt idx="38">
                  <c:v>-2.6342723229231427E-2</c:v>
                </c:pt>
                <c:pt idx="39">
                  <c:v>-2.3415753981539045E-2</c:v>
                </c:pt>
                <c:pt idx="40">
                  <c:v>-1.9805825242718442E-2</c:v>
                </c:pt>
                <c:pt idx="41">
                  <c:v>-1.5708068295949111E-2</c:v>
                </c:pt>
                <c:pt idx="42">
                  <c:v>-1.151274570759003E-2</c:v>
                </c:pt>
                <c:pt idx="43">
                  <c:v>-7.4149887608206972E-3</c:v>
                </c:pt>
                <c:pt idx="44">
                  <c:v>-4.3904538715385704E-3</c:v>
                </c:pt>
                <c:pt idx="45">
                  <c:v>2.9269692476923835E-4</c:v>
                </c:pt>
                <c:pt idx="46">
                  <c:v>4.488019513128317E-3</c:v>
                </c:pt>
                <c:pt idx="47">
                  <c:v>8.0003826103591733E-3</c:v>
                </c:pt>
                <c:pt idx="48">
                  <c:v>1.1610311349179775E-2</c:v>
                </c:pt>
                <c:pt idx="49">
                  <c:v>1.6293462145487585E-2</c:v>
                </c:pt>
                <c:pt idx="50">
                  <c:v>1.9317997034769715E-2</c:v>
                </c:pt>
                <c:pt idx="51">
                  <c:v>2.2244966282462093E-2</c:v>
                </c:pt>
                <c:pt idx="52">
                  <c:v>2.5171935530154468E-2</c:v>
                </c:pt>
                <c:pt idx="53">
                  <c:v>2.7513510928308376E-2</c:v>
                </c:pt>
                <c:pt idx="54">
                  <c:v>2.936725811851355E-2</c:v>
                </c:pt>
                <c:pt idx="55">
                  <c:v>3.1123439667128976E-2</c:v>
                </c:pt>
                <c:pt idx="56">
                  <c:v>3.2294227366205928E-2</c:v>
                </c:pt>
                <c:pt idx="57">
                  <c:v>3.4050408914821362E-2</c:v>
                </c:pt>
                <c:pt idx="58">
                  <c:v>3.522119661389831E-2</c:v>
                </c:pt>
                <c:pt idx="59">
                  <c:v>3.522119661389831E-2</c:v>
                </c:pt>
                <c:pt idx="60">
                  <c:v>3.522119661389831E-2</c:v>
                </c:pt>
                <c:pt idx="61">
                  <c:v>3.522119661389831E-2</c:v>
                </c:pt>
                <c:pt idx="62">
                  <c:v>3.4050408914821362E-2</c:v>
                </c:pt>
                <c:pt idx="63">
                  <c:v>3.3465015065282884E-2</c:v>
                </c:pt>
                <c:pt idx="64">
                  <c:v>3.2294227366205928E-2</c:v>
                </c:pt>
                <c:pt idx="65">
                  <c:v>3.0538045817590505E-2</c:v>
                </c:pt>
                <c:pt idx="66">
                  <c:v>2.936725811851355E-2</c:v>
                </c:pt>
                <c:pt idx="67">
                  <c:v>2.7513510928308376E-2</c:v>
                </c:pt>
                <c:pt idx="68">
                  <c:v>2.5757329379692946E-2</c:v>
                </c:pt>
                <c:pt idx="69">
                  <c:v>2.3415753981539045E-2</c:v>
                </c:pt>
                <c:pt idx="70">
                  <c:v>2.1074178583385141E-2</c:v>
                </c:pt>
                <c:pt idx="71">
                  <c:v>1.7464249844564537E-2</c:v>
                </c:pt>
                <c:pt idx="72">
                  <c:v>1.5122674446410633E-2</c:v>
                </c:pt>
                <c:pt idx="73">
                  <c:v>1.1610311349179775E-2</c:v>
                </c:pt>
                <c:pt idx="74">
                  <c:v>8.0003826103591733E-3</c:v>
                </c:pt>
                <c:pt idx="75">
                  <c:v>4.9758477210770473E-3</c:v>
                </c:pt>
                <c:pt idx="76">
                  <c:v>2.6342723229231427E-3</c:v>
                </c:pt>
                <c:pt idx="77">
                  <c:v>-8.7809077430771397E-4</c:v>
                </c:pt>
                <c:pt idx="78">
                  <c:v>-3.2196661724616187E-3</c:v>
                </c:pt>
                <c:pt idx="79">
                  <c:v>-6.2442010617437451E-3</c:v>
                </c:pt>
                <c:pt idx="80">
                  <c:v>-8.5857764598976493E-3</c:v>
                </c:pt>
                <c:pt idx="81">
                  <c:v>-1.0927351858051553E-2</c:v>
                </c:pt>
                <c:pt idx="82">
                  <c:v>-1.3951886747333683E-2</c:v>
                </c:pt>
                <c:pt idx="83">
                  <c:v>-1.6293462145487585E-2</c:v>
                </c:pt>
                <c:pt idx="84">
                  <c:v>-1.7464249844564537E-2</c:v>
                </c:pt>
                <c:pt idx="85">
                  <c:v>-1.9220431393179967E-2</c:v>
                </c:pt>
                <c:pt idx="86">
                  <c:v>-2.1074178583385141E-2</c:v>
                </c:pt>
                <c:pt idx="87">
                  <c:v>-2.2830360132000568E-2</c:v>
                </c:pt>
                <c:pt idx="88">
                  <c:v>-2.3415753981539045E-2</c:v>
                </c:pt>
                <c:pt idx="89">
                  <c:v>-2.4586541680615998E-2</c:v>
                </c:pt>
                <c:pt idx="90">
                  <c:v>-2.5171935530154475E-2</c:v>
                </c:pt>
                <c:pt idx="91">
                  <c:v>-2.5171935530154475E-2</c:v>
                </c:pt>
                <c:pt idx="92">
                  <c:v>-2.5171935530154475E-2</c:v>
                </c:pt>
                <c:pt idx="93">
                  <c:v>-2.575732937969295E-2</c:v>
                </c:pt>
                <c:pt idx="94">
                  <c:v>-2.5171935530154475E-2</c:v>
                </c:pt>
                <c:pt idx="95">
                  <c:v>-2.4586541680615998E-2</c:v>
                </c:pt>
                <c:pt idx="96">
                  <c:v>-2.400114783107752E-2</c:v>
                </c:pt>
                <c:pt idx="97">
                  <c:v>-2.2830360132000568E-2</c:v>
                </c:pt>
                <c:pt idx="98">
                  <c:v>-2.1659572432923616E-2</c:v>
                </c:pt>
                <c:pt idx="99">
                  <c:v>-2.0488784733846663E-2</c:v>
                </c:pt>
                <c:pt idx="100">
                  <c:v>-1.863503754364149E-2</c:v>
                </c:pt>
                <c:pt idx="101">
                  <c:v>-1.687885599502606E-2</c:v>
                </c:pt>
                <c:pt idx="102">
                  <c:v>-1.5122674446410633E-2</c:v>
                </c:pt>
                <c:pt idx="103">
                  <c:v>-1.3366492897795205E-2</c:v>
                </c:pt>
                <c:pt idx="104">
                  <c:v>-1.0927351858051553E-2</c:v>
                </c:pt>
                <c:pt idx="105">
                  <c:v>-9.1711703094361254E-3</c:v>
                </c:pt>
                <c:pt idx="106">
                  <c:v>-6.8295949112822212E-3</c:v>
                </c:pt>
                <c:pt idx="107">
                  <c:v>-4.3904538715385704E-3</c:v>
                </c:pt>
                <c:pt idx="108">
                  <c:v>-3.2196661724616187E-3</c:v>
                </c:pt>
                <c:pt idx="109">
                  <c:v>-8.7809077430771397E-4</c:v>
                </c:pt>
                <c:pt idx="110">
                  <c:v>1.4634846238461906E-3</c:v>
                </c:pt>
                <c:pt idx="111">
                  <c:v>3.9026256635898418E-3</c:v>
                </c:pt>
                <c:pt idx="112">
                  <c:v>5.6588072122052699E-3</c:v>
                </c:pt>
                <c:pt idx="113">
                  <c:v>7.4149887608206972E-3</c:v>
                </c:pt>
                <c:pt idx="114">
                  <c:v>9.1711703094361254E-3</c:v>
                </c:pt>
                <c:pt idx="115">
                  <c:v>1.0927351858051555E-2</c:v>
                </c:pt>
                <c:pt idx="116">
                  <c:v>1.2098139557128507E-2</c:v>
                </c:pt>
                <c:pt idx="117">
                  <c:v>1.5122674446410633E-2</c:v>
                </c:pt>
                <c:pt idx="118">
                  <c:v>1.6293462145487585E-2</c:v>
                </c:pt>
                <c:pt idx="119">
                  <c:v>1.7464249844564537E-2</c:v>
                </c:pt>
                <c:pt idx="120">
                  <c:v>1.8049643694103015E-2</c:v>
                </c:pt>
                <c:pt idx="121">
                  <c:v>1.9317997034769715E-2</c:v>
                </c:pt>
                <c:pt idx="122">
                  <c:v>1.9317997034769715E-2</c:v>
                </c:pt>
                <c:pt idx="123">
                  <c:v>1.9805825242718445E-2</c:v>
                </c:pt>
                <c:pt idx="124">
                  <c:v>1.9805825242718445E-2</c:v>
                </c:pt>
                <c:pt idx="125">
                  <c:v>1.9805825242718445E-2</c:v>
                </c:pt>
                <c:pt idx="126">
                  <c:v>1.9805825242718445E-2</c:v>
                </c:pt>
                <c:pt idx="127">
                  <c:v>1.9317997034769715E-2</c:v>
                </c:pt>
                <c:pt idx="128">
                  <c:v>1.8049643694103015E-2</c:v>
                </c:pt>
                <c:pt idx="129">
                  <c:v>1.8049643694103015E-2</c:v>
                </c:pt>
                <c:pt idx="130">
                  <c:v>1.7464249844564537E-2</c:v>
                </c:pt>
                <c:pt idx="131">
                  <c:v>1.6293462145487585E-2</c:v>
                </c:pt>
                <c:pt idx="132">
                  <c:v>1.4537280596872157E-2</c:v>
                </c:pt>
                <c:pt idx="133">
                  <c:v>1.2098139557128507E-2</c:v>
                </c:pt>
                <c:pt idx="134">
                  <c:v>1.1610311349179775E-2</c:v>
                </c:pt>
                <c:pt idx="135">
                  <c:v>9.7565641589746031E-3</c:v>
                </c:pt>
                <c:pt idx="136">
                  <c:v>8.0003826103591733E-3</c:v>
                </c:pt>
                <c:pt idx="137">
                  <c:v>6.829594911282222E-3</c:v>
                </c:pt>
                <c:pt idx="138">
                  <c:v>4.9758477210770473E-3</c:v>
                </c:pt>
                <c:pt idx="139">
                  <c:v>3.3172318140513649E-3</c:v>
                </c:pt>
                <c:pt idx="140">
                  <c:v>2.0488784733846666E-3</c:v>
                </c:pt>
                <c:pt idx="141">
                  <c:v>2.9269692476923835E-4</c:v>
                </c:pt>
                <c:pt idx="142">
                  <c:v>-1.4634846238461903E-3</c:v>
                </c:pt>
                <c:pt idx="143">
                  <c:v>-3.2196661724616187E-3</c:v>
                </c:pt>
                <c:pt idx="144">
                  <c:v>-4.3904538715385704E-3</c:v>
                </c:pt>
                <c:pt idx="145">
                  <c:v>-5.6588072122052691E-3</c:v>
                </c:pt>
                <c:pt idx="146">
                  <c:v>-7.4149887608206972E-3</c:v>
                </c:pt>
                <c:pt idx="147">
                  <c:v>-8.5857764598976493E-3</c:v>
                </c:pt>
                <c:pt idx="148">
                  <c:v>-1.0439523650102825E-2</c:v>
                </c:pt>
                <c:pt idx="149">
                  <c:v>-1.0927351858051553E-2</c:v>
                </c:pt>
                <c:pt idx="150">
                  <c:v>-1.2098139557128507E-2</c:v>
                </c:pt>
                <c:pt idx="151">
                  <c:v>-1.3366492897795205E-2</c:v>
                </c:pt>
                <c:pt idx="152">
                  <c:v>-1.3951886747333683E-2</c:v>
                </c:pt>
                <c:pt idx="153">
                  <c:v>-1.3951886747333683E-2</c:v>
                </c:pt>
                <c:pt idx="154">
                  <c:v>-1.4537280596872157E-2</c:v>
                </c:pt>
                <c:pt idx="155">
                  <c:v>-1.5122674446410633E-2</c:v>
                </c:pt>
                <c:pt idx="156">
                  <c:v>-1.5122674446410633E-2</c:v>
                </c:pt>
                <c:pt idx="157">
                  <c:v>-1.5122674446410633E-2</c:v>
                </c:pt>
                <c:pt idx="158">
                  <c:v>-1.5122674446410633E-2</c:v>
                </c:pt>
                <c:pt idx="159">
                  <c:v>-1.5122674446410633E-2</c:v>
                </c:pt>
                <c:pt idx="160">
                  <c:v>-1.3951886747333683E-2</c:v>
                </c:pt>
                <c:pt idx="161">
                  <c:v>-1.3366492897795205E-2</c:v>
                </c:pt>
                <c:pt idx="162">
                  <c:v>-1.3366492897795205E-2</c:v>
                </c:pt>
                <c:pt idx="163">
                  <c:v>-1.2098139557128507E-2</c:v>
                </c:pt>
                <c:pt idx="164">
                  <c:v>-1.0927351858051553E-2</c:v>
                </c:pt>
                <c:pt idx="165">
                  <c:v>-1.0439523650102825E-2</c:v>
                </c:pt>
                <c:pt idx="166">
                  <c:v>-9.1711703094361254E-3</c:v>
                </c:pt>
                <c:pt idx="167">
                  <c:v>-8.5857764598976493E-3</c:v>
                </c:pt>
                <c:pt idx="168">
                  <c:v>-6.8295949112822212E-3</c:v>
                </c:pt>
                <c:pt idx="169">
                  <c:v>-6.2442010617437451E-3</c:v>
                </c:pt>
                <c:pt idx="170">
                  <c:v>-5.073413362666793E-3</c:v>
                </c:pt>
                <c:pt idx="171">
                  <c:v>-3.2196661724616187E-3</c:v>
                </c:pt>
                <c:pt idx="172">
                  <c:v>-2.0488784733846662E-3</c:v>
                </c:pt>
                <c:pt idx="173">
                  <c:v>-1.4634846238461903E-3</c:v>
                </c:pt>
                <c:pt idx="174">
                  <c:v>-2.9269692476923797E-4</c:v>
                </c:pt>
                <c:pt idx="175">
                  <c:v>1.4634846238461906E-3</c:v>
                </c:pt>
                <c:pt idx="176">
                  <c:v>2.6342723229231427E-3</c:v>
                </c:pt>
                <c:pt idx="177">
                  <c:v>3.3172318140513649E-3</c:v>
                </c:pt>
                <c:pt idx="178">
                  <c:v>4.488019513128317E-3</c:v>
                </c:pt>
                <c:pt idx="179">
                  <c:v>5.6588072122052699E-3</c:v>
                </c:pt>
                <c:pt idx="180">
                  <c:v>6.829594911282222E-3</c:v>
                </c:pt>
                <c:pt idx="181">
                  <c:v>7.4149887608206972E-3</c:v>
                </c:pt>
                <c:pt idx="182">
                  <c:v>8.0003826103591733E-3</c:v>
                </c:pt>
                <c:pt idx="183">
                  <c:v>8.585776459897651E-3</c:v>
                </c:pt>
                <c:pt idx="184">
                  <c:v>9.7565641589746031E-3</c:v>
                </c:pt>
                <c:pt idx="185">
                  <c:v>9.7565641589746031E-3</c:v>
                </c:pt>
                <c:pt idx="186">
                  <c:v>1.0341958008513079E-2</c:v>
                </c:pt>
                <c:pt idx="187">
                  <c:v>1.0341958008513079E-2</c:v>
                </c:pt>
                <c:pt idx="188">
                  <c:v>1.0341958008513079E-2</c:v>
                </c:pt>
                <c:pt idx="189">
                  <c:v>1.0341958008513079E-2</c:v>
                </c:pt>
                <c:pt idx="190">
                  <c:v>1.0341958008513079E-2</c:v>
                </c:pt>
                <c:pt idx="191">
                  <c:v>1.0341958008513079E-2</c:v>
                </c:pt>
                <c:pt idx="192">
                  <c:v>1.0341958008513079E-2</c:v>
                </c:pt>
                <c:pt idx="193">
                  <c:v>9.1711703094361254E-3</c:v>
                </c:pt>
                <c:pt idx="194">
                  <c:v>9.1711703094361254E-3</c:v>
                </c:pt>
                <c:pt idx="195">
                  <c:v>8.585776459897651E-3</c:v>
                </c:pt>
                <c:pt idx="196">
                  <c:v>8.0003826103591733E-3</c:v>
                </c:pt>
                <c:pt idx="197">
                  <c:v>7.4149887608206972E-3</c:v>
                </c:pt>
                <c:pt idx="198">
                  <c:v>6.829594911282222E-3</c:v>
                </c:pt>
                <c:pt idx="199">
                  <c:v>5.6588072122052699E-3</c:v>
                </c:pt>
                <c:pt idx="200">
                  <c:v>4.9758477210770473E-3</c:v>
                </c:pt>
                <c:pt idx="201">
                  <c:v>3.9026256635898418E-3</c:v>
                </c:pt>
                <c:pt idx="202">
                  <c:v>2.6342723229231427E-3</c:v>
                </c:pt>
                <c:pt idx="203">
                  <c:v>2.0488784733846666E-3</c:v>
                </c:pt>
                <c:pt idx="204">
                  <c:v>8.7809077430771462E-4</c:v>
                </c:pt>
                <c:pt idx="205">
                  <c:v>2.9269692476923835E-4</c:v>
                </c:pt>
                <c:pt idx="206">
                  <c:v>-8.7809077430771397E-4</c:v>
                </c:pt>
                <c:pt idx="207">
                  <c:v>-2.0488784733846662E-3</c:v>
                </c:pt>
                <c:pt idx="208">
                  <c:v>-2.7318379645128884E-3</c:v>
                </c:pt>
                <c:pt idx="209">
                  <c:v>-3.2196661724616187E-3</c:v>
                </c:pt>
                <c:pt idx="210">
                  <c:v>-4.3904538715385704E-3</c:v>
                </c:pt>
                <c:pt idx="211">
                  <c:v>-5.073413362666793E-3</c:v>
                </c:pt>
                <c:pt idx="212">
                  <c:v>-6.2442010617437451E-3</c:v>
                </c:pt>
                <c:pt idx="213">
                  <c:v>-6.2442010617437451E-3</c:v>
                </c:pt>
                <c:pt idx="214">
                  <c:v>-6.8295949112822212E-3</c:v>
                </c:pt>
                <c:pt idx="215">
                  <c:v>-7.4149887608206972E-3</c:v>
                </c:pt>
                <c:pt idx="216">
                  <c:v>-8.0003826103591733E-3</c:v>
                </c:pt>
                <c:pt idx="217">
                  <c:v>-8.5857764598976493E-3</c:v>
                </c:pt>
                <c:pt idx="218">
                  <c:v>-8.5857764598976493E-3</c:v>
                </c:pt>
                <c:pt idx="219">
                  <c:v>-8.5857764598976493E-3</c:v>
                </c:pt>
                <c:pt idx="220">
                  <c:v>-8.5857764598976493E-3</c:v>
                </c:pt>
                <c:pt idx="221">
                  <c:v>-8.5857764598976493E-3</c:v>
                </c:pt>
                <c:pt idx="222">
                  <c:v>-8.5857764598976493E-3</c:v>
                </c:pt>
                <c:pt idx="223">
                  <c:v>-8.5857764598976493E-3</c:v>
                </c:pt>
                <c:pt idx="224">
                  <c:v>-8.5857764598976493E-3</c:v>
                </c:pt>
                <c:pt idx="225">
                  <c:v>-8.0003826103591733E-3</c:v>
                </c:pt>
                <c:pt idx="226">
                  <c:v>-8.0003826103591733E-3</c:v>
                </c:pt>
                <c:pt idx="227">
                  <c:v>-7.4149887608206972E-3</c:v>
                </c:pt>
                <c:pt idx="228">
                  <c:v>-6.8295949112822212E-3</c:v>
                </c:pt>
                <c:pt idx="229">
                  <c:v>-6.8295949112822212E-3</c:v>
                </c:pt>
                <c:pt idx="230">
                  <c:v>-6.2442010617437451E-3</c:v>
                </c:pt>
                <c:pt idx="231">
                  <c:v>-5.6588072122052691E-3</c:v>
                </c:pt>
                <c:pt idx="232">
                  <c:v>-4.3904538715385704E-3</c:v>
                </c:pt>
                <c:pt idx="233">
                  <c:v>-4.3904538715385704E-3</c:v>
                </c:pt>
                <c:pt idx="234">
                  <c:v>-3.2196661724616187E-3</c:v>
                </c:pt>
                <c:pt idx="235">
                  <c:v>-2.7318379645128884E-3</c:v>
                </c:pt>
                <c:pt idx="236">
                  <c:v>-2.0488784733846662E-3</c:v>
                </c:pt>
                <c:pt idx="237">
                  <c:v>-8.7809077430771397E-4</c:v>
                </c:pt>
                <c:pt idx="238">
                  <c:v>-2.9269692476923797E-4</c:v>
                </c:pt>
                <c:pt idx="239">
                  <c:v>2.9269692476923835E-4</c:v>
                </c:pt>
                <c:pt idx="240">
                  <c:v>8.7809077430771462E-4</c:v>
                </c:pt>
                <c:pt idx="241">
                  <c:v>1.4634846238461906E-3</c:v>
                </c:pt>
                <c:pt idx="242">
                  <c:v>2.0488784733846666E-3</c:v>
                </c:pt>
                <c:pt idx="243">
                  <c:v>2.6342723229231427E-3</c:v>
                </c:pt>
                <c:pt idx="244">
                  <c:v>3.3172318140513649E-3</c:v>
                </c:pt>
                <c:pt idx="245">
                  <c:v>3.9026256635898418E-3</c:v>
                </c:pt>
                <c:pt idx="246">
                  <c:v>4.488019513128317E-3</c:v>
                </c:pt>
                <c:pt idx="247">
                  <c:v>4.9758477210770473E-3</c:v>
                </c:pt>
                <c:pt idx="248">
                  <c:v>4.9758477210770473E-3</c:v>
                </c:pt>
                <c:pt idx="249">
                  <c:v>4.9758477210770473E-3</c:v>
                </c:pt>
                <c:pt idx="250">
                  <c:v>4.9758477210770473E-3</c:v>
                </c:pt>
                <c:pt idx="251">
                  <c:v>5.6588072122052699E-3</c:v>
                </c:pt>
                <c:pt idx="252">
                  <c:v>5.6588072122052699E-3</c:v>
                </c:pt>
                <c:pt idx="253">
                  <c:v>5.6588072122052699E-3</c:v>
                </c:pt>
                <c:pt idx="254">
                  <c:v>6.2442010617437451E-3</c:v>
                </c:pt>
                <c:pt idx="255">
                  <c:v>5.6588072122052699E-3</c:v>
                </c:pt>
                <c:pt idx="256">
                  <c:v>5.6588072122052699E-3</c:v>
                </c:pt>
                <c:pt idx="257">
                  <c:v>4.9758477210770473E-3</c:v>
                </c:pt>
                <c:pt idx="258">
                  <c:v>4.9758477210770473E-3</c:v>
                </c:pt>
                <c:pt idx="259">
                  <c:v>4.9758477210770473E-3</c:v>
                </c:pt>
                <c:pt idx="260">
                  <c:v>4.9758477210770473E-3</c:v>
                </c:pt>
                <c:pt idx="261">
                  <c:v>4.488019513128317E-3</c:v>
                </c:pt>
                <c:pt idx="262">
                  <c:v>3.3172318140513649E-3</c:v>
                </c:pt>
                <c:pt idx="263">
                  <c:v>3.3172318140513649E-3</c:v>
                </c:pt>
                <c:pt idx="264">
                  <c:v>3.3172318140513649E-3</c:v>
                </c:pt>
                <c:pt idx="265">
                  <c:v>2.0488784733846666E-3</c:v>
                </c:pt>
                <c:pt idx="266">
                  <c:v>2.0488784733846666E-3</c:v>
                </c:pt>
                <c:pt idx="267">
                  <c:v>8.7809077430771462E-4</c:v>
                </c:pt>
                <c:pt idx="268">
                  <c:v>8.7809077430771462E-4</c:v>
                </c:pt>
                <c:pt idx="269">
                  <c:v>2.9269692476923835E-4</c:v>
                </c:pt>
                <c:pt idx="270">
                  <c:v>-2.9269692476923797E-4</c:v>
                </c:pt>
                <c:pt idx="271">
                  <c:v>-8.7809077430771397E-4</c:v>
                </c:pt>
                <c:pt idx="272">
                  <c:v>-1.4634846238461903E-3</c:v>
                </c:pt>
                <c:pt idx="273">
                  <c:v>-2.0488784733846662E-3</c:v>
                </c:pt>
                <c:pt idx="274">
                  <c:v>-2.7318379645128884E-3</c:v>
                </c:pt>
                <c:pt idx="275">
                  <c:v>-2.7318379645128884E-3</c:v>
                </c:pt>
                <c:pt idx="276">
                  <c:v>-3.8050600220000948E-3</c:v>
                </c:pt>
                <c:pt idx="277">
                  <c:v>-4.3904538715385704E-3</c:v>
                </c:pt>
                <c:pt idx="278">
                  <c:v>-3.8050600220000948E-3</c:v>
                </c:pt>
                <c:pt idx="279">
                  <c:v>-4.3904538715385704E-3</c:v>
                </c:pt>
                <c:pt idx="280">
                  <c:v>-5.073413362666793E-3</c:v>
                </c:pt>
                <c:pt idx="281">
                  <c:v>-5.073413362666793E-3</c:v>
                </c:pt>
                <c:pt idx="282">
                  <c:v>-5.073413362666793E-3</c:v>
                </c:pt>
                <c:pt idx="283">
                  <c:v>-5.6588072122052691E-3</c:v>
                </c:pt>
                <c:pt idx="284">
                  <c:v>-5.6588072122052691E-3</c:v>
                </c:pt>
                <c:pt idx="285">
                  <c:v>-5.6588072122052691E-3</c:v>
                </c:pt>
                <c:pt idx="286">
                  <c:v>-5.6588072122052691E-3</c:v>
                </c:pt>
                <c:pt idx="287">
                  <c:v>-5.073413362666793E-3</c:v>
                </c:pt>
                <c:pt idx="288">
                  <c:v>-5.073413362666793E-3</c:v>
                </c:pt>
                <c:pt idx="289">
                  <c:v>-4.3904538715385704E-3</c:v>
                </c:pt>
                <c:pt idx="290">
                  <c:v>-4.3904538715385704E-3</c:v>
                </c:pt>
                <c:pt idx="291">
                  <c:v>-5.073413362666793E-3</c:v>
                </c:pt>
                <c:pt idx="292">
                  <c:v>-4.3904538715385704E-3</c:v>
                </c:pt>
                <c:pt idx="293">
                  <c:v>-4.3904538715385704E-3</c:v>
                </c:pt>
                <c:pt idx="294">
                  <c:v>-3.8050600220000948E-3</c:v>
                </c:pt>
                <c:pt idx="295">
                  <c:v>-3.2196661724616187E-3</c:v>
                </c:pt>
                <c:pt idx="296">
                  <c:v>-3.2196661724616187E-3</c:v>
                </c:pt>
                <c:pt idx="297">
                  <c:v>-2.7318379645128884E-3</c:v>
                </c:pt>
                <c:pt idx="298">
                  <c:v>-2.0488784733846662E-3</c:v>
                </c:pt>
                <c:pt idx="299">
                  <c:v>-2.0488784733846662E-3</c:v>
                </c:pt>
                <c:pt idx="300">
                  <c:v>-1.4634846238461903E-3</c:v>
                </c:pt>
                <c:pt idx="301">
                  <c:v>-1.4634846238461903E-3</c:v>
                </c:pt>
                <c:pt idx="302">
                  <c:v>-8.7809077430771397E-4</c:v>
                </c:pt>
                <c:pt idx="303">
                  <c:v>2.9269692476923835E-4</c:v>
                </c:pt>
                <c:pt idx="304">
                  <c:v>2.9269692476923835E-4</c:v>
                </c:pt>
                <c:pt idx="305">
                  <c:v>2.9269692476923835E-4</c:v>
                </c:pt>
                <c:pt idx="306">
                  <c:v>8.7809077430771462E-4</c:v>
                </c:pt>
                <c:pt idx="307">
                  <c:v>8.7809077430771462E-4</c:v>
                </c:pt>
                <c:pt idx="308">
                  <c:v>8.7809077430771462E-4</c:v>
                </c:pt>
                <c:pt idx="309">
                  <c:v>2.0488784733846666E-3</c:v>
                </c:pt>
                <c:pt idx="310">
                  <c:v>2.6342723229231427E-3</c:v>
                </c:pt>
                <c:pt idx="311">
                  <c:v>2.6342723229231427E-3</c:v>
                </c:pt>
                <c:pt idx="312">
                  <c:v>2.6342723229231427E-3</c:v>
                </c:pt>
                <c:pt idx="313">
                  <c:v>3.3172318140513649E-3</c:v>
                </c:pt>
                <c:pt idx="314">
                  <c:v>2.6342723229231427E-3</c:v>
                </c:pt>
                <c:pt idx="315">
                  <c:v>3.3172318140513649E-3</c:v>
                </c:pt>
                <c:pt idx="316">
                  <c:v>3.3172318140513649E-3</c:v>
                </c:pt>
                <c:pt idx="317">
                  <c:v>3.3172318140513649E-3</c:v>
                </c:pt>
                <c:pt idx="318">
                  <c:v>3.3172318140513649E-3</c:v>
                </c:pt>
                <c:pt idx="319">
                  <c:v>3.3172318140513649E-3</c:v>
                </c:pt>
                <c:pt idx="320">
                  <c:v>3.3172318140513649E-3</c:v>
                </c:pt>
                <c:pt idx="321">
                  <c:v>3.3172318140513649E-3</c:v>
                </c:pt>
                <c:pt idx="322">
                  <c:v>3.3172318140513649E-3</c:v>
                </c:pt>
                <c:pt idx="323">
                  <c:v>2.6342723229231427E-3</c:v>
                </c:pt>
                <c:pt idx="324">
                  <c:v>2.6342723229231427E-3</c:v>
                </c:pt>
                <c:pt idx="325">
                  <c:v>2.6342723229231427E-3</c:v>
                </c:pt>
                <c:pt idx="326">
                  <c:v>2.0488784733846666E-3</c:v>
                </c:pt>
                <c:pt idx="327">
                  <c:v>2.0488784733846666E-3</c:v>
                </c:pt>
                <c:pt idx="328">
                  <c:v>2.0488784733846666E-3</c:v>
                </c:pt>
                <c:pt idx="329">
                  <c:v>1.4634846238461906E-3</c:v>
                </c:pt>
                <c:pt idx="330">
                  <c:v>8.7809077430771462E-4</c:v>
                </c:pt>
                <c:pt idx="331">
                  <c:v>2.9269692476923835E-4</c:v>
                </c:pt>
                <c:pt idx="332">
                  <c:v>8.7809077430771462E-4</c:v>
                </c:pt>
                <c:pt idx="333">
                  <c:v>2.9269692476923835E-4</c:v>
                </c:pt>
                <c:pt idx="334">
                  <c:v>-2.9269692476923797E-4</c:v>
                </c:pt>
                <c:pt idx="335">
                  <c:v>-8.7809077430771397E-4</c:v>
                </c:pt>
                <c:pt idx="336">
                  <c:v>-8.7809077430771397E-4</c:v>
                </c:pt>
                <c:pt idx="337">
                  <c:v>-1.4634846238461903E-3</c:v>
                </c:pt>
                <c:pt idx="338">
                  <c:v>-1.4634846238461903E-3</c:v>
                </c:pt>
                <c:pt idx="339">
                  <c:v>-1.4634846238461903E-3</c:v>
                </c:pt>
                <c:pt idx="340">
                  <c:v>-2.0488784733846662E-3</c:v>
                </c:pt>
                <c:pt idx="341">
                  <c:v>-2.0488784733846662E-3</c:v>
                </c:pt>
                <c:pt idx="342">
                  <c:v>-2.7318379645128884E-3</c:v>
                </c:pt>
                <c:pt idx="343">
                  <c:v>-2.7318379645128884E-3</c:v>
                </c:pt>
                <c:pt idx="344">
                  <c:v>-2.7318379645128884E-3</c:v>
                </c:pt>
                <c:pt idx="345">
                  <c:v>-3.2196661724616187E-3</c:v>
                </c:pt>
                <c:pt idx="346">
                  <c:v>-2.7318379645128884E-3</c:v>
                </c:pt>
                <c:pt idx="347">
                  <c:v>-3.2196661724616187E-3</c:v>
                </c:pt>
                <c:pt idx="348">
                  <c:v>-3.2196661724616187E-3</c:v>
                </c:pt>
                <c:pt idx="349">
                  <c:v>-3.8050600220000948E-3</c:v>
                </c:pt>
                <c:pt idx="350">
                  <c:v>-3.8050600220000948E-3</c:v>
                </c:pt>
                <c:pt idx="351">
                  <c:v>-3.2196661724616187E-3</c:v>
                </c:pt>
                <c:pt idx="352">
                  <c:v>-3.2196661724616187E-3</c:v>
                </c:pt>
                <c:pt idx="353">
                  <c:v>-3.2196661724616187E-3</c:v>
                </c:pt>
                <c:pt idx="354">
                  <c:v>-3.2196661724616187E-3</c:v>
                </c:pt>
                <c:pt idx="355">
                  <c:v>-3.2196661724616187E-3</c:v>
                </c:pt>
                <c:pt idx="356">
                  <c:v>-2.7318379645128884E-3</c:v>
                </c:pt>
                <c:pt idx="357">
                  <c:v>-2.7318379645128884E-3</c:v>
                </c:pt>
                <c:pt idx="358">
                  <c:v>-2.7318379645128884E-3</c:v>
                </c:pt>
                <c:pt idx="359">
                  <c:v>-2.0488784733846662E-3</c:v>
                </c:pt>
                <c:pt idx="360">
                  <c:v>-2.0488784733846662E-3</c:v>
                </c:pt>
                <c:pt idx="361">
                  <c:v>-2.0488784733846662E-3</c:v>
                </c:pt>
                <c:pt idx="362">
                  <c:v>-2.0488784733846662E-3</c:v>
                </c:pt>
                <c:pt idx="363">
                  <c:v>-1.4634846238461903E-3</c:v>
                </c:pt>
                <c:pt idx="364">
                  <c:v>-1.4634846238461903E-3</c:v>
                </c:pt>
                <c:pt idx="365">
                  <c:v>-8.7809077430771397E-4</c:v>
                </c:pt>
                <c:pt idx="366">
                  <c:v>-8.7809077430771397E-4</c:v>
                </c:pt>
                <c:pt idx="367">
                  <c:v>-2.9269692476923797E-4</c:v>
                </c:pt>
                <c:pt idx="368">
                  <c:v>-2.9269692476923797E-4</c:v>
                </c:pt>
                <c:pt idx="369">
                  <c:v>-2.9269692476923797E-4</c:v>
                </c:pt>
                <c:pt idx="370">
                  <c:v>2.9269692476923835E-4</c:v>
                </c:pt>
                <c:pt idx="371">
                  <c:v>8.7809077430771462E-4</c:v>
                </c:pt>
                <c:pt idx="372">
                  <c:v>8.7809077430771462E-4</c:v>
                </c:pt>
                <c:pt idx="373">
                  <c:v>8.7809077430771462E-4</c:v>
                </c:pt>
                <c:pt idx="374">
                  <c:v>8.7809077430771462E-4</c:v>
                </c:pt>
                <c:pt idx="375">
                  <c:v>8.7809077430771462E-4</c:v>
                </c:pt>
                <c:pt idx="376">
                  <c:v>8.7809077430771462E-4</c:v>
                </c:pt>
                <c:pt idx="377">
                  <c:v>1.4634846238461906E-3</c:v>
                </c:pt>
                <c:pt idx="378">
                  <c:v>2.0488784733846666E-3</c:v>
                </c:pt>
                <c:pt idx="379">
                  <c:v>1.4634846238461906E-3</c:v>
                </c:pt>
                <c:pt idx="380">
                  <c:v>2.0488784733846666E-3</c:v>
                </c:pt>
                <c:pt idx="381">
                  <c:v>2.0488784733846666E-3</c:v>
                </c:pt>
                <c:pt idx="382">
                  <c:v>2.0488784733846666E-3</c:v>
                </c:pt>
                <c:pt idx="383">
                  <c:v>2.0488784733846666E-3</c:v>
                </c:pt>
                <c:pt idx="384">
                  <c:v>1.4634846238461906E-3</c:v>
                </c:pt>
                <c:pt idx="385">
                  <c:v>2.0488784733846666E-3</c:v>
                </c:pt>
                <c:pt idx="386">
                  <c:v>2.0488784733846666E-3</c:v>
                </c:pt>
                <c:pt idx="387">
                  <c:v>1.4634846238461906E-3</c:v>
                </c:pt>
                <c:pt idx="388">
                  <c:v>8.7809077430771462E-4</c:v>
                </c:pt>
                <c:pt idx="389">
                  <c:v>8.7809077430771462E-4</c:v>
                </c:pt>
                <c:pt idx="390">
                  <c:v>1.4634846238461906E-3</c:v>
                </c:pt>
                <c:pt idx="391">
                  <c:v>8.7809077430771462E-4</c:v>
                </c:pt>
                <c:pt idx="392">
                  <c:v>8.7809077430771462E-4</c:v>
                </c:pt>
                <c:pt idx="393">
                  <c:v>8.7809077430771462E-4</c:v>
                </c:pt>
                <c:pt idx="394">
                  <c:v>8.7809077430771462E-4</c:v>
                </c:pt>
                <c:pt idx="395">
                  <c:v>2.9269692476923835E-4</c:v>
                </c:pt>
                <c:pt idx="396">
                  <c:v>-2.9269692476923797E-4</c:v>
                </c:pt>
                <c:pt idx="397">
                  <c:v>-2.9269692476923797E-4</c:v>
                </c:pt>
                <c:pt idx="398">
                  <c:v>-2.9269692476923797E-4</c:v>
                </c:pt>
                <c:pt idx="399">
                  <c:v>-8.7809077430771397E-4</c:v>
                </c:pt>
                <c:pt idx="400">
                  <c:v>-8.7809077430771397E-4</c:v>
                </c:pt>
                <c:pt idx="401">
                  <c:v>-8.7809077430771397E-4</c:v>
                </c:pt>
                <c:pt idx="402">
                  <c:v>-8.7809077430771397E-4</c:v>
                </c:pt>
                <c:pt idx="403">
                  <c:v>-8.7809077430771397E-4</c:v>
                </c:pt>
                <c:pt idx="404">
                  <c:v>-8.7809077430771397E-4</c:v>
                </c:pt>
                <c:pt idx="405">
                  <c:v>-1.4634846238461903E-3</c:v>
                </c:pt>
                <c:pt idx="406">
                  <c:v>-2.0488784733846662E-3</c:v>
                </c:pt>
                <c:pt idx="407">
                  <c:v>-2.0488784733846662E-3</c:v>
                </c:pt>
                <c:pt idx="408">
                  <c:v>-2.0488784733846662E-3</c:v>
                </c:pt>
                <c:pt idx="409">
                  <c:v>-1.4634846238461903E-3</c:v>
                </c:pt>
                <c:pt idx="410">
                  <c:v>-2.0488784733846662E-3</c:v>
                </c:pt>
                <c:pt idx="411">
                  <c:v>-1.4634846238461903E-3</c:v>
                </c:pt>
                <c:pt idx="412">
                  <c:v>-2.0488784733846662E-3</c:v>
                </c:pt>
                <c:pt idx="413">
                  <c:v>-2.0488784733846662E-3</c:v>
                </c:pt>
                <c:pt idx="414">
                  <c:v>-2.0488784733846662E-3</c:v>
                </c:pt>
                <c:pt idx="415">
                  <c:v>-2.0488784733846662E-3</c:v>
                </c:pt>
                <c:pt idx="416">
                  <c:v>-2.0488784733846662E-3</c:v>
                </c:pt>
                <c:pt idx="417">
                  <c:v>-2.0488784733846662E-3</c:v>
                </c:pt>
                <c:pt idx="418">
                  <c:v>-2.0488784733846662E-3</c:v>
                </c:pt>
                <c:pt idx="419">
                  <c:v>-2.0488784733846662E-3</c:v>
                </c:pt>
                <c:pt idx="420">
                  <c:v>-2.0488784733846662E-3</c:v>
                </c:pt>
                <c:pt idx="421">
                  <c:v>-2.0488784733846662E-3</c:v>
                </c:pt>
                <c:pt idx="422">
                  <c:v>-2.0488784733846662E-3</c:v>
                </c:pt>
                <c:pt idx="423">
                  <c:v>-2.0488784733846662E-3</c:v>
                </c:pt>
                <c:pt idx="424">
                  <c:v>-1.4634846238461903E-3</c:v>
                </c:pt>
                <c:pt idx="425">
                  <c:v>-1.4634846238461903E-3</c:v>
                </c:pt>
                <c:pt idx="426">
                  <c:v>-1.4634846238461903E-3</c:v>
                </c:pt>
                <c:pt idx="427">
                  <c:v>-8.7809077430771397E-4</c:v>
                </c:pt>
                <c:pt idx="428">
                  <c:v>-8.7809077430771397E-4</c:v>
                </c:pt>
                <c:pt idx="429">
                  <c:v>-1.4634846238461903E-3</c:v>
                </c:pt>
                <c:pt idx="430">
                  <c:v>-8.7809077430771397E-4</c:v>
                </c:pt>
                <c:pt idx="431">
                  <c:v>-2.9269692476923797E-4</c:v>
                </c:pt>
                <c:pt idx="432">
                  <c:v>2.9269692476923835E-4</c:v>
                </c:pt>
                <c:pt idx="433">
                  <c:v>-2.9269692476923797E-4</c:v>
                </c:pt>
                <c:pt idx="434">
                  <c:v>2.9269692476923835E-4</c:v>
                </c:pt>
                <c:pt idx="435">
                  <c:v>2.9269692476923835E-4</c:v>
                </c:pt>
                <c:pt idx="436">
                  <c:v>2.9269692476923835E-4</c:v>
                </c:pt>
                <c:pt idx="437">
                  <c:v>2.9269692476923835E-4</c:v>
                </c:pt>
                <c:pt idx="438">
                  <c:v>2.9269692476923835E-4</c:v>
                </c:pt>
                <c:pt idx="439">
                  <c:v>2.9269692476923835E-4</c:v>
                </c:pt>
                <c:pt idx="440">
                  <c:v>2.9269692476923835E-4</c:v>
                </c:pt>
                <c:pt idx="441">
                  <c:v>2.9269692476923835E-4</c:v>
                </c:pt>
                <c:pt idx="442">
                  <c:v>8.7809077430771462E-4</c:v>
                </c:pt>
                <c:pt idx="443">
                  <c:v>8.7809077430771462E-4</c:v>
                </c:pt>
                <c:pt idx="444">
                  <c:v>8.7809077430771462E-4</c:v>
                </c:pt>
                <c:pt idx="445">
                  <c:v>8.7809077430771462E-4</c:v>
                </c:pt>
                <c:pt idx="446">
                  <c:v>8.7809077430771462E-4</c:v>
                </c:pt>
                <c:pt idx="447">
                  <c:v>8.7809077430771462E-4</c:v>
                </c:pt>
                <c:pt idx="448">
                  <c:v>8.7809077430771462E-4</c:v>
                </c:pt>
                <c:pt idx="449">
                  <c:v>8.7809077430771462E-4</c:v>
                </c:pt>
                <c:pt idx="450">
                  <c:v>8.7809077430771462E-4</c:v>
                </c:pt>
                <c:pt idx="451">
                  <c:v>8.7809077430771462E-4</c:v>
                </c:pt>
                <c:pt idx="452">
                  <c:v>2.9269692476923835E-4</c:v>
                </c:pt>
                <c:pt idx="453">
                  <c:v>2.9269692476923835E-4</c:v>
                </c:pt>
                <c:pt idx="454">
                  <c:v>2.9269692476923835E-4</c:v>
                </c:pt>
                <c:pt idx="455">
                  <c:v>2.9269692476923835E-4</c:v>
                </c:pt>
                <c:pt idx="456">
                  <c:v>2.9269692476923835E-4</c:v>
                </c:pt>
                <c:pt idx="457">
                  <c:v>2.9269692476923835E-4</c:v>
                </c:pt>
                <c:pt idx="458">
                  <c:v>2.9269692476923835E-4</c:v>
                </c:pt>
                <c:pt idx="459">
                  <c:v>-2.9269692476923797E-4</c:v>
                </c:pt>
                <c:pt idx="460">
                  <c:v>-2.9269692476923797E-4</c:v>
                </c:pt>
                <c:pt idx="461">
                  <c:v>-2.9269692476923797E-4</c:v>
                </c:pt>
                <c:pt idx="462">
                  <c:v>-2.9269692476923797E-4</c:v>
                </c:pt>
                <c:pt idx="463">
                  <c:v>-8.7809077430771397E-4</c:v>
                </c:pt>
                <c:pt idx="464">
                  <c:v>-2.9269692476923797E-4</c:v>
                </c:pt>
                <c:pt idx="465">
                  <c:v>-8.7809077430771397E-4</c:v>
                </c:pt>
                <c:pt idx="466">
                  <c:v>-8.7809077430771397E-4</c:v>
                </c:pt>
                <c:pt idx="467">
                  <c:v>-8.7809077430771397E-4</c:v>
                </c:pt>
                <c:pt idx="468">
                  <c:v>-8.7809077430771397E-4</c:v>
                </c:pt>
                <c:pt idx="469">
                  <c:v>-8.7809077430771397E-4</c:v>
                </c:pt>
                <c:pt idx="470">
                  <c:v>-8.7809077430771397E-4</c:v>
                </c:pt>
                <c:pt idx="471">
                  <c:v>-1.4634846238461903E-3</c:v>
                </c:pt>
                <c:pt idx="472">
                  <c:v>-1.4634846238461903E-3</c:v>
                </c:pt>
                <c:pt idx="473">
                  <c:v>-1.4634846238461903E-3</c:v>
                </c:pt>
                <c:pt idx="474">
                  <c:v>-8.7809077430771397E-4</c:v>
                </c:pt>
                <c:pt idx="475">
                  <c:v>-1.4634846238461903E-3</c:v>
                </c:pt>
                <c:pt idx="476">
                  <c:v>-8.7809077430771397E-4</c:v>
                </c:pt>
                <c:pt idx="477">
                  <c:v>-1.4634846238461903E-3</c:v>
                </c:pt>
                <c:pt idx="478">
                  <c:v>-1.4634846238461903E-3</c:v>
                </c:pt>
                <c:pt idx="479">
                  <c:v>-1.4634846238461903E-3</c:v>
                </c:pt>
                <c:pt idx="480">
                  <c:v>-1.4634846238461903E-3</c:v>
                </c:pt>
                <c:pt idx="481">
                  <c:v>-1.4634846238461903E-3</c:v>
                </c:pt>
                <c:pt idx="482">
                  <c:v>-1.4634846238461903E-3</c:v>
                </c:pt>
                <c:pt idx="483">
                  <c:v>-1.4634846238461903E-3</c:v>
                </c:pt>
                <c:pt idx="484">
                  <c:v>-1.4634846238461903E-3</c:v>
                </c:pt>
                <c:pt idx="485">
                  <c:v>-1.4634846238461903E-3</c:v>
                </c:pt>
                <c:pt idx="486">
                  <c:v>-1.4634846238461903E-3</c:v>
                </c:pt>
                <c:pt idx="487">
                  <c:v>-8.7809077430771397E-4</c:v>
                </c:pt>
                <c:pt idx="488">
                  <c:v>-8.7809077430771397E-4</c:v>
                </c:pt>
                <c:pt idx="489">
                  <c:v>-8.7809077430771397E-4</c:v>
                </c:pt>
                <c:pt idx="490">
                  <c:v>-8.7809077430771397E-4</c:v>
                </c:pt>
                <c:pt idx="491">
                  <c:v>-8.7809077430771397E-4</c:v>
                </c:pt>
                <c:pt idx="492">
                  <c:v>-8.7809077430771397E-4</c:v>
                </c:pt>
                <c:pt idx="493">
                  <c:v>-8.7809077430771397E-4</c:v>
                </c:pt>
                <c:pt idx="494">
                  <c:v>-2.9269692476923797E-4</c:v>
                </c:pt>
                <c:pt idx="495">
                  <c:v>-2.9269692476923797E-4</c:v>
                </c:pt>
                <c:pt idx="496">
                  <c:v>-8.7809077430771397E-4</c:v>
                </c:pt>
                <c:pt idx="497">
                  <c:v>-2.9269692476923797E-4</c:v>
                </c:pt>
                <c:pt idx="498">
                  <c:v>-2.9269692476923797E-4</c:v>
                </c:pt>
                <c:pt idx="499">
                  <c:v>2.9269692476923835E-4</c:v>
                </c:pt>
                <c:pt idx="500">
                  <c:v>2.9269692476923835E-4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2-4C36-846B-2AF8EF14F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92336"/>
        <c:axId val="1187092752"/>
      </c:scatterChart>
      <c:valAx>
        <c:axId val="11870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187092752"/>
        <c:crosses val="autoZero"/>
        <c:crossBetween val="midCat"/>
      </c:valAx>
      <c:valAx>
        <c:axId val="1187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187092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b="0"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Energia nos maximos e minimos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exp"/>
            <c:dispRSqr val="0"/>
            <c:dispEq val="0"/>
          </c:trendline>
          <c:xVal>
            <c:numRef>
              <c:f>'3ªParte 5ºEnsaio'!$T$3:$T$10</c:f>
              <c:numCache>
                <c:formatCode>General</c:formatCode>
                <c:ptCount val="8"/>
                <c:pt idx="0">
                  <c:v>0.56000000000000005</c:v>
                </c:pt>
                <c:pt idx="1">
                  <c:v>1.19</c:v>
                </c:pt>
                <c:pt idx="2">
                  <c:v>1.86</c:v>
                </c:pt>
                <c:pt idx="3">
                  <c:v>2.4899999999999998</c:v>
                </c:pt>
                <c:pt idx="4">
                  <c:v>3.15</c:v>
                </c:pt>
                <c:pt idx="5">
                  <c:v>3.7800000000000002</c:v>
                </c:pt>
                <c:pt idx="6">
                  <c:v>4.41</c:v>
                </c:pt>
                <c:pt idx="7">
                  <c:v>5.08</c:v>
                </c:pt>
              </c:numCache>
            </c:numRef>
          </c:xVal>
          <c:yVal>
            <c:numRef>
              <c:f>'3ªParte 5ºEnsaio'!$U$3:$U$10</c:f>
              <c:numCache>
                <c:formatCode>0.000</c:formatCode>
                <c:ptCount val="8"/>
                <c:pt idx="0">
                  <c:v>1.1664996891290831E-2</c:v>
                </c:pt>
                <c:pt idx="1">
                  <c:v>6.3574259888086451E-3</c:v>
                </c:pt>
                <c:pt idx="2">
                  <c:v>3.3999674781194696E-3</c:v>
                </c:pt>
                <c:pt idx="3">
                  <c:v>2.0102912621359228E-3</c:v>
                </c:pt>
                <c:pt idx="4">
                  <c:v>1.1720072695968241E-3</c:v>
                </c:pt>
                <c:pt idx="5" formatCode="0.00000">
                  <c:v>5.4812377445119325E-4</c:v>
                </c:pt>
                <c:pt idx="6" formatCode="0.00000">
                  <c:v>3.7777416423549656E-4</c:v>
                </c:pt>
                <c:pt idx="7" formatCode="0.0000">
                  <c:v>1.9981443397579986E-4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58-4DD1-B99A-666BC1A8B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7599"/>
        <c:axId val="4788015"/>
      </c:scatterChart>
      <c:valAx>
        <c:axId val="478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4788015"/>
        <c:crosses val="autoZero"/>
        <c:crossBetween val="midCat"/>
      </c:valAx>
      <c:valAx>
        <c:axId val="4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Energia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478759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Amplitudes maximas em função do tempo</a:t>
            </a:r>
          </a:p>
        </c:rich>
      </c:tx>
      <c:layout>
        <c:manualLayout>
          <c:xMode val="edge"/>
          <c:yMode val="edge"/>
          <c:x val="0.20024175877097936"/>
          <c:y val="5.2213453668066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802865266841646"/>
          <c:y val="0.18806717351351435"/>
          <c:w val="0.74522112312562605"/>
          <c:h val="0.617794102373831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7058617672790901E-2"/>
                  <c:y val="-0.1750207743982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5ºEnsaio'!$X$4:$X$7</c:f>
              <c:numCache>
                <c:formatCode>General</c:formatCode>
                <c:ptCount val="4"/>
                <c:pt idx="0">
                  <c:v>1.19</c:v>
                </c:pt>
                <c:pt idx="1">
                  <c:v>2.4899999999999998</c:v>
                </c:pt>
                <c:pt idx="2">
                  <c:v>3.7800000000000002</c:v>
                </c:pt>
                <c:pt idx="3">
                  <c:v>5.08</c:v>
                </c:pt>
              </c:numCache>
            </c:numRef>
          </c:xVal>
          <c:yVal>
            <c:numRef>
              <c:f>'3ªParte 5ºEnsaio'!$W$4:$W$7</c:f>
              <c:numCache>
                <c:formatCode>0.000</c:formatCode>
                <c:ptCount val="4"/>
                <c:pt idx="0">
                  <c:v>3.522119661389831E-2</c:v>
                </c:pt>
                <c:pt idx="1">
                  <c:v>1.9805825242718445E-2</c:v>
                </c:pt>
                <c:pt idx="2">
                  <c:v>1.0341958008513079E-2</c:v>
                </c:pt>
                <c:pt idx="3">
                  <c:v>6.2442010617437451E-3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FC-4E00-8041-F3EE065E1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969615"/>
        <c:axId val="1739976271"/>
      </c:scatterChart>
      <c:valAx>
        <c:axId val="1739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739976271"/>
        <c:crosses val="autoZero"/>
        <c:crossBetween val="midCat"/>
      </c:valAx>
      <c:valAx>
        <c:axId val="1739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Máximos (m)</a:t>
                </a:r>
              </a:p>
            </c:rich>
          </c:tx>
          <c:layout>
            <c:manualLayout>
              <c:xMode val="edge"/>
              <c:yMode val="edge"/>
              <c:x val="4.8257603120710833E-2"/>
              <c:y val="0.39026166181745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7399696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/>
              <a:t>Amplitudes minimas em função do tempo</a:t>
            </a:r>
          </a:p>
        </c:rich>
      </c:tx>
      <c:layout>
        <c:manualLayout>
          <c:xMode val="edge"/>
          <c:yMode val="edge"/>
          <c:x val="0.14053649331963211"/>
          <c:y val="2.8368804887773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92401510211837"/>
          <c:y val="0.14151551199984896"/>
          <c:w val="0.76795359271585495"/>
          <c:h val="0.6841586887969940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noFill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9808784544496438E-2"/>
                  <c:y val="-0.2383009497913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5ºEnsaio'!$AB$4:$AB$7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1.86</c:v>
                </c:pt>
                <c:pt idx="2">
                  <c:v>3.15</c:v>
                </c:pt>
                <c:pt idx="3">
                  <c:v>4.41</c:v>
                </c:pt>
              </c:numCache>
            </c:numRef>
          </c:xVal>
          <c:yVal>
            <c:numRef>
              <c:f>'3ªParte 5ºEnsaio'!$AA$4:$AA$7</c:f>
              <c:numCache>
                <c:formatCode>0.000</c:formatCode>
                <c:ptCount val="4"/>
                <c:pt idx="0">
                  <c:v>4.7709598737385811E-2</c:v>
                </c:pt>
                <c:pt idx="1">
                  <c:v>2.575732937969295E-2</c:v>
                </c:pt>
                <c:pt idx="2">
                  <c:v>1.5122674446410633E-2</c:v>
                </c:pt>
                <c:pt idx="3">
                  <c:v>8.5857764598976493E-3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3C-4F8E-B346-AD1D68145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98351"/>
        <c:axId val="2005098767"/>
      </c:scatterChart>
      <c:valAx>
        <c:axId val="200509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05098767"/>
        <c:crosses val="autoZero"/>
        <c:crossBetween val="midCat"/>
      </c:valAx>
      <c:valAx>
        <c:axId val="20050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Minimos (m)</a:t>
                </a:r>
              </a:p>
            </c:rich>
          </c:tx>
          <c:layout>
            <c:manualLayout>
              <c:xMode val="edge"/>
              <c:yMode val="edge"/>
              <c:x val="2.8660286823183258E-2"/>
              <c:y val="0.40821088011480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050983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200">
                <a:latin typeface="Cambria Math" panose="02040503050406030204" pitchFamily="18" charset="0"/>
                <a:ea typeface="Cambria Math" panose="02040503050406030204" pitchFamily="18" charset="0"/>
              </a:rPr>
              <a:t>Posição de amplitudes máximas e mínimas em função do tempo</a:t>
            </a:r>
          </a:p>
        </c:rich>
      </c:tx>
      <c:layout>
        <c:manualLayout>
          <c:xMode val="edge"/>
          <c:yMode val="edge"/>
          <c:x val="0.1293748906386701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78652668416451E-2"/>
                  <c:y val="-0.414482720909886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'3ªParte 5ºEnsaio'!$T$3:$T$10</c:f>
              <c:numCache>
                <c:formatCode>General</c:formatCode>
                <c:ptCount val="8"/>
                <c:pt idx="0">
                  <c:v>0.56000000000000005</c:v>
                </c:pt>
                <c:pt idx="1">
                  <c:v>1.19</c:v>
                </c:pt>
                <c:pt idx="2">
                  <c:v>1.86</c:v>
                </c:pt>
                <c:pt idx="3">
                  <c:v>2.4899999999999998</c:v>
                </c:pt>
                <c:pt idx="4">
                  <c:v>3.15</c:v>
                </c:pt>
                <c:pt idx="5">
                  <c:v>3.7800000000000002</c:v>
                </c:pt>
                <c:pt idx="6">
                  <c:v>4.41</c:v>
                </c:pt>
                <c:pt idx="7">
                  <c:v>5.08</c:v>
                </c:pt>
              </c:numCache>
            </c:numRef>
          </c:xVal>
          <c:yVal>
            <c:numRef>
              <c:f>'3ªParte 5ºEnsaio'!$R$3:$R$10</c:f>
              <c:numCache>
                <c:formatCode>General</c:formatCode>
                <c:ptCount val="8"/>
                <c:pt idx="0">
                  <c:v>4.7709598737385811E-2</c:v>
                </c:pt>
                <c:pt idx="1">
                  <c:v>3.522119661389831E-2</c:v>
                </c:pt>
                <c:pt idx="2">
                  <c:v>2.575732937969295E-2</c:v>
                </c:pt>
                <c:pt idx="3">
                  <c:v>1.9805825242718445E-2</c:v>
                </c:pt>
                <c:pt idx="4">
                  <c:v>1.5122674446410633E-2</c:v>
                </c:pt>
                <c:pt idx="5">
                  <c:v>1.0341958008513079E-2</c:v>
                </c:pt>
                <c:pt idx="6">
                  <c:v>8.5857764598976493E-3</c:v>
                </c:pt>
                <c:pt idx="7">
                  <c:v>6.2442010617437451E-3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A-4526-A496-94310C23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544304"/>
        <c:axId val="366547216"/>
      </c:scatterChart>
      <c:valAx>
        <c:axId val="3665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Instante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547216"/>
        <c:crosses val="autoZero"/>
        <c:crossBetween val="midCat"/>
      </c:valAx>
      <c:valAx>
        <c:axId val="3665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54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7" Type="http://schemas.openxmlformats.org/officeDocument/2006/relationships/chart" Target="../charts/chart60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4" Type="http://schemas.openxmlformats.org/officeDocument/2006/relationships/chart" Target="../charts/chart6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7" Type="http://schemas.openxmlformats.org/officeDocument/2006/relationships/chart" Target="../charts/chart74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3.xml"/><Relationship Id="rId5" Type="http://schemas.openxmlformats.org/officeDocument/2006/relationships/chart" Target="../charts/chart72.xml"/><Relationship Id="rId4" Type="http://schemas.openxmlformats.org/officeDocument/2006/relationships/chart" Target="../charts/chart7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7.xml"/><Relationship Id="rId7" Type="http://schemas.openxmlformats.org/officeDocument/2006/relationships/chart" Target="../charts/chart81.xml"/><Relationship Id="rId2" Type="http://schemas.openxmlformats.org/officeDocument/2006/relationships/chart" Target="../charts/chart76.xml"/><Relationship Id="rId1" Type="http://schemas.openxmlformats.org/officeDocument/2006/relationships/chart" Target="../charts/chart75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7" Type="http://schemas.openxmlformats.org/officeDocument/2006/relationships/chart" Target="../charts/chart88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14287</xdr:rowOff>
    </xdr:from>
    <xdr:to>
      <xdr:col>4</xdr:col>
      <xdr:colOff>590550</xdr:colOff>
      <xdr:row>15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ADA95D-1FFB-4831-B05C-B369365BF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23</xdr:row>
      <xdr:rowOff>138112</xdr:rowOff>
    </xdr:from>
    <xdr:to>
      <xdr:col>10</xdr:col>
      <xdr:colOff>714375</xdr:colOff>
      <xdr:row>38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FF4017-32F8-4C8F-B524-709D401B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23</xdr:row>
      <xdr:rowOff>52387</xdr:rowOff>
    </xdr:from>
    <xdr:to>
      <xdr:col>15</xdr:col>
      <xdr:colOff>371475</xdr:colOff>
      <xdr:row>37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AC58DB-4C76-4156-8A77-A66A16D0A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142875</xdr:colOff>
      <xdr:row>19</xdr:row>
      <xdr:rowOff>138112</xdr:rowOff>
    </xdr:from>
    <xdr:to>
      <xdr:col>21</xdr:col>
      <xdr:colOff>190500</xdr:colOff>
      <xdr:row>34</xdr:row>
      <xdr:rowOff>23812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52EBAE-C3C2-4E55-84BA-A49FF827F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76199</xdr:colOff>
      <xdr:row>6</xdr:row>
      <xdr:rowOff>38099</xdr:rowOff>
    </xdr:from>
    <xdr:to>
      <xdr:col>17</xdr:col>
      <xdr:colOff>533399</xdr:colOff>
      <xdr:row>18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893DC23-CD34-47A8-A26A-4C1405153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9525</xdr:colOff>
      <xdr:row>16</xdr:row>
      <xdr:rowOff>57149</xdr:rowOff>
    </xdr:from>
    <xdr:to>
      <xdr:col>24</xdr:col>
      <xdr:colOff>809625</xdr:colOff>
      <xdr:row>28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19631-6A89-4217-9BA6-2FFB65F89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600075</xdr:colOff>
      <xdr:row>16</xdr:row>
      <xdr:rowOff>47626</xdr:rowOff>
    </xdr:from>
    <xdr:to>
      <xdr:col>29</xdr:col>
      <xdr:colOff>0</xdr:colOff>
      <xdr:row>28</xdr:row>
      <xdr:rowOff>104776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F6E9DBB-6D88-4721-B38A-CA7538B64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390525</xdr:colOff>
      <xdr:row>36</xdr:row>
      <xdr:rowOff>52387</xdr:rowOff>
    </xdr:from>
    <xdr:to>
      <xdr:col>26</xdr:col>
      <xdr:colOff>76200</xdr:colOff>
      <xdr:row>50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07F354-32CC-4B81-A667-75B83048E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23</xdr:row>
      <xdr:rowOff>80962</xdr:rowOff>
    </xdr:from>
    <xdr:to>
      <xdr:col>10</xdr:col>
      <xdr:colOff>476250</xdr:colOff>
      <xdr:row>37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0D1B55-C402-445A-B118-919C12D62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828675</xdr:colOff>
      <xdr:row>23</xdr:row>
      <xdr:rowOff>157162</xdr:rowOff>
    </xdr:from>
    <xdr:to>
      <xdr:col>15</xdr:col>
      <xdr:colOff>133350</xdr:colOff>
      <xdr:row>38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24A23C-D376-4D74-88E6-F9E209217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476250</xdr:colOff>
      <xdr:row>23</xdr:row>
      <xdr:rowOff>176212</xdr:rowOff>
    </xdr:from>
    <xdr:to>
      <xdr:col>20</xdr:col>
      <xdr:colOff>828675</xdr:colOff>
      <xdr:row>38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248AAA-A06F-428E-BA0C-065129928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714374</xdr:colOff>
      <xdr:row>6</xdr:row>
      <xdr:rowOff>85724</xdr:rowOff>
    </xdr:from>
    <xdr:to>
      <xdr:col>16</xdr:col>
      <xdr:colOff>419100</xdr:colOff>
      <xdr:row>18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0C01FC-0782-41D6-A4E6-E0B9412D0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476250</xdr:colOff>
      <xdr:row>18</xdr:row>
      <xdr:rowOff>57150</xdr:rowOff>
    </xdr:from>
    <xdr:to>
      <xdr:col>24</xdr:col>
      <xdr:colOff>685801</xdr:colOff>
      <xdr:row>30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CF4F89-6C5E-49DA-AC13-EC5839093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247650</xdr:colOff>
      <xdr:row>18</xdr:row>
      <xdr:rowOff>38100</xdr:rowOff>
    </xdr:from>
    <xdr:to>
      <xdr:col>28</xdr:col>
      <xdr:colOff>504825</xdr:colOff>
      <xdr:row>30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A91C73B-BCD1-42C5-A154-7A752116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161925</xdr:colOff>
      <xdr:row>10</xdr:row>
      <xdr:rowOff>57149</xdr:rowOff>
    </xdr:from>
    <xdr:to>
      <xdr:col>17</xdr:col>
      <xdr:colOff>133350</xdr:colOff>
      <xdr:row>22</xdr:row>
      <xdr:rowOff>128586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ED31669-76AD-4183-B0F8-3872107C7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25</xdr:row>
      <xdr:rowOff>100012</xdr:rowOff>
    </xdr:from>
    <xdr:to>
      <xdr:col>9</xdr:col>
      <xdr:colOff>76200</xdr:colOff>
      <xdr:row>39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B0B121-0142-4431-8519-C128F8B22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25</xdr:row>
      <xdr:rowOff>147637</xdr:rowOff>
    </xdr:from>
    <xdr:to>
      <xdr:col>18</xdr:col>
      <xdr:colOff>209550</xdr:colOff>
      <xdr:row>40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4A61BA-D157-4F6A-A3B2-EB145A26E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609600</xdr:colOff>
      <xdr:row>27</xdr:row>
      <xdr:rowOff>23812</xdr:rowOff>
    </xdr:from>
    <xdr:to>
      <xdr:col>12</xdr:col>
      <xdr:colOff>161925</xdr:colOff>
      <xdr:row>41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C118428-F3C5-461D-A681-A32A3DD22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66676</xdr:colOff>
      <xdr:row>12</xdr:row>
      <xdr:rowOff>76199</xdr:rowOff>
    </xdr:from>
    <xdr:to>
      <xdr:col>21</xdr:col>
      <xdr:colOff>457200</xdr:colOff>
      <xdr:row>26</xdr:row>
      <xdr:rowOff>85724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70F2C39-6330-46A3-93FD-1F12BF70E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295276</xdr:colOff>
      <xdr:row>14</xdr:row>
      <xdr:rowOff>114300</xdr:rowOff>
    </xdr:from>
    <xdr:to>
      <xdr:col>24</xdr:col>
      <xdr:colOff>571501</xdr:colOff>
      <xdr:row>28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7C9BF82-3B50-4B2E-B9FC-860E05551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333375</xdr:colOff>
      <xdr:row>14</xdr:row>
      <xdr:rowOff>133349</xdr:rowOff>
    </xdr:from>
    <xdr:to>
      <xdr:col>28</xdr:col>
      <xdr:colOff>609600</xdr:colOff>
      <xdr:row>28</xdr:row>
      <xdr:rowOff>180974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D53DDD9-6903-495E-86A3-425DF971D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25</xdr:row>
      <xdr:rowOff>138112</xdr:rowOff>
    </xdr:from>
    <xdr:to>
      <xdr:col>8</xdr:col>
      <xdr:colOff>533400</xdr:colOff>
      <xdr:row>40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209B24-F132-464D-946C-B7D7E9EB7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266700</xdr:colOff>
      <xdr:row>25</xdr:row>
      <xdr:rowOff>42862</xdr:rowOff>
    </xdr:from>
    <xdr:to>
      <xdr:col>18</xdr:col>
      <xdr:colOff>219075</xdr:colOff>
      <xdr:row>39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FDC258-3146-4474-9B31-ECB36CD5A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581025</xdr:colOff>
      <xdr:row>25</xdr:row>
      <xdr:rowOff>71437</xdr:rowOff>
    </xdr:from>
    <xdr:to>
      <xdr:col>12</xdr:col>
      <xdr:colOff>133350</xdr:colOff>
      <xdr:row>39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CEB5DD-712F-4582-A780-F2EB3C47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285749</xdr:colOff>
      <xdr:row>10</xdr:row>
      <xdr:rowOff>57149</xdr:rowOff>
    </xdr:from>
    <xdr:to>
      <xdr:col>21</xdr:col>
      <xdr:colOff>447674</xdr:colOff>
      <xdr:row>25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89C4345-266D-4A7C-AD96-558C9BE3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609599</xdr:colOff>
      <xdr:row>13</xdr:row>
      <xdr:rowOff>152400</xdr:rowOff>
    </xdr:from>
    <xdr:to>
      <xdr:col>25</xdr:col>
      <xdr:colOff>247649</xdr:colOff>
      <xdr:row>27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7908DE-F178-4B6F-90A8-49D8D83DA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581025</xdr:colOff>
      <xdr:row>13</xdr:row>
      <xdr:rowOff>171451</xdr:rowOff>
    </xdr:from>
    <xdr:to>
      <xdr:col>28</xdr:col>
      <xdr:colOff>819151</xdr:colOff>
      <xdr:row>27</xdr:row>
      <xdr:rowOff>171451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BE17F8E-2411-44E2-B2C0-67F9C443A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400051</xdr:colOff>
      <xdr:row>23</xdr:row>
      <xdr:rowOff>185737</xdr:rowOff>
    </xdr:from>
    <xdr:to>
      <xdr:col>8</xdr:col>
      <xdr:colOff>381000</xdr:colOff>
      <xdr:row>37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ED34F4-6AA0-417D-8859-4FB08366A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26</xdr:row>
      <xdr:rowOff>147637</xdr:rowOff>
    </xdr:from>
    <xdr:to>
      <xdr:col>18</xdr:col>
      <xdr:colOff>66675</xdr:colOff>
      <xdr:row>40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5C55BD-B09F-40EB-A62A-77DE1E3F2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25</xdr:row>
      <xdr:rowOff>90486</xdr:rowOff>
    </xdr:from>
    <xdr:to>
      <xdr:col>11</xdr:col>
      <xdr:colOff>1314449</xdr:colOff>
      <xdr:row>39</xdr:row>
      <xdr:rowOff>76199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5A2491-219D-42AE-B073-8ABE4D758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504825</xdr:colOff>
      <xdr:row>11</xdr:row>
      <xdr:rowOff>76199</xdr:rowOff>
    </xdr:from>
    <xdr:to>
      <xdr:col>21</xdr:col>
      <xdr:colOff>438149</xdr:colOff>
      <xdr:row>25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C23056-82B2-4A9E-BB28-53F04B381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581024</xdr:colOff>
      <xdr:row>13</xdr:row>
      <xdr:rowOff>152399</xdr:rowOff>
    </xdr:from>
    <xdr:to>
      <xdr:col>25</xdr:col>
      <xdr:colOff>9524</xdr:colOff>
      <xdr:row>27</xdr:row>
      <xdr:rowOff>180974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BFEB4FE-2F1B-4B0D-9EC0-997AAE7B7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495300</xdr:colOff>
      <xdr:row>14</xdr:row>
      <xdr:rowOff>28575</xdr:rowOff>
    </xdr:from>
    <xdr:to>
      <xdr:col>28</xdr:col>
      <xdr:colOff>771525</xdr:colOff>
      <xdr:row>27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CC2E9F7-8835-48E6-8B70-9470FB6C1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25</xdr:row>
      <xdr:rowOff>176212</xdr:rowOff>
    </xdr:from>
    <xdr:to>
      <xdr:col>8</xdr:col>
      <xdr:colOff>495300</xdr:colOff>
      <xdr:row>40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DCF760-3E8A-42AD-8511-7EB4D5D21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25</xdr:row>
      <xdr:rowOff>119062</xdr:rowOff>
    </xdr:from>
    <xdr:to>
      <xdr:col>18</xdr:col>
      <xdr:colOff>333375</xdr:colOff>
      <xdr:row>40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277AB4-BA18-49A1-B5FF-914F88BE0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666750</xdr:colOff>
      <xdr:row>25</xdr:row>
      <xdr:rowOff>109537</xdr:rowOff>
    </xdr:from>
    <xdr:to>
      <xdr:col>12</xdr:col>
      <xdr:colOff>219075</xdr:colOff>
      <xdr:row>39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EFAD54-C9BF-41DF-8D4F-19D9B89DE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447674</xdr:colOff>
      <xdr:row>10</xdr:row>
      <xdr:rowOff>142874</xdr:rowOff>
    </xdr:from>
    <xdr:to>
      <xdr:col>21</xdr:col>
      <xdr:colOff>438149</xdr:colOff>
      <xdr:row>26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A7FA45-ACC9-4AA7-B141-73A77B34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609599</xdr:colOff>
      <xdr:row>13</xdr:row>
      <xdr:rowOff>142874</xdr:rowOff>
    </xdr:from>
    <xdr:to>
      <xdr:col>25</xdr:col>
      <xdr:colOff>57149</xdr:colOff>
      <xdr:row>27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6E7E08-72A9-492C-A8AD-4DF56605A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19049</xdr:colOff>
      <xdr:row>14</xdr:row>
      <xdr:rowOff>57150</xdr:rowOff>
    </xdr:from>
    <xdr:to>
      <xdr:col>29</xdr:col>
      <xdr:colOff>28574</xdr:colOff>
      <xdr:row>28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D60CADD-01C2-4452-B762-7935A7B39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23</xdr:row>
      <xdr:rowOff>42862</xdr:rowOff>
    </xdr:from>
    <xdr:to>
      <xdr:col>8</xdr:col>
      <xdr:colOff>485775</xdr:colOff>
      <xdr:row>37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047A6C-EB99-496D-AF2B-1C23FFED3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25</xdr:row>
      <xdr:rowOff>23812</xdr:rowOff>
    </xdr:from>
    <xdr:to>
      <xdr:col>18</xdr:col>
      <xdr:colOff>209550</xdr:colOff>
      <xdr:row>39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249DC3-2859-4090-8617-B86C8D3C1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800100</xdr:colOff>
      <xdr:row>23</xdr:row>
      <xdr:rowOff>90487</xdr:rowOff>
    </xdr:from>
    <xdr:to>
      <xdr:col>12</xdr:col>
      <xdr:colOff>352425</xdr:colOff>
      <xdr:row>37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BAE55BA-607E-400D-9CC7-6F50DCDB3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400049</xdr:colOff>
      <xdr:row>12</xdr:row>
      <xdr:rowOff>133349</xdr:rowOff>
    </xdr:from>
    <xdr:to>
      <xdr:col>20</xdr:col>
      <xdr:colOff>695324</xdr:colOff>
      <xdr:row>28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32BDF0-48E4-4F9A-A915-917F8E4B9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571499</xdr:colOff>
      <xdr:row>13</xdr:row>
      <xdr:rowOff>180975</xdr:rowOff>
    </xdr:from>
    <xdr:to>
      <xdr:col>24</xdr:col>
      <xdr:colOff>809625</xdr:colOff>
      <xdr:row>27</xdr:row>
      <xdr:rowOff>180974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FAD100E-6D59-4041-92C2-E34DCF044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504824</xdr:colOff>
      <xdr:row>13</xdr:row>
      <xdr:rowOff>171451</xdr:rowOff>
    </xdr:from>
    <xdr:to>
      <xdr:col>28</xdr:col>
      <xdr:colOff>809623</xdr:colOff>
      <xdr:row>28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B531F7E-A132-4812-BC40-F33951A15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23</xdr:row>
      <xdr:rowOff>166687</xdr:rowOff>
    </xdr:from>
    <xdr:to>
      <xdr:col>8</xdr:col>
      <xdr:colOff>323850</xdr:colOff>
      <xdr:row>38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63B619-9D96-42A4-A974-8404CD188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180975</xdr:colOff>
      <xdr:row>24</xdr:row>
      <xdr:rowOff>4762</xdr:rowOff>
    </xdr:from>
    <xdr:to>
      <xdr:col>18</xdr:col>
      <xdr:colOff>133350</xdr:colOff>
      <xdr:row>38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AEED25D-4EC8-4C5D-99B4-2BF8CEC56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438150</xdr:colOff>
      <xdr:row>23</xdr:row>
      <xdr:rowOff>119062</xdr:rowOff>
    </xdr:from>
    <xdr:to>
      <xdr:col>11</xdr:col>
      <xdr:colOff>1323975</xdr:colOff>
      <xdr:row>38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0EDDFB2-AA10-4853-9E51-518D0A39F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466724</xdr:colOff>
      <xdr:row>10</xdr:row>
      <xdr:rowOff>19049</xdr:rowOff>
    </xdr:from>
    <xdr:to>
      <xdr:col>21</xdr:col>
      <xdr:colOff>457199</xdr:colOff>
      <xdr:row>25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F8FE9CF-52A2-4241-9EE4-80C86C0E9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600075</xdr:colOff>
      <xdr:row>14</xdr:row>
      <xdr:rowOff>0</xdr:rowOff>
    </xdr:from>
    <xdr:to>
      <xdr:col>25</xdr:col>
      <xdr:colOff>85725</xdr:colOff>
      <xdr:row>27</xdr:row>
      <xdr:rowOff>180976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E6A9CF7-E281-48E7-87C2-963ED227F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9524</xdr:colOff>
      <xdr:row>14</xdr:row>
      <xdr:rowOff>38101</xdr:rowOff>
    </xdr:from>
    <xdr:to>
      <xdr:col>29</xdr:col>
      <xdr:colOff>85725</xdr:colOff>
      <xdr:row>28</xdr:row>
      <xdr:rowOff>19051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94CF89-2A22-4F24-87AD-9988855CD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114300</xdr:colOff>
      <xdr:row>23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F87E71-8FA3-4E60-9EAE-D577CDD3B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10</xdr:row>
      <xdr:rowOff>114301</xdr:rowOff>
    </xdr:from>
    <xdr:to>
      <xdr:col>10</xdr:col>
      <xdr:colOff>523875</xdr:colOff>
      <xdr:row>23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A5E79B-77AE-47F3-8B84-C711400DC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24</xdr:row>
      <xdr:rowOff>61912</xdr:rowOff>
    </xdr:from>
    <xdr:to>
      <xdr:col>8</xdr:col>
      <xdr:colOff>219075</xdr:colOff>
      <xdr:row>38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4FE81B-0B91-4CAC-A636-AB151A6A4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1295400</xdr:colOff>
      <xdr:row>24</xdr:row>
      <xdr:rowOff>33337</xdr:rowOff>
    </xdr:from>
    <xdr:to>
      <xdr:col>17</xdr:col>
      <xdr:colOff>523875</xdr:colOff>
      <xdr:row>38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CE3184-79F9-454A-ABC2-DFCAAF930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24</xdr:row>
      <xdr:rowOff>23812</xdr:rowOff>
    </xdr:from>
    <xdr:to>
      <xdr:col>11</xdr:col>
      <xdr:colOff>1190625</xdr:colOff>
      <xdr:row>38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1C6380B-375A-4CDE-B27B-ABA484A5D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380999</xdr:colOff>
      <xdr:row>10</xdr:row>
      <xdr:rowOff>114299</xdr:rowOff>
    </xdr:from>
    <xdr:to>
      <xdr:col>21</xdr:col>
      <xdr:colOff>371474</xdr:colOff>
      <xdr:row>26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8A60E0-E3F4-40A1-810E-67641C6ED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7</xdr:row>
      <xdr:rowOff>133350</xdr:rowOff>
    </xdr:from>
    <xdr:to>
      <xdr:col>25</xdr:col>
      <xdr:colOff>95250</xdr:colOff>
      <xdr:row>21</xdr:row>
      <xdr:rowOff>123826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B820211-BF95-4292-99FB-FD713F908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466724</xdr:colOff>
      <xdr:row>7</xdr:row>
      <xdr:rowOff>114301</xdr:rowOff>
    </xdr:from>
    <xdr:to>
      <xdr:col>28</xdr:col>
      <xdr:colOff>771525</xdr:colOff>
      <xdr:row>21</xdr:row>
      <xdr:rowOff>95251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7103FD1-146E-4C09-9A55-22B5FD9AE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228600</xdr:colOff>
      <xdr:row>23</xdr:row>
      <xdr:rowOff>28574</xdr:rowOff>
    </xdr:from>
    <xdr:to>
      <xdr:col>24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F86CEB5-97B0-4664-AF5B-B9B90B1697B0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0,0502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−0,458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F86CEB5-97B0-4664-AF5B-B9B90B1697B0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0,0502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−0,458𝑥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27</xdr:col>
      <xdr:colOff>228600</xdr:colOff>
      <xdr:row>23</xdr:row>
      <xdr:rowOff>28574</xdr:rowOff>
    </xdr:from>
    <xdr:to>
      <xdr:col>28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F8244A8-132F-4FD5-8ABE-FCBCFD0060AF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0,0477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−0,439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F8244A8-132F-4FD5-8ABE-FCBCFD0060AF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477𝑒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−0,439𝑥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17</xdr:col>
      <xdr:colOff>38100</xdr:colOff>
      <xdr:row>28</xdr:row>
      <xdr:rowOff>47624</xdr:rowOff>
    </xdr:from>
    <xdr:to>
      <xdr:col>21</xdr:col>
      <xdr:colOff>381000</xdr:colOff>
      <xdr:row>41</xdr:row>
      <xdr:rowOff>157161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6DFCA0E-5D94-43E9-A6BF-899C4376B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24</xdr:row>
      <xdr:rowOff>33337</xdr:rowOff>
    </xdr:from>
    <xdr:to>
      <xdr:col>8</xdr:col>
      <xdr:colOff>161925</xdr:colOff>
      <xdr:row>38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39CD4B-122E-423C-B1A7-D025C5E8C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1304925</xdr:colOff>
      <xdr:row>24</xdr:row>
      <xdr:rowOff>4762</xdr:rowOff>
    </xdr:from>
    <xdr:to>
      <xdr:col>17</xdr:col>
      <xdr:colOff>533400</xdr:colOff>
      <xdr:row>38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210122-4646-459C-AA39-AED6D55F7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24</xdr:row>
      <xdr:rowOff>23812</xdr:rowOff>
    </xdr:from>
    <xdr:to>
      <xdr:col>11</xdr:col>
      <xdr:colOff>1190625</xdr:colOff>
      <xdr:row>38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9C59EC-0A3C-4020-A903-3709CE052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380999</xdr:colOff>
      <xdr:row>10</xdr:row>
      <xdr:rowOff>114299</xdr:rowOff>
    </xdr:from>
    <xdr:to>
      <xdr:col>21</xdr:col>
      <xdr:colOff>371474</xdr:colOff>
      <xdr:row>26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F45C1EB-3622-4674-9F1E-C142A3322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7</xdr:row>
      <xdr:rowOff>133350</xdr:rowOff>
    </xdr:from>
    <xdr:to>
      <xdr:col>25</xdr:col>
      <xdr:colOff>95250</xdr:colOff>
      <xdr:row>21</xdr:row>
      <xdr:rowOff>123826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D76B3ED-4A10-4B84-BC84-3A080BA64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466724</xdr:colOff>
      <xdr:row>7</xdr:row>
      <xdr:rowOff>114301</xdr:rowOff>
    </xdr:from>
    <xdr:to>
      <xdr:col>28</xdr:col>
      <xdr:colOff>771525</xdr:colOff>
      <xdr:row>21</xdr:row>
      <xdr:rowOff>95251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D080B32-DA97-44EC-B2A5-ABC6C8D8B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228600</xdr:colOff>
      <xdr:row>23</xdr:row>
      <xdr:rowOff>28574</xdr:rowOff>
    </xdr:from>
    <xdr:to>
      <xdr:col>24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FA0890-04BD-4528-8F0E-2B93550670EA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0,0445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−0,461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FA0890-04BD-4528-8F0E-2B93550670EA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445𝑒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−0,461𝑥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27</xdr:col>
      <xdr:colOff>228600</xdr:colOff>
      <xdr:row>23</xdr:row>
      <xdr:rowOff>28574</xdr:rowOff>
    </xdr:from>
    <xdr:to>
      <xdr:col>28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A220FADE-7401-41DE-B52A-69D45AFF38DB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n-US" sz="110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 0,0404</m:t>
                    </m:r>
                    <m:sSup>
                      <m:sSupPr>
                        <m:ctrlPr>
                          <a:rPr lang="en-US" sz="110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−0,407</m:t>
                        </m:r>
                        <m: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A220FADE-7401-41DE-B52A-69D45AFF38DB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 = 0,04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−0,4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07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twoCellAnchor>
  <xdr:twoCellAnchor>
    <xdr:from>
      <xdr:col>17</xdr:col>
      <xdr:colOff>133350</xdr:colOff>
      <xdr:row>25</xdr:row>
      <xdr:rowOff>95250</xdr:rowOff>
    </xdr:from>
    <xdr:to>
      <xdr:col>21</xdr:col>
      <xdr:colOff>476250</xdr:colOff>
      <xdr:row>39</xdr:row>
      <xdr:rowOff>14287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886E6CE-F8A9-4FD6-A775-50D3E55B9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26</xdr:row>
      <xdr:rowOff>119062</xdr:rowOff>
    </xdr:from>
    <xdr:to>
      <xdr:col>8</xdr:col>
      <xdr:colOff>990600</xdr:colOff>
      <xdr:row>41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1F1228-8D7D-497B-BF8E-4FBABDBF2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25</xdr:row>
      <xdr:rowOff>157162</xdr:rowOff>
    </xdr:from>
    <xdr:to>
      <xdr:col>18</xdr:col>
      <xdr:colOff>66675</xdr:colOff>
      <xdr:row>40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27C060-2848-4CD2-A6A3-2A6255290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466725</xdr:colOff>
      <xdr:row>26</xdr:row>
      <xdr:rowOff>52387</xdr:rowOff>
    </xdr:from>
    <xdr:to>
      <xdr:col>12</xdr:col>
      <xdr:colOff>19050</xdr:colOff>
      <xdr:row>40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A564C0-55BB-44A8-89C4-BAB65E8E0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380999</xdr:colOff>
      <xdr:row>10</xdr:row>
      <xdr:rowOff>114299</xdr:rowOff>
    </xdr:from>
    <xdr:to>
      <xdr:col>21</xdr:col>
      <xdr:colOff>371474</xdr:colOff>
      <xdr:row>26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616E0D8-0FFE-437D-8356-47CE792C9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7</xdr:row>
      <xdr:rowOff>133350</xdr:rowOff>
    </xdr:from>
    <xdr:to>
      <xdr:col>25</xdr:col>
      <xdr:colOff>95250</xdr:colOff>
      <xdr:row>21</xdr:row>
      <xdr:rowOff>123826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942267-FBBD-457E-976C-87A6F6B20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466724</xdr:colOff>
      <xdr:row>7</xdr:row>
      <xdr:rowOff>114301</xdr:rowOff>
    </xdr:from>
    <xdr:to>
      <xdr:col>28</xdr:col>
      <xdr:colOff>771525</xdr:colOff>
      <xdr:row>21</xdr:row>
      <xdr:rowOff>95251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ADBFC8D-8BE4-421F-8123-F1A476B1C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228600</xdr:colOff>
      <xdr:row>23</xdr:row>
      <xdr:rowOff>28574</xdr:rowOff>
    </xdr:from>
    <xdr:to>
      <xdr:col>24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7C7FAF7-D9EA-46DD-8970-4CEABA707085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0,0599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−0,439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7C7FAF7-D9EA-46DD-8970-4CEABA707085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0,05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99𝑒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−0,439𝑥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27</xdr:col>
      <xdr:colOff>228600</xdr:colOff>
      <xdr:row>23</xdr:row>
      <xdr:rowOff>28574</xdr:rowOff>
    </xdr:from>
    <xdr:to>
      <xdr:col>28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36275890-1280-424C-BB13-2831823B8895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0,0589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−0,431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36275890-1280-424C-BB13-2831823B8895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589𝑒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−0,431𝑥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18</xdr:col>
      <xdr:colOff>266700</xdr:colOff>
      <xdr:row>26</xdr:row>
      <xdr:rowOff>152400</xdr:rowOff>
    </xdr:from>
    <xdr:to>
      <xdr:col>22</xdr:col>
      <xdr:colOff>438150</xdr:colOff>
      <xdr:row>40</xdr:row>
      <xdr:rowOff>180975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20902C3-14A5-4B24-B55F-34D33A11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24</xdr:row>
      <xdr:rowOff>61912</xdr:rowOff>
    </xdr:from>
    <xdr:to>
      <xdr:col>8</xdr:col>
      <xdr:colOff>247650</xdr:colOff>
      <xdr:row>38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F82556-995E-4787-A1F5-C3D18D351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</xdr:colOff>
      <xdr:row>26</xdr:row>
      <xdr:rowOff>4762</xdr:rowOff>
    </xdr:from>
    <xdr:to>
      <xdr:col>18</xdr:col>
      <xdr:colOff>19050</xdr:colOff>
      <xdr:row>40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2A1BB8-9105-4F68-AF35-D666EC262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24</xdr:row>
      <xdr:rowOff>176212</xdr:rowOff>
    </xdr:from>
    <xdr:to>
      <xdr:col>11</xdr:col>
      <xdr:colOff>1247775</xdr:colOff>
      <xdr:row>39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DBC706-5DA2-468B-96F1-8FA0CEBE7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380999</xdr:colOff>
      <xdr:row>10</xdr:row>
      <xdr:rowOff>114299</xdr:rowOff>
    </xdr:from>
    <xdr:to>
      <xdr:col>21</xdr:col>
      <xdr:colOff>371474</xdr:colOff>
      <xdr:row>26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5723C48-727B-4634-B4F7-E3F85E06B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7</xdr:row>
      <xdr:rowOff>133350</xdr:rowOff>
    </xdr:from>
    <xdr:to>
      <xdr:col>25</xdr:col>
      <xdr:colOff>95250</xdr:colOff>
      <xdr:row>21</xdr:row>
      <xdr:rowOff>123826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38D6893-F58C-45E1-976E-8F1D92279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542924</xdr:colOff>
      <xdr:row>7</xdr:row>
      <xdr:rowOff>152401</xdr:rowOff>
    </xdr:from>
    <xdr:to>
      <xdr:col>29</xdr:col>
      <xdr:colOff>9525</xdr:colOff>
      <xdr:row>21</xdr:row>
      <xdr:rowOff>133351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5A5B603-4E31-4A0D-8034-B16E68441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228600</xdr:colOff>
      <xdr:row>23</xdr:row>
      <xdr:rowOff>28574</xdr:rowOff>
    </xdr:from>
    <xdr:to>
      <xdr:col>24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96162E1-0525-4A5C-8143-5F8489261E49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0,0424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−0,429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96162E1-0525-4A5C-8143-5F8489261E49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424𝑒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−0,429𝑥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27</xdr:col>
      <xdr:colOff>228600</xdr:colOff>
      <xdr:row>23</xdr:row>
      <xdr:rowOff>28574</xdr:rowOff>
    </xdr:from>
    <xdr:to>
      <xdr:col>28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4F4C712-E47D-4DBD-B267-C77A08FB83F8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0,039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−0,401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4F4C712-E47D-4DBD-B267-C77A08FB83F8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39𝑒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−0,401𝑥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18</xdr:col>
      <xdr:colOff>0</xdr:colOff>
      <xdr:row>26</xdr:row>
      <xdr:rowOff>57150</xdr:rowOff>
    </xdr:from>
    <xdr:to>
      <xdr:col>22</xdr:col>
      <xdr:colOff>171450</xdr:colOff>
      <xdr:row>40</xdr:row>
      <xdr:rowOff>85725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1CF2424-CC07-4A0F-9206-564D4545E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24</xdr:row>
      <xdr:rowOff>42862</xdr:rowOff>
    </xdr:from>
    <xdr:to>
      <xdr:col>8</xdr:col>
      <xdr:colOff>247650</xdr:colOff>
      <xdr:row>38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344FD2-545C-4A35-9F2F-81780A9E9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25</xdr:row>
      <xdr:rowOff>166687</xdr:rowOff>
    </xdr:from>
    <xdr:to>
      <xdr:col>18</xdr:col>
      <xdr:colOff>123825</xdr:colOff>
      <xdr:row>40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AFD5828-FE0D-43C8-8B9F-A17D49CDB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24</xdr:row>
      <xdr:rowOff>23812</xdr:rowOff>
    </xdr:from>
    <xdr:to>
      <xdr:col>11</xdr:col>
      <xdr:colOff>1190625</xdr:colOff>
      <xdr:row>38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A44B97-D10B-4ED0-B670-F2A13AD638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380999</xdr:colOff>
      <xdr:row>10</xdr:row>
      <xdr:rowOff>114299</xdr:rowOff>
    </xdr:from>
    <xdr:to>
      <xdr:col>21</xdr:col>
      <xdr:colOff>371474</xdr:colOff>
      <xdr:row>26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C65C3E-18A0-4372-919A-7C09CB429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7</xdr:row>
      <xdr:rowOff>133350</xdr:rowOff>
    </xdr:from>
    <xdr:to>
      <xdr:col>25</xdr:col>
      <xdr:colOff>95250</xdr:colOff>
      <xdr:row>21</xdr:row>
      <xdr:rowOff>123826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7C786B2-E890-4A7F-879A-B280476FC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466724</xdr:colOff>
      <xdr:row>7</xdr:row>
      <xdr:rowOff>114301</xdr:rowOff>
    </xdr:from>
    <xdr:to>
      <xdr:col>28</xdr:col>
      <xdr:colOff>771525</xdr:colOff>
      <xdr:row>21</xdr:row>
      <xdr:rowOff>95251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0BAA889-C02F-4A38-940E-0EA9199D0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228600</xdr:colOff>
      <xdr:row>23</xdr:row>
      <xdr:rowOff>28574</xdr:rowOff>
    </xdr:from>
    <xdr:to>
      <xdr:col>24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4B2A253-B0AF-4687-B478-4115BBA8BF38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0,0595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−0,441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4B2A253-B0AF-4687-B478-4115BBA8BF38}"/>
                </a:ext>
              </a:extLst>
            </xdr:cNvPr>
            <xdr:cNvSpPr txBox="1"/>
          </xdr:nvSpPr>
          <xdr:spPr>
            <a:xfrm>
              <a:off x="18078450" y="4410074"/>
              <a:ext cx="157162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595𝑒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−0,441𝑥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27</xdr:col>
      <xdr:colOff>228600</xdr:colOff>
      <xdr:row>23</xdr:row>
      <xdr:rowOff>28574</xdr:rowOff>
    </xdr:from>
    <xdr:to>
      <xdr:col>28</xdr:col>
      <xdr:colOff>361950</xdr:colOff>
      <xdr:row>24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D2E0939-BFEE-4A9A-93AE-42C09A195B01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i="1" baseline="0">
                        <a:effectLst/>
                        <a:latin typeface="Cambria Math" panose="02040503050406030204" pitchFamily="18" charset="0"/>
                      </a:rPr>
                      <m:t> = 0,0603</m:t>
                    </m:r>
                    <m:sSup>
                      <m:sSupPr>
                        <m:ctrlPr>
                          <a:rPr lang="en-US" i="1" baseline="0">
                            <a:effectLst/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−0,449</m:t>
                        </m:r>
                        <m:r>
                          <a:rPr lang="pt-PT" b="0" i="1" baseline="0">
                            <a:effectLst/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D2E0939-BFEE-4A9A-93AE-42C09A195B01}"/>
                </a:ext>
              </a:extLst>
            </xdr:cNvPr>
            <xdr:cNvSpPr txBox="1"/>
          </xdr:nvSpPr>
          <xdr:spPr>
            <a:xfrm>
              <a:off x="23079075" y="4410074"/>
              <a:ext cx="1552575" cy="333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i="0" baseline="0">
                  <a:effectLst/>
                  <a:latin typeface="Cambria Math" panose="02040503050406030204" pitchFamily="18" charset="0"/>
                </a:rPr>
                <a:t>𝑦 = 0,0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603𝑒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^(</a:t>
              </a:r>
              <a:r>
                <a:rPr lang="pt-PT" b="0" i="0" baseline="0">
                  <a:effectLst/>
                  <a:latin typeface="Cambria Math" panose="02040503050406030204" pitchFamily="18" charset="0"/>
                </a:rPr>
                <a:t>−0,449𝑥</a:t>
              </a:r>
              <a:r>
                <a:rPr lang="en-US" b="0" i="0" baseline="0">
                  <a:effectLst/>
                  <a:latin typeface="Cambria Math" panose="02040503050406030204" pitchFamily="18" charset="0"/>
                </a:rPr>
                <a:t>)</a:t>
              </a:r>
              <a:endParaRPr lang="pt-PT" sz="1100"/>
            </a:p>
          </xdr:txBody>
        </xdr:sp>
      </mc:Fallback>
    </mc:AlternateContent>
    <xdr:clientData/>
  </xdr:twoCellAnchor>
  <xdr:twoCellAnchor>
    <xdr:from>
      <xdr:col>17</xdr:col>
      <xdr:colOff>276225</xdr:colOff>
      <xdr:row>25</xdr:row>
      <xdr:rowOff>85725</xdr:rowOff>
    </xdr:from>
    <xdr:to>
      <xdr:col>21</xdr:col>
      <xdr:colOff>447675</xdr:colOff>
      <xdr:row>39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8F1533B-E951-4ACA-B275-0FFFA7D82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5A13-903A-4574-9965-55C79AD4C4CE}">
  <dimension ref="A1:J18"/>
  <sheetViews>
    <sheetView tabSelected="1" workbookViewId="0">
      <selection activeCell="G17" sqref="G17"/>
    </sheetView>
  </sheetViews>
  <sheetFormatPr defaultRowHeight="15" x14ac:dyDescent="0.25"/>
  <cols>
    <col min="1" max="1" width="19.5703125" bestFit="1" customWidth="1"/>
    <col min="2" max="2" width="9.85546875" customWidth="1"/>
    <col min="3" max="3" width="2.140625" customWidth="1"/>
    <col min="4" max="4" width="9.5703125" customWidth="1"/>
    <col min="6" max="6" width="24.140625" customWidth="1"/>
    <col min="8" max="8" width="3.140625" customWidth="1"/>
    <col min="9" max="9" width="10.7109375" customWidth="1"/>
    <col min="10" max="10" width="12.7109375" customWidth="1"/>
    <col min="11" max="11" width="11" customWidth="1"/>
    <col min="12" max="12" width="12" bestFit="1" customWidth="1"/>
  </cols>
  <sheetData>
    <row r="1" spans="1:10" x14ac:dyDescent="0.25">
      <c r="B1" s="2" t="s">
        <v>2</v>
      </c>
      <c r="C1" s="1"/>
      <c r="D1" s="2" t="s">
        <v>3</v>
      </c>
    </row>
    <row r="2" spans="1:10" x14ac:dyDescent="0.25">
      <c r="A2" s="3" t="s">
        <v>0</v>
      </c>
      <c r="B2" s="10">
        <v>1.694E-2</v>
      </c>
      <c r="C2" s="4" t="s">
        <v>4</v>
      </c>
      <c r="D2" s="10">
        <v>9.9999999999999995E-7</v>
      </c>
      <c r="F2" s="77" t="s">
        <v>6</v>
      </c>
      <c r="G2" s="77" t="s">
        <v>5</v>
      </c>
      <c r="I2" s="78" t="s">
        <v>7</v>
      </c>
      <c r="J2" s="78"/>
    </row>
    <row r="3" spans="1:10" x14ac:dyDescent="0.25">
      <c r="A3" s="3" t="s">
        <v>1</v>
      </c>
      <c r="B3" s="10">
        <v>0.38233</v>
      </c>
      <c r="C3" s="4" t="s">
        <v>4</v>
      </c>
      <c r="D3" s="10">
        <v>9.9999999999999995E-7</v>
      </c>
      <c r="F3" s="77"/>
      <c r="G3" s="77"/>
      <c r="I3" s="79" t="s">
        <v>8</v>
      </c>
      <c r="J3" s="79" t="s">
        <v>9</v>
      </c>
    </row>
    <row r="4" spans="1:10" x14ac:dyDescent="0.25">
      <c r="A4" s="3" t="s">
        <v>22</v>
      </c>
      <c r="B4" s="10">
        <f>44.8*10^-3</f>
        <v>4.48E-2</v>
      </c>
      <c r="C4" s="4" t="s">
        <v>4</v>
      </c>
      <c r="D4" s="10">
        <f>0.05*10^-3</f>
        <v>5.0000000000000002E-5</v>
      </c>
      <c r="F4" s="10">
        <v>0</v>
      </c>
      <c r="G4" s="10">
        <v>0</v>
      </c>
      <c r="I4" s="79"/>
      <c r="J4" s="79"/>
    </row>
    <row r="5" spans="1:10" x14ac:dyDescent="0.25">
      <c r="F5" s="10">
        <v>0.03</v>
      </c>
      <c r="G5" s="10">
        <v>-0.33100000000000002</v>
      </c>
      <c r="I5" s="8" cm="1">
        <f t="array" ref="I5:J9">LINEST(G4:G12,F4:F12,FALSE,TRUE)</f>
        <v>-10.249509803921571</v>
      </c>
      <c r="J5" s="11">
        <v>0</v>
      </c>
    </row>
    <row r="6" spans="1:10" x14ac:dyDescent="0.25">
      <c r="F6" s="10">
        <v>0.06</v>
      </c>
      <c r="G6" s="10">
        <v>-0.60499999999999998</v>
      </c>
      <c r="I6" s="8">
        <v>5.2256775800563385E-2</v>
      </c>
      <c r="J6" s="10" t="e">
        <v>#N/A</v>
      </c>
    </row>
    <row r="7" spans="1:10" x14ac:dyDescent="0.25">
      <c r="F7" s="10">
        <v>0.09</v>
      </c>
      <c r="G7" s="10">
        <v>-0.90100000000000002</v>
      </c>
      <c r="I7" s="65">
        <v>0.99979208840334766</v>
      </c>
      <c r="J7" s="65">
        <v>2.2391281457168E-2</v>
      </c>
    </row>
    <row r="8" spans="1:10" x14ac:dyDescent="0.25">
      <c r="F8" s="10">
        <v>0.12</v>
      </c>
      <c r="G8" s="10">
        <v>-1.2809999999999999</v>
      </c>
      <c r="I8" s="66">
        <v>38469.892185008131</v>
      </c>
      <c r="J8" s="10">
        <v>8</v>
      </c>
    </row>
    <row r="9" spans="1:10" x14ac:dyDescent="0.25">
      <c r="F9" s="10">
        <v>0.15</v>
      </c>
      <c r="G9" s="10">
        <v>-1.528</v>
      </c>
      <c r="I9" s="8">
        <v>19.287630044117645</v>
      </c>
      <c r="J9" s="57">
        <v>4.0109558823529243E-3</v>
      </c>
    </row>
    <row r="10" spans="1:10" x14ac:dyDescent="0.25">
      <c r="F10" s="10">
        <v>0.18</v>
      </c>
      <c r="G10" s="10">
        <v>-1.8340000000000001</v>
      </c>
    </row>
    <row r="11" spans="1:10" x14ac:dyDescent="0.25">
      <c r="F11" s="10">
        <v>0.21</v>
      </c>
      <c r="G11" s="10">
        <v>-2.157</v>
      </c>
    </row>
    <row r="12" spans="1:10" x14ac:dyDescent="0.25">
      <c r="F12" s="10">
        <v>0.24</v>
      </c>
      <c r="G12" s="10">
        <v>-2.452</v>
      </c>
    </row>
    <row r="13" spans="1:10" ht="15" customHeight="1" x14ac:dyDescent="0.25"/>
    <row r="14" spans="1:10" x14ac:dyDescent="0.25">
      <c r="G14" s="60" t="s">
        <v>2</v>
      </c>
      <c r="I14" s="60" t="s">
        <v>3</v>
      </c>
    </row>
    <row r="15" spans="1:10" x14ac:dyDescent="0.25">
      <c r="F15" s="63" t="s">
        <v>10</v>
      </c>
      <c r="G15" s="64">
        <f>-I5</f>
        <v>10.249509803921571</v>
      </c>
      <c r="H15" s="59" t="s">
        <v>4</v>
      </c>
      <c r="I15" s="64">
        <f>I6</f>
        <v>5.2256775800563385E-2</v>
      </c>
    </row>
    <row r="16" spans="1:10" ht="15" customHeight="1" x14ac:dyDescent="0.25">
      <c r="F16" s="63" t="s">
        <v>11</v>
      </c>
      <c r="G16" s="64">
        <f>SQRT(G15/B3)</f>
        <v>5.1776460614389732</v>
      </c>
      <c r="H16" s="59" t="s">
        <v>4</v>
      </c>
      <c r="I16" s="64">
        <f>SQRT((((I15/(2*B3))*SQRT(B3/G15))^2)+(((D3*G15/(2*B3*B3))*SQRT(B3/G15))^2))</f>
        <v>1.3199027572371073E-2</v>
      </c>
    </row>
    <row r="17" spans="6:9" x14ac:dyDescent="0.25">
      <c r="F17" s="6" t="s">
        <v>12</v>
      </c>
      <c r="G17" s="58">
        <f>(2*PI())/G16</f>
        <v>1.2135215950688913</v>
      </c>
      <c r="H17" s="59" t="s">
        <v>4</v>
      </c>
      <c r="I17" s="58">
        <f>(2*PI()*I16)/(G16*G16)</f>
        <v>3.0935496175129606E-3</v>
      </c>
    </row>
    <row r="18" spans="6:9" x14ac:dyDescent="0.25">
      <c r="F18" s="63" t="s">
        <v>49</v>
      </c>
      <c r="G18" s="58">
        <f>1/G17</f>
        <v>0.82404796425829585</v>
      </c>
      <c r="H18" s="59" t="s">
        <v>4</v>
      </c>
      <c r="I18" s="58">
        <f>I17/(G17*G17)</f>
        <v>2.100690482149076E-3</v>
      </c>
    </row>
  </sheetData>
  <mergeCells count="5">
    <mergeCell ref="F2:F3"/>
    <mergeCell ref="G2:G3"/>
    <mergeCell ref="I2:J2"/>
    <mergeCell ref="J3:J4"/>
    <mergeCell ref="I3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BD26-2E7D-48BE-8077-4AF2785BFD9E}">
  <dimension ref="B1:AD504"/>
  <sheetViews>
    <sheetView topLeftCell="E1" workbookViewId="0">
      <selection activeCell="H4" sqref="H4:H18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19" width="14.140625" bestFit="1" customWidth="1"/>
    <col min="20" max="20" width="11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7" t="s">
        <v>23</v>
      </c>
      <c r="C1" s="7" t="s">
        <v>16</v>
      </c>
      <c r="D1" s="7" t="s">
        <v>17</v>
      </c>
      <c r="E1" s="7" t="s">
        <v>18</v>
      </c>
    </row>
    <row r="2" spans="2:29" x14ac:dyDescent="0.25">
      <c r="B2" s="13">
        <v>0</v>
      </c>
      <c r="C2" s="13">
        <v>0.218</v>
      </c>
      <c r="D2" s="27">
        <f>C2-$O$5</f>
        <v>0.20599999999999999</v>
      </c>
      <c r="E2" s="14">
        <f>D2/$O$2</f>
        <v>2.0098522167487681E-2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71">
        <f>-'1ª Parte'!I5</f>
        <v>10.249509803921571</v>
      </c>
      <c r="P2" s="70">
        <f>'1ª Parte'!I15</f>
        <v>5.2256775800563385E-2</v>
      </c>
      <c r="S2" s="7" t="s">
        <v>19</v>
      </c>
      <c r="T2" s="7" t="s">
        <v>20</v>
      </c>
      <c r="U2" s="7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0.32700000000000001</v>
      </c>
      <c r="D3" s="27">
        <f t="shared" ref="D3:D66" si="0">C3-$O$5</f>
        <v>0.315</v>
      </c>
      <c r="E3" s="14">
        <f>D3/$O$2</f>
        <v>3.0733177100769997E-2</v>
      </c>
      <c r="G3" s="81"/>
      <c r="H3" s="81"/>
      <c r="I3" s="81"/>
      <c r="J3" s="81"/>
      <c r="K3" s="81"/>
      <c r="L3" s="81"/>
      <c r="N3" s="81"/>
      <c r="O3" s="67"/>
      <c r="S3" s="18">
        <f>E14</f>
        <v>9.7175379023387035E-2</v>
      </c>
      <c r="T3" s="13">
        <f>AVERAGE(B14:B15)</f>
        <v>0.25</v>
      </c>
      <c r="U3" s="18">
        <f>($O$2*S3*S3)/2</f>
        <v>4.8393338753646743E-2</v>
      </c>
      <c r="W3" s="7" t="s">
        <v>28</v>
      </c>
      <c r="X3" s="7" t="s">
        <v>20</v>
      </c>
      <c r="Y3" s="7" t="s">
        <v>21</v>
      </c>
      <c r="AA3" s="7" t="s">
        <v>29</v>
      </c>
      <c r="AB3" s="7" t="s">
        <v>20</v>
      </c>
      <c r="AC3" s="7" t="s">
        <v>21</v>
      </c>
    </row>
    <row r="4" spans="2:29" x14ac:dyDescent="0.25">
      <c r="B4" s="13">
        <v>0.04</v>
      </c>
      <c r="C4" s="13">
        <v>0.42399999999999999</v>
      </c>
      <c r="D4" s="27">
        <f t="shared" si="0"/>
        <v>0.41199999999999998</v>
      </c>
      <c r="E4" s="14">
        <f t="shared" ref="E4:E66" si="1">D4/$O$2</f>
        <v>4.0197044334975361E-2</v>
      </c>
      <c r="G4" s="12">
        <f>T5-T3</f>
        <v>1.2</v>
      </c>
      <c r="H4" s="84">
        <f>AVERAGE(G4:G18)</f>
        <v>1.1933333333333331</v>
      </c>
      <c r="I4" s="82">
        <f>_xlfn.STDEV.S(G4:G18)</f>
        <v>1.3972762620115466E-2</v>
      </c>
      <c r="J4" s="17">
        <f>1/G4</f>
        <v>0.83333333333333337</v>
      </c>
      <c r="K4" s="83">
        <f>AVERAGE(J4:J18)</f>
        <v>0.83809663787910849</v>
      </c>
      <c r="L4" s="82">
        <f>_xlfn.STDEV.S(J4:J18)</f>
        <v>9.865620696016944E-3</v>
      </c>
      <c r="S4" s="18">
        <f>E44</f>
        <v>-9.3663015926156182E-2</v>
      </c>
      <c r="T4" s="13">
        <f>AVERAGE(B44)</f>
        <v>0.84</v>
      </c>
      <c r="U4" s="18">
        <f t="shared" ref="U4:U19" si="2">($O$2*S4*S4)/2</f>
        <v>4.4958247644554965E-2</v>
      </c>
      <c r="W4" s="18">
        <f>S3</f>
        <v>9.7175379023387035E-2</v>
      </c>
      <c r="X4" s="13">
        <f>T3</f>
        <v>0.25</v>
      </c>
      <c r="Y4" s="18">
        <f>($O$2*W4*W4)/2</f>
        <v>4.8393338753646743E-2</v>
      </c>
      <c r="AA4" s="18">
        <f>S4</f>
        <v>-9.3663015926156182E-2</v>
      </c>
      <c r="AB4" s="13">
        <f>T4</f>
        <v>0.84</v>
      </c>
      <c r="AC4" s="18">
        <f>($O$2*AA4*AA4)/2</f>
        <v>4.4958247644554965E-2</v>
      </c>
    </row>
    <row r="5" spans="2:29" x14ac:dyDescent="0.25">
      <c r="B5" s="13">
        <v>0.06</v>
      </c>
      <c r="C5" s="13">
        <v>0.50900000000000001</v>
      </c>
      <c r="D5" s="27">
        <f t="shared" si="0"/>
        <v>0.497</v>
      </c>
      <c r="E5" s="14">
        <f t="shared" si="1"/>
        <v>4.849012387010377E-2</v>
      </c>
      <c r="G5" s="12">
        <f t="shared" ref="G5:G18" si="3">T6-T4</f>
        <v>1.2000000000000002</v>
      </c>
      <c r="H5" s="84"/>
      <c r="I5" s="82"/>
      <c r="J5" s="17">
        <f t="shared" ref="J5:J18" si="4">1/G5</f>
        <v>0.83333333333333326</v>
      </c>
      <c r="K5" s="83"/>
      <c r="L5" s="82"/>
      <c r="N5" s="81" t="s">
        <v>30</v>
      </c>
      <c r="O5" s="80">
        <v>1.2E-2</v>
      </c>
      <c r="S5" s="18">
        <f>E75</f>
        <v>9.0540915395284305E-2</v>
      </c>
      <c r="T5" s="13">
        <f>AVERAGE(B74:B75)</f>
        <v>1.45</v>
      </c>
      <c r="U5" s="18">
        <f t="shared" si="2"/>
        <v>4.2010984743411917E-2</v>
      </c>
      <c r="W5" s="18">
        <f>S5</f>
        <v>9.0540915395284305E-2</v>
      </c>
      <c r="X5" s="13">
        <f>T5</f>
        <v>1.45</v>
      </c>
      <c r="Y5" s="18">
        <f t="shared" ref="Y5:Y12" si="5">($O$2*W5*W5)/2</f>
        <v>4.2010984743411917E-2</v>
      </c>
      <c r="AA5" s="18">
        <f>S6</f>
        <v>-8.7809077430771418E-2</v>
      </c>
      <c r="AB5" s="13">
        <f>T6</f>
        <v>2.04</v>
      </c>
      <c r="AC5" s="18">
        <f t="shared" ref="AC5:AC11" si="6">($O$2*AA5*AA5)/2</f>
        <v>3.9514084843847136E-2</v>
      </c>
    </row>
    <row r="6" spans="2:29" x14ac:dyDescent="0.25">
      <c r="B6" s="13">
        <v>0.08</v>
      </c>
      <c r="C6" s="13">
        <v>0.61899999999999999</v>
      </c>
      <c r="D6" s="27">
        <f t="shared" si="0"/>
        <v>0.60699999999999998</v>
      </c>
      <c r="E6" s="14">
        <f t="shared" si="1"/>
        <v>5.922234444497583E-2</v>
      </c>
      <c r="G6" s="12">
        <f t="shared" si="3"/>
        <v>1.18</v>
      </c>
      <c r="H6" s="84"/>
      <c r="I6" s="82"/>
      <c r="J6" s="17">
        <f t="shared" si="4"/>
        <v>0.84745762711864414</v>
      </c>
      <c r="K6" s="83"/>
      <c r="L6" s="82"/>
      <c r="N6" s="81"/>
      <c r="O6" s="80"/>
      <c r="S6" s="18">
        <f>E104</f>
        <v>-8.7809077430771418E-2</v>
      </c>
      <c r="T6" s="13">
        <f>AVERAGE(B104)</f>
        <v>2.04</v>
      </c>
      <c r="U6" s="18">
        <f t="shared" si="2"/>
        <v>3.9514084843847136E-2</v>
      </c>
      <c r="W6" s="18">
        <f>S7</f>
        <v>8.5272370749438026E-2</v>
      </c>
      <c r="X6" s="13">
        <f>T7</f>
        <v>2.63</v>
      </c>
      <c r="Y6" s="18">
        <f t="shared" si="5"/>
        <v>3.726402601750442E-2</v>
      </c>
      <c r="AA6" s="18">
        <f>S8</f>
        <v>-8.1272179444258436E-2</v>
      </c>
      <c r="AB6" s="13">
        <f>T8</f>
        <v>3.24</v>
      </c>
      <c r="AC6" s="18">
        <f t="shared" si="6"/>
        <v>3.3849862738533638E-2</v>
      </c>
    </row>
    <row r="7" spans="2:29" x14ac:dyDescent="0.25">
      <c r="B7" s="13">
        <v>0.1</v>
      </c>
      <c r="C7" s="13">
        <v>0.69799999999999995</v>
      </c>
      <c r="D7" s="27">
        <f t="shared" si="0"/>
        <v>0.68599999999999994</v>
      </c>
      <c r="E7" s="14">
        <f t="shared" si="1"/>
        <v>6.6930030130565768E-2</v>
      </c>
      <c r="G7" s="12">
        <f t="shared" si="3"/>
        <v>1.2000000000000002</v>
      </c>
      <c r="H7" s="84"/>
      <c r="I7" s="82"/>
      <c r="J7" s="17">
        <f t="shared" si="4"/>
        <v>0.83333333333333326</v>
      </c>
      <c r="K7" s="83"/>
      <c r="L7" s="82"/>
      <c r="S7" s="18">
        <f>E134</f>
        <v>8.5272370749438026E-2</v>
      </c>
      <c r="T7" s="13">
        <f>AVERAGE(B133:B134)</f>
        <v>2.63</v>
      </c>
      <c r="U7" s="18">
        <f t="shared" si="2"/>
        <v>3.726402601750442E-2</v>
      </c>
      <c r="W7" s="18">
        <f>S9</f>
        <v>7.8735472762925029E-2</v>
      </c>
      <c r="X7" s="13">
        <f>T9</f>
        <v>3.84</v>
      </c>
      <c r="Y7" s="18">
        <f t="shared" si="5"/>
        <v>3.1769763259840246E-2</v>
      </c>
      <c r="AA7" s="18">
        <f>S10</f>
        <v>-7.5906069156822409E-2</v>
      </c>
      <c r="AB7" s="13">
        <f>T10</f>
        <v>4.42</v>
      </c>
      <c r="AC7" s="18">
        <f t="shared" si="6"/>
        <v>2.9527460902003918E-2</v>
      </c>
    </row>
    <row r="8" spans="2:29" x14ac:dyDescent="0.25">
      <c r="B8" s="13">
        <v>0.12</v>
      </c>
      <c r="C8" s="13">
        <v>0.76500000000000001</v>
      </c>
      <c r="D8" s="27">
        <f t="shared" si="0"/>
        <v>0.753</v>
      </c>
      <c r="E8" s="14">
        <f t="shared" si="1"/>
        <v>7.346692811707875E-2</v>
      </c>
      <c r="G8" s="12">
        <f t="shared" si="3"/>
        <v>1.21</v>
      </c>
      <c r="H8" s="84"/>
      <c r="I8" s="82"/>
      <c r="J8" s="17">
        <f t="shared" si="4"/>
        <v>0.82644628099173556</v>
      </c>
      <c r="K8" s="83"/>
      <c r="L8" s="82"/>
      <c r="S8" s="18">
        <f>E164</f>
        <v>-8.1272179444258436E-2</v>
      </c>
      <c r="T8" s="13">
        <f>AVERAGE(B164)</f>
        <v>3.24</v>
      </c>
      <c r="U8" s="18">
        <f t="shared" si="2"/>
        <v>3.3849862738533638E-2</v>
      </c>
      <c r="W8" s="18">
        <f>S11</f>
        <v>7.2198574776412061E-2</v>
      </c>
      <c r="X8" s="13">
        <f>T11</f>
        <v>5.0199999999999996</v>
      </c>
      <c r="Y8" s="18">
        <f t="shared" si="5"/>
        <v>2.6713472667272465E-2</v>
      </c>
      <c r="AA8" s="18">
        <f>S12</f>
        <v>-6.9369171170309413E-2</v>
      </c>
      <c r="AB8" s="13">
        <f>T12</f>
        <v>5.63</v>
      </c>
      <c r="AC8" s="18">
        <f t="shared" si="6"/>
        <v>2.4660740351044996E-2</v>
      </c>
    </row>
    <row r="9" spans="2:29" x14ac:dyDescent="0.25">
      <c r="B9" s="13">
        <v>0.14000000000000001</v>
      </c>
      <c r="C9" s="13">
        <v>0.83099999999999996</v>
      </c>
      <c r="D9" s="27">
        <f t="shared" si="0"/>
        <v>0.81899999999999995</v>
      </c>
      <c r="E9" s="14">
        <f t="shared" si="1"/>
        <v>7.9906260462001985E-2</v>
      </c>
      <c r="G9" s="12">
        <f t="shared" si="3"/>
        <v>1.1799999999999997</v>
      </c>
      <c r="H9" s="84"/>
      <c r="I9" s="82"/>
      <c r="J9" s="17">
        <f t="shared" si="4"/>
        <v>0.84745762711864425</v>
      </c>
      <c r="K9" s="83"/>
      <c r="L9" s="82"/>
      <c r="S9" s="18">
        <f>E194</f>
        <v>7.8735472762925029E-2</v>
      </c>
      <c r="T9" s="13">
        <f>B194</f>
        <v>3.84</v>
      </c>
      <c r="U9" s="18">
        <f t="shared" si="2"/>
        <v>3.1769763259840246E-2</v>
      </c>
      <c r="W9" s="18">
        <f>S13</f>
        <v>6.6930030130565768E-2</v>
      </c>
      <c r="X9" s="13">
        <f>T13</f>
        <v>6.22</v>
      </c>
      <c r="Y9" s="18">
        <f t="shared" si="5"/>
        <v>2.2957000334784056E-2</v>
      </c>
      <c r="AA9" s="18">
        <f>S14</f>
        <v>-6.4100626524463133E-2</v>
      </c>
      <c r="AB9" s="13">
        <f>T14</f>
        <v>6.8</v>
      </c>
      <c r="AC9" s="18">
        <f t="shared" si="6"/>
        <v>2.1057055813286141E-2</v>
      </c>
    </row>
    <row r="10" spans="2:29" x14ac:dyDescent="0.25">
      <c r="B10" s="13">
        <v>0.16</v>
      </c>
      <c r="C10" s="13">
        <v>0.88600000000000001</v>
      </c>
      <c r="D10" s="27">
        <f t="shared" si="0"/>
        <v>0.874</v>
      </c>
      <c r="E10" s="14">
        <f t="shared" si="1"/>
        <v>8.5272370749438026E-2</v>
      </c>
      <c r="G10" s="12">
        <f t="shared" si="3"/>
        <v>1.1799999999999997</v>
      </c>
      <c r="H10" s="84"/>
      <c r="I10" s="82"/>
      <c r="J10" s="17">
        <f t="shared" si="4"/>
        <v>0.84745762711864425</v>
      </c>
      <c r="K10" s="83"/>
      <c r="L10" s="82"/>
      <c r="S10" s="18">
        <f>E223</f>
        <v>-7.5906069156822409E-2</v>
      </c>
      <c r="T10" s="13">
        <f>AVERAGE(B223)</f>
        <v>4.42</v>
      </c>
      <c r="U10" s="18">
        <f t="shared" si="2"/>
        <v>2.9527460902003918E-2</v>
      </c>
      <c r="W10" s="18">
        <f>S15</f>
        <v>6.0978525993591264E-2</v>
      </c>
      <c r="X10" s="13">
        <f>T15</f>
        <v>7.41</v>
      </c>
      <c r="Y10" s="18">
        <f t="shared" si="5"/>
        <v>1.9055789372997269E-2</v>
      </c>
      <c r="AA10" s="18">
        <f>S16</f>
        <v>-5.9319910086565578E-2</v>
      </c>
      <c r="AB10" s="13">
        <f>T16</f>
        <v>8</v>
      </c>
      <c r="AC10" s="18">
        <f t="shared" si="6"/>
        <v>1.8033252666315936E-2</v>
      </c>
    </row>
    <row r="11" spans="2:29" x14ac:dyDescent="0.25">
      <c r="B11" s="13">
        <v>0.18</v>
      </c>
      <c r="C11" s="13">
        <v>0.93400000000000005</v>
      </c>
      <c r="D11" s="27">
        <f t="shared" si="0"/>
        <v>0.92200000000000004</v>
      </c>
      <c r="E11" s="14">
        <f t="shared" si="1"/>
        <v>8.9955521545745834E-2</v>
      </c>
      <c r="G11" s="12">
        <f t="shared" si="3"/>
        <v>1.21</v>
      </c>
      <c r="H11" s="84"/>
      <c r="I11" s="82"/>
      <c r="J11" s="17">
        <f t="shared" si="4"/>
        <v>0.82644628099173556</v>
      </c>
      <c r="K11" s="83"/>
      <c r="L11" s="82"/>
      <c r="S11" s="18">
        <f>E253</f>
        <v>7.2198574776412061E-2</v>
      </c>
      <c r="T11" s="13">
        <f>AVERAGE(B252:B254)</f>
        <v>5.0199999999999996</v>
      </c>
      <c r="U11" s="18">
        <f t="shared" si="2"/>
        <v>2.6713472667272465E-2</v>
      </c>
      <c r="W11" s="18">
        <f>S17</f>
        <v>5.6197809555693701E-2</v>
      </c>
      <c r="X11" s="13">
        <f>T17</f>
        <v>8.58</v>
      </c>
      <c r="Y11" s="18">
        <f t="shared" si="5"/>
        <v>1.6184969152039784E-2</v>
      </c>
      <c r="AA11" s="18">
        <f>S18</f>
        <v>-5.3465971591180821E-2</v>
      </c>
      <c r="AB11" s="13">
        <f>T18</f>
        <v>9.2000000000000011</v>
      </c>
      <c r="AC11" s="18">
        <f t="shared" si="6"/>
        <v>1.4649676215983546E-2</v>
      </c>
    </row>
    <row r="12" spans="2:29" x14ac:dyDescent="0.25">
      <c r="B12" s="13">
        <v>0.2</v>
      </c>
      <c r="C12" s="13">
        <v>0.97099999999999997</v>
      </c>
      <c r="D12" s="27">
        <f t="shared" si="0"/>
        <v>0.95899999999999996</v>
      </c>
      <c r="E12" s="14">
        <f t="shared" si="1"/>
        <v>9.3565450284566434E-2</v>
      </c>
      <c r="G12" s="12">
        <f t="shared" si="3"/>
        <v>1.2000000000000002</v>
      </c>
      <c r="H12" s="84"/>
      <c r="I12" s="82"/>
      <c r="J12" s="17">
        <f t="shared" si="4"/>
        <v>0.83333333333333326</v>
      </c>
      <c r="K12" s="83"/>
      <c r="L12" s="82"/>
      <c r="S12" s="18">
        <f>E284</f>
        <v>-6.9369171170309413E-2</v>
      </c>
      <c r="T12" s="13">
        <f>AVERAGE(B283:B284)</f>
        <v>5.63</v>
      </c>
      <c r="U12" s="18">
        <f t="shared" si="2"/>
        <v>2.4660740351044996E-2</v>
      </c>
      <c r="W12" s="18">
        <f>S19</f>
        <v>4.9758477210770473E-2</v>
      </c>
      <c r="X12" s="18">
        <f>T19</f>
        <v>9.7899999999999991</v>
      </c>
      <c r="Y12" s="18">
        <f t="shared" si="5"/>
        <v>1.2688411688746471E-2</v>
      </c>
    </row>
    <row r="13" spans="2:29" x14ac:dyDescent="0.25">
      <c r="B13" s="13">
        <v>0.22</v>
      </c>
      <c r="C13" s="13">
        <v>0.98899999999999999</v>
      </c>
      <c r="D13" s="27">
        <f t="shared" si="0"/>
        <v>0.97699999999999998</v>
      </c>
      <c r="E13" s="14">
        <f t="shared" si="1"/>
        <v>9.5321631833181861E-2</v>
      </c>
      <c r="G13" s="12">
        <f t="shared" si="3"/>
        <v>1.17</v>
      </c>
      <c r="H13" s="84"/>
      <c r="I13" s="82"/>
      <c r="J13" s="17">
        <f t="shared" si="4"/>
        <v>0.85470085470085477</v>
      </c>
      <c r="K13" s="83"/>
      <c r="L13" s="82"/>
      <c r="S13" s="18">
        <f>E313</f>
        <v>6.6930030130565768E-2</v>
      </c>
      <c r="T13" s="13">
        <f>AVERAGE(B313)</f>
        <v>6.22</v>
      </c>
      <c r="U13" s="18">
        <f t="shared" si="2"/>
        <v>2.2957000334784056E-2</v>
      </c>
    </row>
    <row r="14" spans="2:29" x14ac:dyDescent="0.25">
      <c r="B14" s="15">
        <v>0.24</v>
      </c>
      <c r="C14" s="15">
        <v>1.008</v>
      </c>
      <c r="D14" s="27">
        <f t="shared" si="0"/>
        <v>0.996</v>
      </c>
      <c r="E14" s="14">
        <f t="shared" si="1"/>
        <v>9.7175379023387035E-2</v>
      </c>
      <c r="G14" s="12">
        <f t="shared" si="3"/>
        <v>1.1900000000000004</v>
      </c>
      <c r="H14" s="84"/>
      <c r="I14" s="82"/>
      <c r="J14" s="17">
        <f t="shared" si="4"/>
        <v>0.84033613445378119</v>
      </c>
      <c r="K14" s="83"/>
      <c r="L14" s="82"/>
      <c r="S14" s="18">
        <f>E342</f>
        <v>-6.4100626524463133E-2</v>
      </c>
      <c r="T14" s="13">
        <f>AVERAGE(B341:B343)</f>
        <v>6.8</v>
      </c>
      <c r="U14" s="18">
        <f t="shared" si="2"/>
        <v>2.1057055813286141E-2</v>
      </c>
      <c r="W14" s="85" t="s">
        <v>7</v>
      </c>
      <c r="X14" s="85"/>
      <c r="Y14" s="23"/>
      <c r="Z14" s="23"/>
      <c r="AA14" s="85" t="s">
        <v>7</v>
      </c>
      <c r="AB14" s="85"/>
      <c r="AC14" s="23"/>
    </row>
    <row r="15" spans="2:29" x14ac:dyDescent="0.25">
      <c r="B15" s="15">
        <v>0.26</v>
      </c>
      <c r="C15" s="15">
        <v>1.008</v>
      </c>
      <c r="D15" s="27">
        <f t="shared" si="0"/>
        <v>0.996</v>
      </c>
      <c r="E15" s="14">
        <f t="shared" si="1"/>
        <v>9.7175379023387035E-2</v>
      </c>
      <c r="G15" s="12">
        <f t="shared" si="3"/>
        <v>1.2000000000000002</v>
      </c>
      <c r="H15" s="84"/>
      <c r="I15" s="82"/>
      <c r="J15" s="17">
        <f t="shared" si="4"/>
        <v>0.83333333333333326</v>
      </c>
      <c r="K15" s="83"/>
      <c r="L15" s="82"/>
      <c r="S15" s="18">
        <f>E373</f>
        <v>6.0978525993591264E-2</v>
      </c>
      <c r="T15" s="13">
        <f>AVERAGE(B372:B373)</f>
        <v>7.41</v>
      </c>
      <c r="U15" s="18">
        <f t="shared" si="2"/>
        <v>1.9055789372997269E-2</v>
      </c>
      <c r="W15" s="19" t="s">
        <v>8</v>
      </c>
      <c r="X15" s="19" t="s">
        <v>9</v>
      </c>
      <c r="Y15" s="23"/>
      <c r="AA15" s="19" t="s">
        <v>8</v>
      </c>
      <c r="AB15" s="19" t="s">
        <v>9</v>
      </c>
      <c r="AC15" s="23"/>
    </row>
    <row r="16" spans="2:29" x14ac:dyDescent="0.25">
      <c r="B16" s="13">
        <v>0.28000000000000003</v>
      </c>
      <c r="C16" s="13">
        <v>0.995</v>
      </c>
      <c r="D16" s="27">
        <f t="shared" si="0"/>
        <v>0.98299999999999998</v>
      </c>
      <c r="E16" s="14">
        <f t="shared" si="1"/>
        <v>9.5907025682720332E-2</v>
      </c>
      <c r="G16" s="12">
        <f t="shared" si="3"/>
        <v>1.17</v>
      </c>
      <c r="H16" s="84"/>
      <c r="I16" s="82"/>
      <c r="J16" s="17">
        <f t="shared" si="4"/>
        <v>0.85470085470085477</v>
      </c>
      <c r="K16" s="83"/>
      <c r="L16" s="82"/>
      <c r="S16" s="18">
        <f>E402</f>
        <v>-5.9319910086565578E-2</v>
      </c>
      <c r="T16" s="13">
        <f>AVERAGE(B402)</f>
        <v>8</v>
      </c>
      <c r="U16" s="18">
        <f t="shared" si="2"/>
        <v>1.8033252666315936E-2</v>
      </c>
      <c r="W16" s="26" cm="1">
        <f t="array" ref="W16:X16">LINEST(W4:W9,X4:X9,TRUE,FALSE)</f>
        <v>-5.0944241706241651E-3</v>
      </c>
      <c r="X16" s="26">
        <v>9.8289252664971211E-2</v>
      </c>
      <c r="Y16" s="25"/>
      <c r="Z16" s="24"/>
      <c r="AA16" s="26" cm="1">
        <f t="array" ref="AA16:AB16">LINEST(AA4:AA9,AB4:AB9,TRUE,FALSE)</f>
        <v>4.9943785563759313E-3</v>
      </c>
      <c r="AB16" s="26">
        <v>-9.7806835848789353E-2</v>
      </c>
      <c r="AC16" s="23"/>
    </row>
    <row r="17" spans="2:30" x14ac:dyDescent="0.25">
      <c r="B17" s="13">
        <v>0.3</v>
      </c>
      <c r="C17" s="13">
        <v>0.97699999999999998</v>
      </c>
      <c r="D17" s="27">
        <f t="shared" si="0"/>
        <v>0.96499999999999997</v>
      </c>
      <c r="E17" s="14">
        <f t="shared" si="1"/>
        <v>9.4150844134104905E-2</v>
      </c>
      <c r="G17" s="12">
        <f t="shared" si="3"/>
        <v>1.2000000000000011</v>
      </c>
      <c r="H17" s="84"/>
      <c r="I17" s="82"/>
      <c r="J17" s="17">
        <f t="shared" si="4"/>
        <v>0.83333333333333259</v>
      </c>
      <c r="K17" s="83"/>
      <c r="L17" s="82"/>
      <c r="S17" s="18">
        <f>E431</f>
        <v>5.6197809555693701E-2</v>
      </c>
      <c r="T17" s="13">
        <f>AVERAGE(B431)</f>
        <v>8.58</v>
      </c>
      <c r="U17" s="18">
        <f t="shared" si="2"/>
        <v>1.6184969152039784E-2</v>
      </c>
    </row>
    <row r="18" spans="2:30" x14ac:dyDescent="0.25">
      <c r="B18" s="13">
        <v>0.32</v>
      </c>
      <c r="C18" s="13">
        <v>0.94699999999999995</v>
      </c>
      <c r="D18" s="27">
        <f t="shared" si="0"/>
        <v>0.93499999999999994</v>
      </c>
      <c r="E18" s="14">
        <f t="shared" si="1"/>
        <v>9.1223874886412523E-2</v>
      </c>
      <c r="G18" s="12">
        <f t="shared" si="3"/>
        <v>1.2099999999999991</v>
      </c>
      <c r="H18" s="84"/>
      <c r="I18" s="82"/>
      <c r="J18" s="17">
        <f t="shared" si="4"/>
        <v>0.82644628099173612</v>
      </c>
      <c r="K18" s="83"/>
      <c r="L18" s="82"/>
      <c r="S18" s="18">
        <f>E462</f>
        <v>-5.3465971591180821E-2</v>
      </c>
      <c r="T18" s="13">
        <f>AVERAGE(B461:B463)</f>
        <v>9.2000000000000011</v>
      </c>
      <c r="U18" s="18">
        <f t="shared" si="2"/>
        <v>1.4649676215983546E-2</v>
      </c>
    </row>
    <row r="19" spans="2:30" x14ac:dyDescent="0.25">
      <c r="B19" s="13">
        <v>0.34</v>
      </c>
      <c r="C19" s="13">
        <v>0.89800000000000002</v>
      </c>
      <c r="D19" s="27">
        <f t="shared" si="0"/>
        <v>0.88600000000000001</v>
      </c>
      <c r="E19" s="14">
        <f t="shared" si="1"/>
        <v>8.6443158448514981E-2</v>
      </c>
      <c r="K19">
        <f>1/H4</f>
        <v>0.83798882681564257</v>
      </c>
      <c r="L19">
        <f>I4/(H4*H4)</f>
        <v>9.8120270576011383E-3</v>
      </c>
      <c r="S19" s="18">
        <f>E492</f>
        <v>4.9758477210770473E-2</v>
      </c>
      <c r="T19" s="13">
        <f>AVERAGE(B491:B492)</f>
        <v>9.7899999999999991</v>
      </c>
      <c r="U19" s="18">
        <f t="shared" si="2"/>
        <v>1.2688411688746471E-2</v>
      </c>
    </row>
    <row r="20" spans="2:30" x14ac:dyDescent="0.25">
      <c r="B20" s="13">
        <v>0.36</v>
      </c>
      <c r="C20" s="13">
        <v>0.85</v>
      </c>
      <c r="D20" s="27">
        <f t="shared" si="0"/>
        <v>0.83799999999999997</v>
      </c>
      <c r="E20" s="14">
        <f t="shared" si="1"/>
        <v>8.1760007652207159E-2</v>
      </c>
      <c r="K20">
        <f>2*PI()/H4</f>
        <v>5.2652390842287042</v>
      </c>
      <c r="L20" s="70">
        <f>((2*PI()*I4)/(H4*H4))</f>
        <v>6.1650784241968015E-2</v>
      </c>
    </row>
    <row r="21" spans="2:30" x14ac:dyDescent="0.25">
      <c r="B21" s="13">
        <v>0.38</v>
      </c>
      <c r="C21" s="13">
        <v>0.78900000000000003</v>
      </c>
      <c r="D21" s="27">
        <f t="shared" si="0"/>
        <v>0.77700000000000002</v>
      </c>
      <c r="E21" s="14">
        <f t="shared" si="1"/>
        <v>7.5808503515232661E-2</v>
      </c>
      <c r="I21" s="70">
        <f>'1ª Parte'!G17-1.19</f>
        <v>2.3521595068891399E-2</v>
      </c>
      <c r="J21">
        <f>'1ª Parte'!G18-'2ªParte dx=0,015'!K19</f>
        <v>-1.3940862557346723E-2</v>
      </c>
      <c r="K21">
        <f>K22/L20</f>
        <v>1.4207933259363656</v>
      </c>
    </row>
    <row r="22" spans="2:30" x14ac:dyDescent="0.25">
      <c r="B22" s="13">
        <v>0.4</v>
      </c>
      <c r="C22" s="13">
        <v>0.72799999999999998</v>
      </c>
      <c r="D22" s="27">
        <f t="shared" si="0"/>
        <v>0.71599999999999997</v>
      </c>
      <c r="E22" s="14">
        <f t="shared" si="1"/>
        <v>6.985699937825815E-2</v>
      </c>
      <c r="I22">
        <f>I21/I4</f>
        <v>1.6833890124941537</v>
      </c>
      <c r="J22">
        <f>J21/L19</f>
        <v>-1.4207933259363645</v>
      </c>
      <c r="K22" s="70">
        <f>K20-'1ª Parte'!G16</f>
        <v>8.7593022789731023E-2</v>
      </c>
    </row>
    <row r="23" spans="2:30" x14ac:dyDescent="0.25">
      <c r="B23" s="13">
        <v>0.42</v>
      </c>
      <c r="C23" s="13">
        <v>0.64300000000000002</v>
      </c>
      <c r="D23" s="27">
        <f t="shared" si="0"/>
        <v>0.63100000000000001</v>
      </c>
      <c r="E23" s="14">
        <f t="shared" si="1"/>
        <v>6.1563919843129741E-2</v>
      </c>
    </row>
    <row r="24" spans="2:30" x14ac:dyDescent="0.25">
      <c r="B24" s="13">
        <v>0.44</v>
      </c>
      <c r="C24" s="13">
        <v>0.55800000000000005</v>
      </c>
      <c r="D24" s="27">
        <f t="shared" si="0"/>
        <v>0.54600000000000004</v>
      </c>
      <c r="E24" s="14">
        <f t="shared" si="1"/>
        <v>5.3270840308001333E-2</v>
      </c>
    </row>
    <row r="25" spans="2:30" x14ac:dyDescent="0.25">
      <c r="B25" s="13">
        <v>0.46</v>
      </c>
      <c r="C25" s="13">
        <v>0.46700000000000003</v>
      </c>
      <c r="D25" s="27">
        <f t="shared" si="0"/>
        <v>0.45500000000000002</v>
      </c>
      <c r="E25" s="14">
        <f t="shared" si="1"/>
        <v>4.4392366923334439E-2</v>
      </c>
    </row>
    <row r="26" spans="2:30" x14ac:dyDescent="0.25">
      <c r="B26" s="13">
        <v>0.48</v>
      </c>
      <c r="C26" s="13">
        <v>0.37</v>
      </c>
      <c r="D26" s="27">
        <f t="shared" si="0"/>
        <v>0.35799999999999998</v>
      </c>
      <c r="E26" s="14">
        <f t="shared" si="1"/>
        <v>3.4928499689129075E-2</v>
      </c>
      <c r="Q26" s="24"/>
    </row>
    <row r="27" spans="2:30" x14ac:dyDescent="0.25">
      <c r="B27" s="13">
        <v>0.5</v>
      </c>
      <c r="C27" s="13">
        <v>0.27200000000000002</v>
      </c>
      <c r="D27" s="27">
        <f t="shared" si="0"/>
        <v>0.26</v>
      </c>
      <c r="E27" s="14">
        <f t="shared" si="1"/>
        <v>2.5367066813333967E-2</v>
      </c>
    </row>
    <row r="28" spans="2:30" x14ac:dyDescent="0.25">
      <c r="B28" s="13">
        <v>0.52</v>
      </c>
      <c r="C28" s="13">
        <v>0.17499999999999999</v>
      </c>
      <c r="D28" s="27">
        <f t="shared" si="0"/>
        <v>0.16299999999999998</v>
      </c>
      <c r="E28" s="14">
        <f t="shared" si="1"/>
        <v>1.5903199579128599E-2</v>
      </c>
    </row>
    <row r="29" spans="2:30" x14ac:dyDescent="0.25">
      <c r="B29" s="13">
        <v>0.54</v>
      </c>
      <c r="C29" s="13">
        <v>7.1999999999999995E-2</v>
      </c>
      <c r="D29" s="27">
        <f t="shared" si="0"/>
        <v>0.06</v>
      </c>
      <c r="E29" s="14">
        <f t="shared" si="1"/>
        <v>5.8539384953847614E-3</v>
      </c>
    </row>
    <row r="30" spans="2:30" x14ac:dyDescent="0.25">
      <c r="B30" s="13">
        <v>0.56000000000000005</v>
      </c>
      <c r="C30" s="13">
        <v>-3.6999999999999998E-2</v>
      </c>
      <c r="D30" s="27">
        <f t="shared" si="0"/>
        <v>-4.9000000000000002E-2</v>
      </c>
      <c r="E30" s="14">
        <f t="shared" si="1"/>
        <v>-4.780716437897555E-3</v>
      </c>
      <c r="W30" s="81" t="s">
        <v>33</v>
      </c>
      <c r="AA30" s="81" t="s">
        <v>34</v>
      </c>
    </row>
    <row r="31" spans="2:30" x14ac:dyDescent="0.25">
      <c r="B31" s="13">
        <v>0.57999999999999996</v>
      </c>
      <c r="C31" s="13">
        <v>-0.13500000000000001</v>
      </c>
      <c r="D31" s="27">
        <f t="shared" si="0"/>
        <v>-0.14700000000000002</v>
      </c>
      <c r="E31" s="14">
        <f t="shared" si="1"/>
        <v>-1.4342149313692668E-2</v>
      </c>
      <c r="W31" s="81"/>
      <c r="AA31" s="81"/>
    </row>
    <row r="32" spans="2:30" x14ac:dyDescent="0.25">
      <c r="B32" s="13">
        <v>0.6</v>
      </c>
      <c r="C32" s="13">
        <v>-0.25</v>
      </c>
      <c r="D32" s="27">
        <f t="shared" si="0"/>
        <v>-0.26200000000000001</v>
      </c>
      <c r="E32" s="14">
        <f t="shared" si="1"/>
        <v>-2.5562198096513458E-2</v>
      </c>
      <c r="W32" s="26">
        <f>(ABS(W16)*O2*H4)/4</f>
        <v>1.5577579560507305E-2</v>
      </c>
      <c r="AA32" s="50">
        <f>(ABS(AA16)*O2*H4)/4</f>
        <v>1.5271663040124445E-2</v>
      </c>
      <c r="AC32" cm="1">
        <f t="array" ref="AC32:AD36">LINEST(AA4:AA9,AB4:AB9,TRUE,TRUE)</f>
        <v>4.9943785563759313E-3</v>
      </c>
      <c r="AD32">
        <v>-9.7806835848789353E-2</v>
      </c>
    </row>
    <row r="33" spans="2:30" x14ac:dyDescent="0.25">
      <c r="B33" s="13">
        <v>0.62</v>
      </c>
      <c r="C33" s="13">
        <v>-0.34100000000000003</v>
      </c>
      <c r="D33" s="27">
        <f t="shared" si="0"/>
        <v>-0.35300000000000004</v>
      </c>
      <c r="E33" s="14">
        <f t="shared" si="1"/>
        <v>-3.4440671481180352E-2</v>
      </c>
      <c r="W33" s="24">
        <f>SQRT((((W16*H4*P2)/4)^2)+(((O2*H4*AA39)/4)^2)+(((W16*O2*I4)/4)^2))</f>
        <v>3.2094048528787138E-4</v>
      </c>
      <c r="AA33" s="24">
        <f>SQRT((((AA16*H4*P2)/4)^2)+(((O2*H4*AC33)/4)^2)+(((AA16*O2*I4)/4)^2))</f>
        <v>2.6823101743837731E-4</v>
      </c>
      <c r="AC33" s="69">
        <v>6.0222665379485674E-5</v>
      </c>
      <c r="AD33">
        <v>2.6116334961772487E-4</v>
      </c>
    </row>
    <row r="34" spans="2:30" x14ac:dyDescent="0.25">
      <c r="B34" s="13">
        <v>0.64</v>
      </c>
      <c r="C34" s="13">
        <v>-0.432</v>
      </c>
      <c r="D34" s="27">
        <f t="shared" si="0"/>
        <v>-0.44400000000000001</v>
      </c>
      <c r="E34" s="14">
        <f t="shared" si="1"/>
        <v>-4.3319144865847231E-2</v>
      </c>
      <c r="AC34">
        <v>0.9994187479271075</v>
      </c>
      <c r="AD34">
        <v>3.0051824078879558E-4</v>
      </c>
    </row>
    <row r="35" spans="2:30" x14ac:dyDescent="0.25">
      <c r="B35" s="13">
        <v>0.66</v>
      </c>
      <c r="C35" s="13">
        <v>-0.52300000000000002</v>
      </c>
      <c r="D35" s="27">
        <f t="shared" si="0"/>
        <v>-0.53500000000000003</v>
      </c>
      <c r="E35" s="14">
        <f t="shared" si="1"/>
        <v>-5.2197618250514125E-2</v>
      </c>
      <c r="AC35">
        <v>6877.6958881446644</v>
      </c>
      <c r="AD35">
        <v>4</v>
      </c>
    </row>
    <row r="36" spans="2:30" x14ac:dyDescent="0.25">
      <c r="B36" s="13">
        <v>0.68</v>
      </c>
      <c r="C36" s="13">
        <v>-0.59599999999999997</v>
      </c>
      <c r="D36" s="27">
        <f t="shared" si="0"/>
        <v>-0.60799999999999998</v>
      </c>
      <c r="E36" s="14">
        <f t="shared" si="1"/>
        <v>-5.9319910086565578E-2</v>
      </c>
      <c r="S36" s="5">
        <f>ABS(S3)</f>
        <v>9.7175379023387035E-2</v>
      </c>
      <c r="T36" s="10">
        <v>0.25</v>
      </c>
      <c r="AC36">
        <v>6.2113305862528166E-4</v>
      </c>
      <c r="AD36">
        <v>3.6124485218717008E-7</v>
      </c>
    </row>
    <row r="37" spans="2:30" x14ac:dyDescent="0.25">
      <c r="B37" s="13">
        <v>0.7</v>
      </c>
      <c r="C37" s="13">
        <v>-0.66900000000000004</v>
      </c>
      <c r="D37" s="27">
        <f t="shared" si="0"/>
        <v>-0.68100000000000005</v>
      </c>
      <c r="E37" s="14">
        <f t="shared" si="1"/>
        <v>-6.6442201922617045E-2</v>
      </c>
      <c r="S37" s="5">
        <f t="shared" ref="S37:S52" si="7">ABS(S4)</f>
        <v>9.3663015926156182E-2</v>
      </c>
      <c r="T37" s="10">
        <v>0.84</v>
      </c>
    </row>
    <row r="38" spans="2:30" x14ac:dyDescent="0.25">
      <c r="B38" s="13">
        <v>0.72</v>
      </c>
      <c r="C38" s="13">
        <v>-0.73599999999999999</v>
      </c>
      <c r="D38" s="27">
        <f t="shared" si="0"/>
        <v>-0.748</v>
      </c>
      <c r="E38" s="14">
        <f t="shared" si="1"/>
        <v>-7.2979099909130027E-2</v>
      </c>
      <c r="S38" s="5">
        <f t="shared" si="7"/>
        <v>9.0540915395284305E-2</v>
      </c>
      <c r="T38" s="10">
        <v>1.45</v>
      </c>
      <c r="AA38" cm="1">
        <f t="array" ref="AA38:AB42">LINEST(W4:W9,X4:X9,TRUE,TRUE)</f>
        <v>-5.0944241706241651E-3</v>
      </c>
      <c r="AB38">
        <v>9.8289252664971211E-2</v>
      </c>
    </row>
    <row r="39" spans="2:30" x14ac:dyDescent="0.25">
      <c r="B39" s="13">
        <v>0.74</v>
      </c>
      <c r="C39" s="13">
        <v>-0.80300000000000005</v>
      </c>
      <c r="D39" s="27">
        <f t="shared" si="0"/>
        <v>-0.81500000000000006</v>
      </c>
      <c r="E39" s="14">
        <f t="shared" si="1"/>
        <v>-7.9515997895643009E-2</v>
      </c>
      <c r="S39" s="5">
        <f t="shared" si="7"/>
        <v>8.7809077430771418E-2</v>
      </c>
      <c r="T39" s="10">
        <v>2.04</v>
      </c>
      <c r="AA39" s="69">
        <v>8.2362286328326509E-5</v>
      </c>
      <c r="AB39">
        <v>3.1491469065780727E-4</v>
      </c>
    </row>
    <row r="40" spans="2:30" x14ac:dyDescent="0.25">
      <c r="B40" s="13">
        <v>0.76</v>
      </c>
      <c r="C40" s="13">
        <v>-0.84499999999999997</v>
      </c>
      <c r="D40" s="27">
        <f t="shared" si="0"/>
        <v>-0.85699999999999998</v>
      </c>
      <c r="E40" s="14">
        <f t="shared" si="1"/>
        <v>-8.3613754842412333E-2</v>
      </c>
      <c r="S40" s="5">
        <f t="shared" si="7"/>
        <v>8.5272370749438026E-2</v>
      </c>
      <c r="T40" s="10">
        <v>2.63</v>
      </c>
      <c r="AA40">
        <v>0.99895558583290534</v>
      </c>
      <c r="AB40">
        <v>4.1119283807932296E-4</v>
      </c>
    </row>
    <row r="41" spans="2:30" x14ac:dyDescent="0.25">
      <c r="B41" s="13">
        <v>0.78</v>
      </c>
      <c r="C41" s="13">
        <v>-0.88800000000000001</v>
      </c>
      <c r="D41" s="27">
        <f t="shared" si="0"/>
        <v>-0.9</v>
      </c>
      <c r="E41" s="14">
        <f t="shared" si="1"/>
        <v>-8.7809077430771418E-2</v>
      </c>
      <c r="S41" s="5">
        <f t="shared" si="7"/>
        <v>8.1272179444258436E-2</v>
      </c>
      <c r="T41" s="10">
        <v>3.24</v>
      </c>
      <c r="AA41">
        <v>3825.8982587793953</v>
      </c>
      <c r="AB41">
        <v>4</v>
      </c>
    </row>
    <row r="42" spans="2:30" x14ac:dyDescent="0.25">
      <c r="B42" s="13">
        <v>0.8</v>
      </c>
      <c r="C42" s="13">
        <v>-0.91800000000000004</v>
      </c>
      <c r="D42" s="27">
        <f t="shared" si="0"/>
        <v>-0.93</v>
      </c>
      <c r="E42" s="14">
        <f t="shared" si="1"/>
        <v>-9.07360466784638E-2</v>
      </c>
      <c r="S42" s="5">
        <f t="shared" si="7"/>
        <v>7.8735472762925029E-2</v>
      </c>
      <c r="T42" s="10">
        <v>3.84</v>
      </c>
      <c r="AA42">
        <v>6.4688115627584337E-4</v>
      </c>
      <c r="AB42">
        <v>6.763182003509133E-7</v>
      </c>
    </row>
    <row r="43" spans="2:30" x14ac:dyDescent="0.25">
      <c r="B43" s="13">
        <v>0.82</v>
      </c>
      <c r="C43" s="13">
        <v>-0.93600000000000005</v>
      </c>
      <c r="D43" s="27">
        <f t="shared" si="0"/>
        <v>-0.94800000000000006</v>
      </c>
      <c r="E43" s="14">
        <f t="shared" si="1"/>
        <v>-9.249222822707924E-2</v>
      </c>
      <c r="S43" s="5">
        <f t="shared" si="7"/>
        <v>7.5906069156822409E-2</v>
      </c>
      <c r="T43" s="10">
        <v>4.42</v>
      </c>
    </row>
    <row r="44" spans="2:30" x14ac:dyDescent="0.25">
      <c r="B44" s="15">
        <v>0.84</v>
      </c>
      <c r="C44" s="15">
        <v>-0.94799999999999995</v>
      </c>
      <c r="D44" s="27">
        <f t="shared" si="0"/>
        <v>-0.96</v>
      </c>
      <c r="E44" s="14">
        <f t="shared" si="1"/>
        <v>-9.3663015926156182E-2</v>
      </c>
      <c r="S44" s="5">
        <f t="shared" si="7"/>
        <v>7.2198574776412061E-2</v>
      </c>
      <c r="T44" s="10">
        <v>5.0199999999999996</v>
      </c>
    </row>
    <row r="45" spans="2:30" x14ac:dyDescent="0.25">
      <c r="B45" s="13">
        <v>0.86</v>
      </c>
      <c r="C45" s="13">
        <v>-0.94199999999999995</v>
      </c>
      <c r="D45" s="27">
        <f t="shared" si="0"/>
        <v>-0.95399999999999996</v>
      </c>
      <c r="E45" s="14">
        <f t="shared" si="1"/>
        <v>-9.3077622076617697E-2</v>
      </c>
      <c r="S45" s="5">
        <f t="shared" si="7"/>
        <v>6.9369171170309413E-2</v>
      </c>
      <c r="T45" s="10">
        <v>5.63</v>
      </c>
    </row>
    <row r="46" spans="2:30" x14ac:dyDescent="0.25">
      <c r="B46" s="13">
        <v>0.88</v>
      </c>
      <c r="C46" s="13">
        <v>-0.93600000000000005</v>
      </c>
      <c r="D46" s="27">
        <f t="shared" si="0"/>
        <v>-0.94800000000000006</v>
      </c>
      <c r="E46" s="14">
        <f t="shared" si="1"/>
        <v>-9.249222822707924E-2</v>
      </c>
      <c r="S46" s="5">
        <f t="shared" si="7"/>
        <v>6.6930030130565768E-2</v>
      </c>
      <c r="T46" s="10">
        <v>6.22</v>
      </c>
    </row>
    <row r="47" spans="2:30" x14ac:dyDescent="0.25">
      <c r="B47" s="13">
        <v>0.9</v>
      </c>
      <c r="C47" s="13">
        <v>-0.91200000000000003</v>
      </c>
      <c r="D47" s="27">
        <f t="shared" si="0"/>
        <v>-0.92400000000000004</v>
      </c>
      <c r="E47" s="14">
        <f t="shared" si="1"/>
        <v>-9.0150652828925329E-2</v>
      </c>
      <c r="S47" s="5">
        <f t="shared" si="7"/>
        <v>6.4100626524463133E-2</v>
      </c>
      <c r="T47" s="10">
        <f>6.8</f>
        <v>6.8</v>
      </c>
    </row>
    <row r="48" spans="2:30" x14ac:dyDescent="0.25">
      <c r="B48" s="13">
        <v>0.92</v>
      </c>
      <c r="C48" s="13">
        <v>-0.88800000000000001</v>
      </c>
      <c r="D48" s="27">
        <f t="shared" si="0"/>
        <v>-0.9</v>
      </c>
      <c r="E48" s="14">
        <f t="shared" si="1"/>
        <v>-8.7809077430771418E-2</v>
      </c>
      <c r="S48" s="5">
        <f t="shared" si="7"/>
        <v>6.0978525993591264E-2</v>
      </c>
      <c r="T48" s="10">
        <v>7.41</v>
      </c>
    </row>
    <row r="49" spans="2:20" x14ac:dyDescent="0.25">
      <c r="B49" s="13">
        <v>0.94</v>
      </c>
      <c r="C49" s="13">
        <v>-0.83899999999999997</v>
      </c>
      <c r="D49" s="27">
        <f t="shared" si="0"/>
        <v>-0.85099999999999998</v>
      </c>
      <c r="E49" s="14">
        <f t="shared" si="1"/>
        <v>-8.3028360992873862E-2</v>
      </c>
      <c r="S49" s="5">
        <f t="shared" si="7"/>
        <v>5.9319910086565578E-2</v>
      </c>
      <c r="T49" s="10">
        <v>8</v>
      </c>
    </row>
    <row r="50" spans="2:20" x14ac:dyDescent="0.25">
      <c r="B50" s="13">
        <v>0.96</v>
      </c>
      <c r="C50" s="13">
        <v>-0.79100000000000004</v>
      </c>
      <c r="D50" s="27">
        <f t="shared" si="0"/>
        <v>-0.80300000000000005</v>
      </c>
      <c r="E50" s="14">
        <f t="shared" si="1"/>
        <v>-7.8345210196566054E-2</v>
      </c>
      <c r="S50" s="5">
        <f t="shared" si="7"/>
        <v>5.6197809555693701E-2</v>
      </c>
      <c r="T50" s="10">
        <v>8.58</v>
      </c>
    </row>
    <row r="51" spans="2:20" x14ac:dyDescent="0.25">
      <c r="B51" s="13">
        <v>0.98</v>
      </c>
      <c r="C51" s="13">
        <v>-0.74199999999999999</v>
      </c>
      <c r="D51" s="27">
        <f t="shared" si="0"/>
        <v>-0.754</v>
      </c>
      <c r="E51" s="14">
        <f t="shared" si="1"/>
        <v>-7.3564493758668498E-2</v>
      </c>
      <c r="S51" s="5">
        <f t="shared" si="7"/>
        <v>5.3465971591180821E-2</v>
      </c>
      <c r="T51" s="10">
        <v>9.1999999999999993</v>
      </c>
    </row>
    <row r="52" spans="2:20" x14ac:dyDescent="0.25">
      <c r="B52" s="13">
        <v>1</v>
      </c>
      <c r="C52" s="13">
        <v>-0.66900000000000004</v>
      </c>
      <c r="D52" s="27">
        <f t="shared" si="0"/>
        <v>-0.68100000000000005</v>
      </c>
      <c r="E52" s="14">
        <f t="shared" si="1"/>
        <v>-6.6442201922617045E-2</v>
      </c>
      <c r="S52" s="5">
        <f t="shared" si="7"/>
        <v>4.9758477210770473E-2</v>
      </c>
      <c r="T52" s="10">
        <v>9.7899999999999991</v>
      </c>
    </row>
    <row r="53" spans="2:20" x14ac:dyDescent="0.25">
      <c r="B53" s="13">
        <v>1.02</v>
      </c>
      <c r="C53" s="13">
        <v>-0.59599999999999997</v>
      </c>
      <c r="D53" s="27">
        <f t="shared" si="0"/>
        <v>-0.60799999999999998</v>
      </c>
      <c r="E53" s="14">
        <f t="shared" si="1"/>
        <v>-5.9319910086565578E-2</v>
      </c>
    </row>
    <row r="54" spans="2:20" x14ac:dyDescent="0.25">
      <c r="B54" s="13">
        <v>1.04</v>
      </c>
      <c r="C54" s="13">
        <v>-0.52300000000000002</v>
      </c>
      <c r="D54" s="27">
        <f t="shared" si="0"/>
        <v>-0.53500000000000003</v>
      </c>
      <c r="E54" s="14">
        <f t="shared" si="1"/>
        <v>-5.2197618250514125E-2</v>
      </c>
    </row>
    <row r="55" spans="2:20" x14ac:dyDescent="0.25">
      <c r="B55" s="13">
        <v>1.06</v>
      </c>
      <c r="C55" s="13">
        <v>-0.438</v>
      </c>
      <c r="D55" s="27">
        <f t="shared" si="0"/>
        <v>-0.45</v>
      </c>
      <c r="E55" s="14">
        <f t="shared" si="1"/>
        <v>-4.3904538715385709E-2</v>
      </c>
    </row>
    <row r="56" spans="2:20" x14ac:dyDescent="0.25">
      <c r="B56" s="13">
        <v>1.08</v>
      </c>
      <c r="C56" s="13">
        <v>-0.34100000000000003</v>
      </c>
      <c r="D56" s="27">
        <f t="shared" si="0"/>
        <v>-0.35300000000000004</v>
      </c>
      <c r="E56" s="14">
        <f t="shared" si="1"/>
        <v>-3.4440671481180352E-2</v>
      </c>
    </row>
    <row r="57" spans="2:20" x14ac:dyDescent="0.25">
      <c r="B57" s="13">
        <v>1.1000000000000001</v>
      </c>
      <c r="C57" s="13">
        <v>-0.25600000000000001</v>
      </c>
      <c r="D57" s="27">
        <f t="shared" si="0"/>
        <v>-0.26800000000000002</v>
      </c>
      <c r="E57" s="14">
        <f t="shared" si="1"/>
        <v>-2.6147591946051936E-2</v>
      </c>
    </row>
    <row r="58" spans="2:20" x14ac:dyDescent="0.25">
      <c r="B58" s="13">
        <v>1.1200000000000001</v>
      </c>
      <c r="C58" s="13">
        <v>-0.14699999999999999</v>
      </c>
      <c r="D58" s="27">
        <f t="shared" si="0"/>
        <v>-0.159</v>
      </c>
      <c r="E58" s="14">
        <f t="shared" si="1"/>
        <v>-1.5512937012769618E-2</v>
      </c>
    </row>
    <row r="59" spans="2:20" x14ac:dyDescent="0.25">
      <c r="B59" s="13">
        <v>1.1399999999999999</v>
      </c>
      <c r="C59" s="13">
        <v>-0.05</v>
      </c>
      <c r="D59" s="27">
        <f t="shared" si="0"/>
        <v>-6.2E-2</v>
      </c>
      <c r="E59" s="14">
        <f t="shared" si="1"/>
        <v>-6.0490697785642537E-3</v>
      </c>
    </row>
    <row r="60" spans="2:20" x14ac:dyDescent="0.25">
      <c r="B60" s="13">
        <v>1.1599999999999999</v>
      </c>
      <c r="C60" s="13">
        <v>5.3999999999999999E-2</v>
      </c>
      <c r="D60" s="27">
        <f t="shared" si="0"/>
        <v>4.1999999999999996E-2</v>
      </c>
      <c r="E60" s="14">
        <f t="shared" si="1"/>
        <v>4.0977569467693323E-3</v>
      </c>
    </row>
    <row r="61" spans="2:20" x14ac:dyDescent="0.25">
      <c r="B61" s="13">
        <v>1.18</v>
      </c>
      <c r="C61" s="13">
        <v>0.151</v>
      </c>
      <c r="D61" s="27">
        <f t="shared" si="0"/>
        <v>0.13899999999999998</v>
      </c>
      <c r="E61" s="14">
        <f t="shared" si="1"/>
        <v>1.3561624180974695E-2</v>
      </c>
    </row>
    <row r="62" spans="2:20" x14ac:dyDescent="0.25">
      <c r="B62" s="13">
        <v>1.2</v>
      </c>
      <c r="C62" s="13">
        <v>0.248</v>
      </c>
      <c r="D62" s="27">
        <f t="shared" si="0"/>
        <v>0.23599999999999999</v>
      </c>
      <c r="E62" s="14">
        <f t="shared" si="1"/>
        <v>2.3025491415180059E-2</v>
      </c>
    </row>
    <row r="63" spans="2:20" x14ac:dyDescent="0.25">
      <c r="B63" s="13">
        <v>1.22</v>
      </c>
      <c r="C63" s="13">
        <v>0.33900000000000002</v>
      </c>
      <c r="D63" s="27">
        <f t="shared" si="0"/>
        <v>0.32700000000000001</v>
      </c>
      <c r="E63" s="14">
        <f t="shared" si="1"/>
        <v>3.1903964799846952E-2</v>
      </c>
    </row>
    <row r="64" spans="2:20" x14ac:dyDescent="0.25">
      <c r="B64" s="13">
        <v>1.24</v>
      </c>
      <c r="C64" s="13">
        <v>0.43</v>
      </c>
      <c r="D64" s="27">
        <f t="shared" si="0"/>
        <v>0.41799999999999998</v>
      </c>
      <c r="E64" s="14">
        <f t="shared" si="1"/>
        <v>4.0782438184513832E-2</v>
      </c>
    </row>
    <row r="65" spans="2:5" x14ac:dyDescent="0.25">
      <c r="B65" s="13">
        <v>1.26</v>
      </c>
      <c r="C65" s="13">
        <v>0.50900000000000001</v>
      </c>
      <c r="D65" s="27">
        <f t="shared" si="0"/>
        <v>0.497</v>
      </c>
      <c r="E65" s="14">
        <f t="shared" si="1"/>
        <v>4.849012387010377E-2</v>
      </c>
    </row>
    <row r="66" spans="2:5" x14ac:dyDescent="0.25">
      <c r="B66" s="13">
        <v>1.28</v>
      </c>
      <c r="C66" s="13">
        <v>0.60099999999999998</v>
      </c>
      <c r="D66" s="27">
        <f t="shared" si="0"/>
        <v>0.58899999999999997</v>
      </c>
      <c r="E66" s="14">
        <f t="shared" si="1"/>
        <v>5.7466162896360404E-2</v>
      </c>
    </row>
    <row r="67" spans="2:5" x14ac:dyDescent="0.25">
      <c r="B67" s="13">
        <v>1.3</v>
      </c>
      <c r="C67" s="13">
        <v>0.67900000000000005</v>
      </c>
      <c r="D67" s="27">
        <f t="shared" ref="D67:D130" si="8">C67-$O$5</f>
        <v>0.66700000000000004</v>
      </c>
      <c r="E67" s="14">
        <f t="shared" ref="E67:E130" si="9">D67/$O$2</f>
        <v>6.5076282940360594E-2</v>
      </c>
    </row>
    <row r="68" spans="2:5" x14ac:dyDescent="0.25">
      <c r="B68" s="13">
        <v>1.32</v>
      </c>
      <c r="C68" s="13">
        <v>0.746</v>
      </c>
      <c r="D68" s="27">
        <f t="shared" si="8"/>
        <v>0.73399999999999999</v>
      </c>
      <c r="E68" s="14">
        <f t="shared" si="9"/>
        <v>7.1613180926873576E-2</v>
      </c>
    </row>
    <row r="69" spans="2:5" x14ac:dyDescent="0.25">
      <c r="B69" s="13">
        <v>1.34</v>
      </c>
      <c r="C69" s="13">
        <v>0.79500000000000004</v>
      </c>
      <c r="D69" s="27">
        <f t="shared" si="8"/>
        <v>0.78300000000000003</v>
      </c>
      <c r="E69" s="14">
        <f t="shared" si="9"/>
        <v>7.6393897364771132E-2</v>
      </c>
    </row>
    <row r="70" spans="2:5" x14ac:dyDescent="0.25">
      <c r="B70" s="13">
        <v>1.36</v>
      </c>
      <c r="C70" s="13">
        <v>0.84399999999999997</v>
      </c>
      <c r="D70" s="27">
        <f t="shared" si="8"/>
        <v>0.83199999999999996</v>
      </c>
      <c r="E70" s="14">
        <f t="shared" si="9"/>
        <v>8.1174613802668688E-2</v>
      </c>
    </row>
    <row r="71" spans="2:5" x14ac:dyDescent="0.25">
      <c r="B71" s="13">
        <v>1.38</v>
      </c>
      <c r="C71" s="13">
        <v>0.89200000000000002</v>
      </c>
      <c r="D71" s="27">
        <f t="shared" si="8"/>
        <v>0.88</v>
      </c>
      <c r="E71" s="14">
        <f t="shared" si="9"/>
        <v>8.5857764598976496E-2</v>
      </c>
    </row>
    <row r="72" spans="2:5" x14ac:dyDescent="0.25">
      <c r="B72" s="13">
        <v>1.4</v>
      </c>
      <c r="C72" s="13">
        <v>0.92300000000000004</v>
      </c>
      <c r="D72" s="27">
        <f t="shared" si="8"/>
        <v>0.91100000000000003</v>
      </c>
      <c r="E72" s="14">
        <f t="shared" si="9"/>
        <v>8.8882299488258626E-2</v>
      </c>
    </row>
    <row r="73" spans="2:5" x14ac:dyDescent="0.25">
      <c r="B73" s="13">
        <v>1.42</v>
      </c>
      <c r="C73" s="13">
        <v>0.93400000000000005</v>
      </c>
      <c r="D73" s="27">
        <f t="shared" si="8"/>
        <v>0.92200000000000004</v>
      </c>
      <c r="E73" s="14">
        <f t="shared" si="9"/>
        <v>8.9955521545745834E-2</v>
      </c>
    </row>
    <row r="74" spans="2:5" x14ac:dyDescent="0.25">
      <c r="B74" s="15">
        <v>1.44</v>
      </c>
      <c r="C74" s="15">
        <v>0.94</v>
      </c>
      <c r="D74" s="27">
        <f t="shared" si="8"/>
        <v>0.92799999999999994</v>
      </c>
      <c r="E74" s="14">
        <f t="shared" si="9"/>
        <v>9.0540915395284305E-2</v>
      </c>
    </row>
    <row r="75" spans="2:5" x14ac:dyDescent="0.25">
      <c r="B75" s="15">
        <v>1.46</v>
      </c>
      <c r="C75" s="15">
        <v>0.94</v>
      </c>
      <c r="D75" s="27">
        <f t="shared" si="8"/>
        <v>0.92799999999999994</v>
      </c>
      <c r="E75" s="14">
        <f t="shared" si="9"/>
        <v>9.0540915395284305E-2</v>
      </c>
    </row>
    <row r="76" spans="2:5" x14ac:dyDescent="0.25">
      <c r="B76" s="13">
        <v>1.48</v>
      </c>
      <c r="C76" s="13">
        <v>0.92300000000000004</v>
      </c>
      <c r="D76" s="27">
        <f t="shared" si="8"/>
        <v>0.91100000000000003</v>
      </c>
      <c r="E76" s="14">
        <f t="shared" si="9"/>
        <v>8.8882299488258626E-2</v>
      </c>
    </row>
    <row r="77" spans="2:5" x14ac:dyDescent="0.25">
      <c r="B77" s="13">
        <v>1.5</v>
      </c>
      <c r="C77" s="13">
        <v>0.89800000000000002</v>
      </c>
      <c r="D77" s="27">
        <f t="shared" si="8"/>
        <v>0.88600000000000001</v>
      </c>
      <c r="E77" s="14">
        <f t="shared" si="9"/>
        <v>8.6443158448514981E-2</v>
      </c>
    </row>
    <row r="78" spans="2:5" x14ac:dyDescent="0.25">
      <c r="B78" s="13">
        <v>1.52</v>
      </c>
      <c r="C78" s="13">
        <v>0.86799999999999999</v>
      </c>
      <c r="D78" s="27">
        <f t="shared" si="8"/>
        <v>0.85599999999999998</v>
      </c>
      <c r="E78" s="14">
        <f t="shared" si="9"/>
        <v>8.3516189200822599E-2</v>
      </c>
    </row>
    <row r="79" spans="2:5" x14ac:dyDescent="0.25">
      <c r="B79" s="13">
        <v>1.54</v>
      </c>
      <c r="C79" s="13">
        <v>0.83099999999999996</v>
      </c>
      <c r="D79" s="27">
        <f t="shared" si="8"/>
        <v>0.81899999999999995</v>
      </c>
      <c r="E79" s="14">
        <f t="shared" si="9"/>
        <v>7.9906260462001985E-2</v>
      </c>
    </row>
    <row r="80" spans="2:5" x14ac:dyDescent="0.25">
      <c r="B80" s="13">
        <v>1.56</v>
      </c>
      <c r="C80" s="13">
        <v>0.77700000000000002</v>
      </c>
      <c r="D80" s="27">
        <f t="shared" si="8"/>
        <v>0.76500000000000001</v>
      </c>
      <c r="E80" s="14">
        <f t="shared" si="9"/>
        <v>7.4637715816155706E-2</v>
      </c>
    </row>
    <row r="81" spans="2:5" x14ac:dyDescent="0.25">
      <c r="B81" s="13">
        <v>1.58</v>
      </c>
      <c r="C81" s="13">
        <v>0.71599999999999997</v>
      </c>
      <c r="D81" s="27">
        <f t="shared" si="8"/>
        <v>0.70399999999999996</v>
      </c>
      <c r="E81" s="14">
        <f t="shared" si="9"/>
        <v>6.8686211679181194E-2</v>
      </c>
    </row>
    <row r="82" spans="2:5" x14ac:dyDescent="0.25">
      <c r="B82" s="13">
        <v>1.6</v>
      </c>
      <c r="C82" s="13">
        <v>0.64300000000000002</v>
      </c>
      <c r="D82" s="27">
        <f t="shared" si="8"/>
        <v>0.63100000000000001</v>
      </c>
      <c r="E82" s="14">
        <f t="shared" si="9"/>
        <v>6.1563919843129741E-2</v>
      </c>
    </row>
    <row r="83" spans="2:5" x14ac:dyDescent="0.25">
      <c r="B83" s="13">
        <v>1.62</v>
      </c>
      <c r="C83" s="13">
        <v>0.57599999999999996</v>
      </c>
      <c r="D83" s="27">
        <f t="shared" si="8"/>
        <v>0.56399999999999995</v>
      </c>
      <c r="E83" s="14">
        <f t="shared" si="9"/>
        <v>5.5027021856616752E-2</v>
      </c>
    </row>
    <row r="84" spans="2:5" x14ac:dyDescent="0.25">
      <c r="B84" s="13">
        <v>1.64</v>
      </c>
      <c r="C84" s="13">
        <v>0.48499999999999999</v>
      </c>
      <c r="D84" s="27">
        <f t="shared" si="8"/>
        <v>0.47299999999999998</v>
      </c>
      <c r="E84" s="14">
        <f t="shared" si="9"/>
        <v>4.6148548471949866E-2</v>
      </c>
    </row>
    <row r="85" spans="2:5" x14ac:dyDescent="0.25">
      <c r="B85" s="13">
        <v>1.66</v>
      </c>
      <c r="C85" s="13">
        <v>0.4</v>
      </c>
      <c r="D85" s="27">
        <f t="shared" si="8"/>
        <v>0.38800000000000001</v>
      </c>
      <c r="E85" s="14">
        <f t="shared" si="9"/>
        <v>3.7855468936821457E-2</v>
      </c>
    </row>
    <row r="86" spans="2:5" x14ac:dyDescent="0.25">
      <c r="B86" s="13">
        <v>1.68</v>
      </c>
      <c r="C86" s="13">
        <v>0.315</v>
      </c>
      <c r="D86" s="27">
        <f t="shared" si="8"/>
        <v>0.30299999999999999</v>
      </c>
      <c r="E86" s="14">
        <f t="shared" si="9"/>
        <v>2.9562389401693045E-2</v>
      </c>
    </row>
    <row r="87" spans="2:5" x14ac:dyDescent="0.25">
      <c r="B87" s="13">
        <v>1.7</v>
      </c>
      <c r="C87" s="13">
        <v>0.224</v>
      </c>
      <c r="D87" s="27">
        <f t="shared" si="8"/>
        <v>0.21199999999999999</v>
      </c>
      <c r="E87" s="14">
        <f t="shared" si="9"/>
        <v>2.0683916017026155E-2</v>
      </c>
    </row>
    <row r="88" spans="2:5" x14ac:dyDescent="0.25">
      <c r="B88" s="13">
        <v>1.72</v>
      </c>
      <c r="C88" s="13">
        <v>0.127</v>
      </c>
      <c r="D88" s="27">
        <f t="shared" si="8"/>
        <v>0.115</v>
      </c>
      <c r="E88" s="14">
        <f t="shared" si="9"/>
        <v>1.1220048782820792E-2</v>
      </c>
    </row>
    <row r="89" spans="2:5" x14ac:dyDescent="0.25">
      <c r="B89" s="13">
        <v>1.74</v>
      </c>
      <c r="C89" s="13">
        <v>2.9000000000000001E-2</v>
      </c>
      <c r="D89" s="27">
        <f t="shared" si="8"/>
        <v>1.7000000000000001E-2</v>
      </c>
      <c r="E89" s="14">
        <f t="shared" si="9"/>
        <v>1.6586159070256824E-3</v>
      </c>
    </row>
    <row r="90" spans="2:5" x14ac:dyDescent="0.25">
      <c r="B90" s="13">
        <v>1.76</v>
      </c>
      <c r="C90" s="13">
        <v>-6.8000000000000005E-2</v>
      </c>
      <c r="D90" s="27">
        <f t="shared" si="8"/>
        <v>-0.08</v>
      </c>
      <c r="E90" s="14">
        <f t="shared" si="9"/>
        <v>-7.8052513271796818E-3</v>
      </c>
    </row>
    <row r="91" spans="2:5" x14ac:dyDescent="0.25">
      <c r="B91" s="13">
        <v>1.78</v>
      </c>
      <c r="C91" s="13">
        <v>-0.159</v>
      </c>
      <c r="D91" s="27">
        <f t="shared" si="8"/>
        <v>-0.17100000000000001</v>
      </c>
      <c r="E91" s="14">
        <f t="shared" si="9"/>
        <v>-1.6683724711846572E-2</v>
      </c>
    </row>
    <row r="92" spans="2:5" x14ac:dyDescent="0.25">
      <c r="B92" s="13">
        <v>1.8</v>
      </c>
      <c r="C92" s="13">
        <v>-0.26800000000000002</v>
      </c>
      <c r="D92" s="27">
        <f t="shared" si="8"/>
        <v>-0.28000000000000003</v>
      </c>
      <c r="E92" s="14">
        <f t="shared" si="9"/>
        <v>-2.7318379645128888E-2</v>
      </c>
    </row>
    <row r="93" spans="2:5" x14ac:dyDescent="0.25">
      <c r="B93" s="13">
        <v>1.82</v>
      </c>
      <c r="C93" s="13">
        <v>-0.35299999999999998</v>
      </c>
      <c r="D93" s="27">
        <f t="shared" si="8"/>
        <v>-0.36499999999999999</v>
      </c>
      <c r="E93" s="14">
        <f t="shared" si="9"/>
        <v>-3.56114591802573E-2</v>
      </c>
    </row>
    <row r="94" spans="2:5" x14ac:dyDescent="0.25">
      <c r="B94" s="13">
        <v>1.84</v>
      </c>
      <c r="C94" s="13">
        <v>-0.432</v>
      </c>
      <c r="D94" s="27">
        <f t="shared" si="8"/>
        <v>-0.44400000000000001</v>
      </c>
      <c r="E94" s="14">
        <f t="shared" si="9"/>
        <v>-4.3319144865847231E-2</v>
      </c>
    </row>
    <row r="95" spans="2:5" x14ac:dyDescent="0.25">
      <c r="B95" s="13">
        <v>1.86</v>
      </c>
      <c r="C95" s="13">
        <v>-0.51100000000000001</v>
      </c>
      <c r="D95" s="27">
        <f t="shared" si="8"/>
        <v>-0.52300000000000002</v>
      </c>
      <c r="E95" s="14">
        <f t="shared" si="9"/>
        <v>-5.1026830551437169E-2</v>
      </c>
    </row>
    <row r="96" spans="2:5" x14ac:dyDescent="0.25">
      <c r="B96" s="13">
        <v>1.88</v>
      </c>
      <c r="C96" s="13">
        <v>-0.59</v>
      </c>
      <c r="D96" s="27">
        <f t="shared" si="8"/>
        <v>-0.60199999999999998</v>
      </c>
      <c r="E96" s="14">
        <f t="shared" si="9"/>
        <v>-5.87345162370271E-2</v>
      </c>
    </row>
    <row r="97" spans="2:5" x14ac:dyDescent="0.25">
      <c r="B97" s="13">
        <v>1.9</v>
      </c>
      <c r="C97" s="13">
        <v>-0.66300000000000003</v>
      </c>
      <c r="D97" s="27">
        <f t="shared" si="8"/>
        <v>-0.67500000000000004</v>
      </c>
      <c r="E97" s="14">
        <f t="shared" si="9"/>
        <v>-6.5856808073078574E-2</v>
      </c>
    </row>
    <row r="98" spans="2:5" x14ac:dyDescent="0.25">
      <c r="B98" s="13">
        <v>1.92</v>
      </c>
      <c r="C98" s="13">
        <v>-0.71199999999999997</v>
      </c>
      <c r="D98" s="27">
        <f t="shared" si="8"/>
        <v>-0.72399999999999998</v>
      </c>
      <c r="E98" s="14">
        <f t="shared" si="9"/>
        <v>-7.0637524510976116E-2</v>
      </c>
    </row>
    <row r="99" spans="2:5" x14ac:dyDescent="0.25">
      <c r="B99" s="13">
        <v>1.94</v>
      </c>
      <c r="C99" s="13">
        <v>-0.76600000000000001</v>
      </c>
      <c r="D99" s="27">
        <f t="shared" si="8"/>
        <v>-0.77800000000000002</v>
      </c>
      <c r="E99" s="14">
        <f t="shared" si="9"/>
        <v>-7.5906069156822409E-2</v>
      </c>
    </row>
    <row r="100" spans="2:5" x14ac:dyDescent="0.25">
      <c r="B100" s="13">
        <v>1.96</v>
      </c>
      <c r="C100" s="13">
        <v>-0.80900000000000005</v>
      </c>
      <c r="D100" s="27">
        <f t="shared" si="8"/>
        <v>-0.82100000000000006</v>
      </c>
      <c r="E100" s="14">
        <f t="shared" si="9"/>
        <v>-8.0101391745181494E-2</v>
      </c>
    </row>
    <row r="101" spans="2:5" x14ac:dyDescent="0.25">
      <c r="B101" s="13">
        <v>1.98</v>
      </c>
      <c r="C101" s="13">
        <v>-0.83899999999999997</v>
      </c>
      <c r="D101" s="27">
        <f t="shared" si="8"/>
        <v>-0.85099999999999998</v>
      </c>
      <c r="E101" s="14">
        <f t="shared" si="9"/>
        <v>-8.3028360992873862E-2</v>
      </c>
    </row>
    <row r="102" spans="2:5" x14ac:dyDescent="0.25">
      <c r="B102" s="13">
        <v>2</v>
      </c>
      <c r="C102" s="13">
        <v>-0.85699999999999998</v>
      </c>
      <c r="D102" s="27">
        <f t="shared" si="8"/>
        <v>-0.86899999999999999</v>
      </c>
      <c r="E102" s="14">
        <f t="shared" si="9"/>
        <v>-8.4784542541489288E-2</v>
      </c>
    </row>
    <row r="103" spans="2:5" x14ac:dyDescent="0.25">
      <c r="B103" s="13">
        <v>2.02</v>
      </c>
      <c r="C103" s="13">
        <v>-0.876</v>
      </c>
      <c r="D103" s="27">
        <f t="shared" si="8"/>
        <v>-0.88800000000000001</v>
      </c>
      <c r="E103" s="14">
        <f t="shared" si="9"/>
        <v>-8.6638289731694462E-2</v>
      </c>
    </row>
    <row r="104" spans="2:5" x14ac:dyDescent="0.25">
      <c r="B104" s="15">
        <v>2.04</v>
      </c>
      <c r="C104" s="15">
        <v>-0.88800000000000001</v>
      </c>
      <c r="D104" s="27">
        <f t="shared" si="8"/>
        <v>-0.9</v>
      </c>
      <c r="E104" s="14">
        <f t="shared" si="9"/>
        <v>-8.7809077430771418E-2</v>
      </c>
    </row>
    <row r="105" spans="2:5" x14ac:dyDescent="0.25">
      <c r="B105" s="13">
        <v>2.06</v>
      </c>
      <c r="C105" s="13">
        <v>-0.88200000000000001</v>
      </c>
      <c r="D105" s="27">
        <f t="shared" si="8"/>
        <v>-0.89400000000000002</v>
      </c>
      <c r="E105" s="14">
        <f t="shared" si="9"/>
        <v>-8.7223683581232947E-2</v>
      </c>
    </row>
    <row r="106" spans="2:5" x14ac:dyDescent="0.25">
      <c r="B106" s="13">
        <v>2.08</v>
      </c>
      <c r="C106" s="13">
        <v>-0.85699999999999998</v>
      </c>
      <c r="D106" s="27">
        <f t="shared" si="8"/>
        <v>-0.86899999999999999</v>
      </c>
      <c r="E106" s="14">
        <f t="shared" si="9"/>
        <v>-8.4784542541489288E-2</v>
      </c>
    </row>
    <row r="107" spans="2:5" x14ac:dyDescent="0.25">
      <c r="B107" s="13">
        <v>2.1</v>
      </c>
      <c r="C107" s="13">
        <v>-0.83899999999999997</v>
      </c>
      <c r="D107" s="27">
        <f t="shared" si="8"/>
        <v>-0.85099999999999998</v>
      </c>
      <c r="E107" s="14">
        <f t="shared" si="9"/>
        <v>-8.3028360992873862E-2</v>
      </c>
    </row>
    <row r="108" spans="2:5" x14ac:dyDescent="0.25">
      <c r="B108" s="13">
        <v>2.12</v>
      </c>
      <c r="C108" s="13">
        <v>-0.81499999999999995</v>
      </c>
      <c r="D108" s="27">
        <f t="shared" si="8"/>
        <v>-0.82699999999999996</v>
      </c>
      <c r="E108" s="14">
        <f t="shared" si="9"/>
        <v>-8.0686785594719951E-2</v>
      </c>
    </row>
    <row r="109" spans="2:5" x14ac:dyDescent="0.25">
      <c r="B109" s="13">
        <v>2.14</v>
      </c>
      <c r="C109" s="13">
        <v>-0.77300000000000002</v>
      </c>
      <c r="D109" s="27">
        <f t="shared" si="8"/>
        <v>-0.78500000000000003</v>
      </c>
      <c r="E109" s="14">
        <f t="shared" si="9"/>
        <v>-7.6589028647950627E-2</v>
      </c>
    </row>
    <row r="110" spans="2:5" x14ac:dyDescent="0.25">
      <c r="B110" s="13">
        <v>2.16</v>
      </c>
      <c r="C110" s="13">
        <v>-0.71799999999999997</v>
      </c>
      <c r="D110" s="27">
        <f t="shared" si="8"/>
        <v>-0.73</v>
      </c>
      <c r="E110" s="14">
        <f t="shared" si="9"/>
        <v>-7.12229183605146E-2</v>
      </c>
    </row>
    <row r="111" spans="2:5" x14ac:dyDescent="0.25">
      <c r="B111" s="13">
        <v>2.1800000000000002</v>
      </c>
      <c r="C111" s="13">
        <v>-0.66300000000000003</v>
      </c>
      <c r="D111" s="27">
        <f t="shared" si="8"/>
        <v>-0.67500000000000004</v>
      </c>
      <c r="E111" s="14">
        <f t="shared" si="9"/>
        <v>-6.5856808073078574E-2</v>
      </c>
    </row>
    <row r="112" spans="2:5" x14ac:dyDescent="0.25">
      <c r="B112" s="13">
        <v>2.2000000000000002</v>
      </c>
      <c r="C112" s="13">
        <v>-0.60899999999999999</v>
      </c>
      <c r="D112" s="27">
        <f t="shared" si="8"/>
        <v>-0.621</v>
      </c>
      <c r="E112" s="14">
        <f t="shared" si="9"/>
        <v>-6.0588263427232281E-2</v>
      </c>
    </row>
    <row r="113" spans="2:5" x14ac:dyDescent="0.25">
      <c r="B113" s="13">
        <v>2.2200000000000002</v>
      </c>
      <c r="C113" s="13">
        <v>-0.53</v>
      </c>
      <c r="D113" s="27">
        <f t="shared" si="8"/>
        <v>-0.54200000000000004</v>
      </c>
      <c r="E113" s="14">
        <f t="shared" si="9"/>
        <v>-5.288057774164235E-2</v>
      </c>
    </row>
    <row r="114" spans="2:5" x14ac:dyDescent="0.25">
      <c r="B114" s="13">
        <v>2.2400000000000002</v>
      </c>
      <c r="C114" s="13">
        <v>-0.45100000000000001</v>
      </c>
      <c r="D114" s="27">
        <f t="shared" si="8"/>
        <v>-0.46300000000000002</v>
      </c>
      <c r="E114" s="14">
        <f t="shared" si="9"/>
        <v>-4.5172892056052412E-2</v>
      </c>
    </row>
    <row r="115" spans="2:5" x14ac:dyDescent="0.25">
      <c r="B115" s="13">
        <v>2.2599999999999998</v>
      </c>
      <c r="C115" s="13">
        <v>-0.372</v>
      </c>
      <c r="D115" s="27">
        <f t="shared" si="8"/>
        <v>-0.38400000000000001</v>
      </c>
      <c r="E115" s="14">
        <f t="shared" si="9"/>
        <v>-3.7465206370462474E-2</v>
      </c>
    </row>
    <row r="116" spans="2:5" x14ac:dyDescent="0.25">
      <c r="B116" s="13">
        <v>2.2799999999999998</v>
      </c>
      <c r="C116" s="13">
        <v>-0.28699999999999998</v>
      </c>
      <c r="D116" s="27">
        <f t="shared" si="8"/>
        <v>-0.29899999999999999</v>
      </c>
      <c r="E116" s="14">
        <f t="shared" si="9"/>
        <v>-2.9172126835334058E-2</v>
      </c>
    </row>
    <row r="117" spans="2:5" x14ac:dyDescent="0.25">
      <c r="B117" s="13">
        <v>2.2999999999999998</v>
      </c>
      <c r="C117" s="13">
        <v>-0.183</v>
      </c>
      <c r="D117" s="27">
        <f t="shared" si="8"/>
        <v>-0.19500000000000001</v>
      </c>
      <c r="E117" s="14">
        <f t="shared" si="9"/>
        <v>-1.9025300110000476E-2</v>
      </c>
    </row>
    <row r="118" spans="2:5" x14ac:dyDescent="0.25">
      <c r="B118" s="13">
        <v>2.3199999999999998</v>
      </c>
      <c r="C118" s="13">
        <v>-9.1999999999999998E-2</v>
      </c>
      <c r="D118" s="27">
        <f t="shared" si="8"/>
        <v>-0.104</v>
      </c>
      <c r="E118" s="14">
        <f t="shared" si="9"/>
        <v>-1.0146826725333586E-2</v>
      </c>
    </row>
    <row r="119" spans="2:5" x14ac:dyDescent="0.25">
      <c r="B119" s="13">
        <v>2.34</v>
      </c>
      <c r="C119" s="13">
        <v>-1.2999999999999999E-2</v>
      </c>
      <c r="D119" s="27">
        <f t="shared" si="8"/>
        <v>-2.5000000000000001E-2</v>
      </c>
      <c r="E119" s="14">
        <f t="shared" si="9"/>
        <v>-2.4391410397436508E-3</v>
      </c>
    </row>
    <row r="120" spans="2:5" x14ac:dyDescent="0.25">
      <c r="B120" s="13">
        <v>2.36</v>
      </c>
      <c r="C120" s="13">
        <v>8.4000000000000005E-2</v>
      </c>
      <c r="D120" s="27">
        <f t="shared" si="8"/>
        <v>7.2000000000000008E-2</v>
      </c>
      <c r="E120" s="14">
        <f t="shared" si="9"/>
        <v>7.0247261944617143E-3</v>
      </c>
    </row>
    <row r="121" spans="2:5" x14ac:dyDescent="0.25">
      <c r="B121" s="13">
        <v>2.38</v>
      </c>
      <c r="C121" s="13">
        <v>0.17499999999999999</v>
      </c>
      <c r="D121" s="27">
        <f t="shared" si="8"/>
        <v>0.16299999999999998</v>
      </c>
      <c r="E121" s="14">
        <f t="shared" si="9"/>
        <v>1.5903199579128599E-2</v>
      </c>
    </row>
    <row r="122" spans="2:5" x14ac:dyDescent="0.25">
      <c r="B122" s="13">
        <v>2.4</v>
      </c>
      <c r="C122" s="13">
        <v>0.26600000000000001</v>
      </c>
      <c r="D122" s="27">
        <f t="shared" si="8"/>
        <v>0.254</v>
      </c>
      <c r="E122" s="14">
        <f t="shared" si="9"/>
        <v>2.4781672963795489E-2</v>
      </c>
    </row>
    <row r="123" spans="2:5" x14ac:dyDescent="0.25">
      <c r="B123" s="13">
        <v>2.42</v>
      </c>
      <c r="C123" s="13">
        <v>0.35099999999999998</v>
      </c>
      <c r="D123" s="27">
        <f t="shared" si="8"/>
        <v>0.33899999999999997</v>
      </c>
      <c r="E123" s="14">
        <f t="shared" si="9"/>
        <v>3.3074752498923901E-2</v>
      </c>
    </row>
    <row r="124" spans="2:5" x14ac:dyDescent="0.25">
      <c r="B124" s="13">
        <v>2.44</v>
      </c>
      <c r="C124" s="13">
        <v>0.43</v>
      </c>
      <c r="D124" s="27">
        <f t="shared" si="8"/>
        <v>0.41799999999999998</v>
      </c>
      <c r="E124" s="14">
        <f t="shared" si="9"/>
        <v>4.0782438184513832E-2</v>
      </c>
    </row>
    <row r="125" spans="2:5" x14ac:dyDescent="0.25">
      <c r="B125" s="13">
        <v>2.46</v>
      </c>
      <c r="C125" s="13">
        <v>0.51500000000000001</v>
      </c>
      <c r="D125" s="27">
        <f t="shared" si="8"/>
        <v>0.503</v>
      </c>
      <c r="E125" s="14">
        <f t="shared" si="9"/>
        <v>4.9075517719642248E-2</v>
      </c>
    </row>
    <row r="126" spans="2:5" x14ac:dyDescent="0.25">
      <c r="B126" s="13">
        <v>2.48</v>
      </c>
      <c r="C126" s="13">
        <v>0.59399999999999997</v>
      </c>
      <c r="D126" s="27">
        <f t="shared" si="8"/>
        <v>0.58199999999999996</v>
      </c>
      <c r="E126" s="14">
        <f t="shared" si="9"/>
        <v>5.6783203405232179E-2</v>
      </c>
    </row>
    <row r="127" spans="2:5" x14ac:dyDescent="0.25">
      <c r="B127" s="13">
        <v>2.5</v>
      </c>
      <c r="C127" s="13">
        <v>0.64900000000000002</v>
      </c>
      <c r="D127" s="27">
        <f t="shared" si="8"/>
        <v>0.63700000000000001</v>
      </c>
      <c r="E127" s="14">
        <f t="shared" si="9"/>
        <v>6.2149313692668219E-2</v>
      </c>
    </row>
    <row r="128" spans="2:5" x14ac:dyDescent="0.25">
      <c r="B128" s="13">
        <v>2.52</v>
      </c>
      <c r="C128" s="13">
        <v>0.71599999999999997</v>
      </c>
      <c r="D128" s="27">
        <f t="shared" si="8"/>
        <v>0.70399999999999996</v>
      </c>
      <c r="E128" s="14">
        <f t="shared" si="9"/>
        <v>6.8686211679181194E-2</v>
      </c>
    </row>
    <row r="129" spans="2:5" x14ac:dyDescent="0.25">
      <c r="B129" s="13">
        <v>2.54</v>
      </c>
      <c r="C129" s="13">
        <v>0.77100000000000002</v>
      </c>
      <c r="D129" s="27">
        <f t="shared" si="8"/>
        <v>0.75900000000000001</v>
      </c>
      <c r="E129" s="14">
        <f t="shared" si="9"/>
        <v>7.4052321966617235E-2</v>
      </c>
    </row>
    <row r="130" spans="2:5" x14ac:dyDescent="0.25">
      <c r="B130" s="13">
        <v>2.56</v>
      </c>
      <c r="C130" s="13">
        <v>0.80700000000000005</v>
      </c>
      <c r="D130" s="27">
        <f t="shared" si="8"/>
        <v>0.79500000000000004</v>
      </c>
      <c r="E130" s="14">
        <f t="shared" si="9"/>
        <v>7.7564685063848088E-2</v>
      </c>
    </row>
    <row r="131" spans="2:5" x14ac:dyDescent="0.25">
      <c r="B131" s="13">
        <v>2.58</v>
      </c>
      <c r="C131" s="13">
        <v>0.83699999999999997</v>
      </c>
      <c r="D131" s="27">
        <f t="shared" ref="D131:D194" si="10">C131-$O$5</f>
        <v>0.82499999999999996</v>
      </c>
      <c r="E131" s="14">
        <f t="shared" ref="E131:E194" si="11">D131/$O$2</f>
        <v>8.049165431154047E-2</v>
      </c>
    </row>
    <row r="132" spans="2:5" x14ac:dyDescent="0.25">
      <c r="B132" s="13">
        <v>2.6</v>
      </c>
      <c r="C132" s="13">
        <v>0.86099999999999999</v>
      </c>
      <c r="D132" s="27">
        <f t="shared" si="10"/>
        <v>0.84899999999999998</v>
      </c>
      <c r="E132" s="14">
        <f t="shared" si="11"/>
        <v>8.2833229709694367E-2</v>
      </c>
    </row>
    <row r="133" spans="2:5" x14ac:dyDescent="0.25">
      <c r="B133" s="15">
        <v>2.62</v>
      </c>
      <c r="C133" s="15">
        <v>0.88600000000000001</v>
      </c>
      <c r="D133" s="27">
        <f t="shared" si="10"/>
        <v>0.874</v>
      </c>
      <c r="E133" s="14">
        <f t="shared" si="11"/>
        <v>8.5272370749438026E-2</v>
      </c>
    </row>
    <row r="134" spans="2:5" x14ac:dyDescent="0.25">
      <c r="B134" s="15">
        <v>2.64</v>
      </c>
      <c r="C134" s="15">
        <v>0.88600000000000001</v>
      </c>
      <c r="D134" s="27">
        <f t="shared" si="10"/>
        <v>0.874</v>
      </c>
      <c r="E134" s="14">
        <f t="shared" si="11"/>
        <v>8.5272370749438026E-2</v>
      </c>
    </row>
    <row r="135" spans="2:5" x14ac:dyDescent="0.25">
      <c r="B135" s="13">
        <v>2.66</v>
      </c>
      <c r="C135" s="13">
        <v>0.88</v>
      </c>
      <c r="D135" s="27">
        <f t="shared" si="10"/>
        <v>0.86799999999999999</v>
      </c>
      <c r="E135" s="14">
        <f t="shared" si="11"/>
        <v>8.4686976899899541E-2</v>
      </c>
    </row>
    <row r="136" spans="2:5" x14ac:dyDescent="0.25">
      <c r="B136" s="13">
        <v>2.68</v>
      </c>
      <c r="C136" s="13">
        <v>0.86099999999999999</v>
      </c>
      <c r="D136" s="27">
        <f t="shared" si="10"/>
        <v>0.84899999999999998</v>
      </c>
      <c r="E136" s="14">
        <f t="shared" si="11"/>
        <v>8.2833229709694367E-2</v>
      </c>
    </row>
    <row r="137" spans="2:5" x14ac:dyDescent="0.25">
      <c r="B137" s="13">
        <v>2.7</v>
      </c>
      <c r="C137" s="13">
        <v>0.83699999999999997</v>
      </c>
      <c r="D137" s="27">
        <f t="shared" si="10"/>
        <v>0.82499999999999996</v>
      </c>
      <c r="E137" s="14">
        <f t="shared" si="11"/>
        <v>8.049165431154047E-2</v>
      </c>
    </row>
    <row r="138" spans="2:5" x14ac:dyDescent="0.25">
      <c r="B138" s="13">
        <v>2.72</v>
      </c>
      <c r="C138" s="13">
        <v>0.80100000000000005</v>
      </c>
      <c r="D138" s="27">
        <f t="shared" si="10"/>
        <v>0.78900000000000003</v>
      </c>
      <c r="E138" s="14">
        <f t="shared" si="11"/>
        <v>7.6979291214309617E-2</v>
      </c>
    </row>
    <row r="139" spans="2:5" x14ac:dyDescent="0.25">
      <c r="B139" s="13">
        <v>2.74</v>
      </c>
      <c r="C139" s="13">
        <v>0.76500000000000001</v>
      </c>
      <c r="D139" s="27">
        <f t="shared" si="10"/>
        <v>0.753</v>
      </c>
      <c r="E139" s="14">
        <f t="shared" si="11"/>
        <v>7.346692811707875E-2</v>
      </c>
    </row>
    <row r="140" spans="2:5" x14ac:dyDescent="0.25">
      <c r="B140" s="13">
        <v>2.76</v>
      </c>
      <c r="C140" s="13">
        <v>0.71</v>
      </c>
      <c r="D140" s="27">
        <f t="shared" si="10"/>
        <v>0.69799999999999995</v>
      </c>
      <c r="E140" s="14">
        <f t="shared" si="11"/>
        <v>6.8100817829642724E-2</v>
      </c>
    </row>
    <row r="141" spans="2:5" x14ac:dyDescent="0.25">
      <c r="B141" s="13">
        <v>2.78</v>
      </c>
      <c r="C141" s="13">
        <v>0.64300000000000002</v>
      </c>
      <c r="D141" s="27">
        <f t="shared" si="10"/>
        <v>0.63100000000000001</v>
      </c>
      <c r="E141" s="14">
        <f t="shared" si="11"/>
        <v>6.1563919843129741E-2</v>
      </c>
    </row>
    <row r="142" spans="2:5" x14ac:dyDescent="0.25">
      <c r="B142" s="13">
        <v>2.8</v>
      </c>
      <c r="C142" s="13">
        <v>0.57599999999999996</v>
      </c>
      <c r="D142" s="27">
        <f t="shared" si="10"/>
        <v>0.56399999999999995</v>
      </c>
      <c r="E142" s="14">
        <f t="shared" si="11"/>
        <v>5.5027021856616752E-2</v>
      </c>
    </row>
    <row r="143" spans="2:5" x14ac:dyDescent="0.25">
      <c r="B143" s="13">
        <v>2.82</v>
      </c>
      <c r="C143" s="13">
        <v>0.497</v>
      </c>
      <c r="D143" s="27">
        <f t="shared" si="10"/>
        <v>0.48499999999999999</v>
      </c>
      <c r="E143" s="14">
        <f t="shared" si="11"/>
        <v>4.7319336171026821E-2</v>
      </c>
    </row>
    <row r="144" spans="2:5" x14ac:dyDescent="0.25">
      <c r="B144" s="13">
        <v>2.84</v>
      </c>
      <c r="C144" s="13">
        <v>0.43</v>
      </c>
      <c r="D144" s="27">
        <f t="shared" si="10"/>
        <v>0.41799999999999998</v>
      </c>
      <c r="E144" s="14">
        <f t="shared" si="11"/>
        <v>4.0782438184513832E-2</v>
      </c>
    </row>
    <row r="145" spans="2:5" x14ac:dyDescent="0.25">
      <c r="B145" s="13">
        <v>2.86</v>
      </c>
      <c r="C145" s="13">
        <v>0.34499999999999997</v>
      </c>
      <c r="D145" s="27">
        <f t="shared" si="10"/>
        <v>0.33299999999999996</v>
      </c>
      <c r="E145" s="14">
        <f t="shared" si="11"/>
        <v>3.2489358649385423E-2</v>
      </c>
    </row>
    <row r="146" spans="2:5" x14ac:dyDescent="0.25">
      <c r="B146" s="13">
        <v>2.88</v>
      </c>
      <c r="C146" s="13">
        <v>0.254</v>
      </c>
      <c r="D146" s="27">
        <f t="shared" si="10"/>
        <v>0.24199999999999999</v>
      </c>
      <c r="E146" s="14">
        <f t="shared" si="11"/>
        <v>2.3610885264718537E-2</v>
      </c>
    </row>
    <row r="147" spans="2:5" x14ac:dyDescent="0.25">
      <c r="B147" s="13">
        <v>2.9</v>
      </c>
      <c r="C147" s="13">
        <v>0.16900000000000001</v>
      </c>
      <c r="D147" s="27">
        <f t="shared" si="10"/>
        <v>0.157</v>
      </c>
      <c r="E147" s="14">
        <f t="shared" si="11"/>
        <v>1.5317805729590125E-2</v>
      </c>
    </row>
    <row r="148" spans="2:5" x14ac:dyDescent="0.25">
      <c r="B148" s="13">
        <v>2.92</v>
      </c>
      <c r="C148" s="13">
        <v>7.8E-2</v>
      </c>
      <c r="D148" s="27">
        <f t="shared" si="10"/>
        <v>6.6000000000000003E-2</v>
      </c>
      <c r="E148" s="14">
        <f t="shared" si="11"/>
        <v>6.4393323449232374E-3</v>
      </c>
    </row>
    <row r="149" spans="2:5" x14ac:dyDescent="0.25">
      <c r="B149" s="13">
        <v>2.94</v>
      </c>
      <c r="C149" s="13">
        <v>-7.0000000000000001E-3</v>
      </c>
      <c r="D149" s="27">
        <f t="shared" si="10"/>
        <v>-1.9E-2</v>
      </c>
      <c r="E149" s="14">
        <f t="shared" si="11"/>
        <v>-1.8537471902051743E-3</v>
      </c>
    </row>
    <row r="150" spans="2:5" x14ac:dyDescent="0.25">
      <c r="B150" s="13">
        <v>2.96</v>
      </c>
      <c r="C150" s="13">
        <v>-9.1999999999999998E-2</v>
      </c>
      <c r="D150" s="27">
        <f t="shared" si="10"/>
        <v>-0.104</v>
      </c>
      <c r="E150" s="14">
        <f t="shared" si="11"/>
        <v>-1.0146826725333586E-2</v>
      </c>
    </row>
    <row r="151" spans="2:5" x14ac:dyDescent="0.25">
      <c r="B151" s="13">
        <v>2.98</v>
      </c>
      <c r="C151" s="13">
        <v>-0.183</v>
      </c>
      <c r="D151" s="27">
        <f t="shared" si="10"/>
        <v>-0.19500000000000001</v>
      </c>
      <c r="E151" s="14">
        <f t="shared" si="11"/>
        <v>-1.9025300110000476E-2</v>
      </c>
    </row>
    <row r="152" spans="2:5" x14ac:dyDescent="0.25">
      <c r="B152" s="13">
        <v>3</v>
      </c>
      <c r="C152" s="13">
        <v>-0.27400000000000002</v>
      </c>
      <c r="D152" s="27">
        <f t="shared" si="10"/>
        <v>-0.28600000000000003</v>
      </c>
      <c r="E152" s="14">
        <f t="shared" si="11"/>
        <v>-2.7903773494667366E-2</v>
      </c>
    </row>
    <row r="153" spans="2:5" x14ac:dyDescent="0.25">
      <c r="B153" s="13">
        <v>3.02</v>
      </c>
      <c r="C153" s="13">
        <v>-0.35899999999999999</v>
      </c>
      <c r="D153" s="27">
        <f t="shared" si="10"/>
        <v>-0.371</v>
      </c>
      <c r="E153" s="14">
        <f t="shared" si="11"/>
        <v>-3.6196853029795771E-2</v>
      </c>
    </row>
    <row r="154" spans="2:5" x14ac:dyDescent="0.25">
      <c r="B154" s="13">
        <v>3.04</v>
      </c>
      <c r="C154" s="13">
        <v>-0.438</v>
      </c>
      <c r="D154" s="27">
        <f t="shared" si="10"/>
        <v>-0.45</v>
      </c>
      <c r="E154" s="14">
        <f t="shared" si="11"/>
        <v>-4.3904538715385709E-2</v>
      </c>
    </row>
    <row r="155" spans="2:5" x14ac:dyDescent="0.25">
      <c r="B155" s="13">
        <v>3.06</v>
      </c>
      <c r="C155" s="13">
        <v>-0.505</v>
      </c>
      <c r="D155" s="27">
        <f t="shared" si="10"/>
        <v>-0.51700000000000002</v>
      </c>
      <c r="E155" s="14">
        <f t="shared" si="11"/>
        <v>-5.0441436701898691E-2</v>
      </c>
    </row>
    <row r="156" spans="2:5" x14ac:dyDescent="0.25">
      <c r="B156" s="13">
        <v>3.08</v>
      </c>
      <c r="C156" s="13">
        <v>-0.57199999999999995</v>
      </c>
      <c r="D156" s="27">
        <f t="shared" si="10"/>
        <v>-0.58399999999999996</v>
      </c>
      <c r="E156" s="14">
        <f t="shared" si="11"/>
        <v>-5.6978334688411673E-2</v>
      </c>
    </row>
    <row r="157" spans="2:5" x14ac:dyDescent="0.25">
      <c r="B157" s="13">
        <v>3.1</v>
      </c>
      <c r="C157" s="13">
        <v>-0.626</v>
      </c>
      <c r="D157" s="27">
        <f t="shared" si="10"/>
        <v>-0.63800000000000001</v>
      </c>
      <c r="E157" s="14">
        <f t="shared" si="11"/>
        <v>-6.224687933425796E-2</v>
      </c>
    </row>
    <row r="158" spans="2:5" x14ac:dyDescent="0.25">
      <c r="B158" s="13">
        <v>3.12</v>
      </c>
      <c r="C158" s="13">
        <v>-0.68799999999999994</v>
      </c>
      <c r="D158" s="27">
        <f t="shared" si="10"/>
        <v>-0.7</v>
      </c>
      <c r="E158" s="14">
        <f t="shared" si="11"/>
        <v>-6.8295949112822205E-2</v>
      </c>
    </row>
    <row r="159" spans="2:5" x14ac:dyDescent="0.25">
      <c r="B159" s="13">
        <v>3.14</v>
      </c>
      <c r="C159" s="13">
        <v>-0.72399999999999998</v>
      </c>
      <c r="D159" s="27">
        <f t="shared" si="10"/>
        <v>-0.73599999999999999</v>
      </c>
      <c r="E159" s="14">
        <f t="shared" si="11"/>
        <v>-7.1808312210053071E-2</v>
      </c>
    </row>
    <row r="160" spans="2:5" x14ac:dyDescent="0.25">
      <c r="B160" s="13">
        <v>3.16</v>
      </c>
      <c r="C160" s="13">
        <v>-0.76</v>
      </c>
      <c r="D160" s="27">
        <f t="shared" si="10"/>
        <v>-0.77200000000000002</v>
      </c>
      <c r="E160" s="14">
        <f t="shared" si="11"/>
        <v>-7.5320675307283924E-2</v>
      </c>
    </row>
    <row r="161" spans="2:5" x14ac:dyDescent="0.25">
      <c r="B161" s="13">
        <v>3.18</v>
      </c>
      <c r="C161" s="13">
        <v>-0.79100000000000004</v>
      </c>
      <c r="D161" s="27">
        <f t="shared" si="10"/>
        <v>-0.80300000000000005</v>
      </c>
      <c r="E161" s="14">
        <f t="shared" si="11"/>
        <v>-7.8345210196566054E-2</v>
      </c>
    </row>
    <row r="162" spans="2:5" x14ac:dyDescent="0.25">
      <c r="B162" s="13">
        <v>3.2</v>
      </c>
      <c r="C162" s="13">
        <v>-0.81499999999999995</v>
      </c>
      <c r="D162" s="27">
        <f t="shared" si="10"/>
        <v>-0.82699999999999996</v>
      </c>
      <c r="E162" s="14">
        <f t="shared" si="11"/>
        <v>-8.0686785594719951E-2</v>
      </c>
    </row>
    <row r="163" spans="2:5" x14ac:dyDescent="0.25">
      <c r="B163" s="13">
        <v>3.22</v>
      </c>
      <c r="C163" s="13">
        <v>-0.81499999999999995</v>
      </c>
      <c r="D163" s="27">
        <f t="shared" si="10"/>
        <v>-0.82699999999999996</v>
      </c>
      <c r="E163" s="14">
        <f t="shared" si="11"/>
        <v>-8.0686785594719951E-2</v>
      </c>
    </row>
    <row r="164" spans="2:5" x14ac:dyDescent="0.25">
      <c r="B164" s="15">
        <v>3.24</v>
      </c>
      <c r="C164" s="15">
        <v>-0.82099999999999995</v>
      </c>
      <c r="D164" s="27">
        <f t="shared" si="10"/>
        <v>-0.83299999999999996</v>
      </c>
      <c r="E164" s="14">
        <f t="shared" si="11"/>
        <v>-8.1272179444258436E-2</v>
      </c>
    </row>
    <row r="165" spans="2:5" x14ac:dyDescent="0.25">
      <c r="B165" s="13">
        <v>3.26</v>
      </c>
      <c r="C165" s="13">
        <v>-0.81499999999999995</v>
      </c>
      <c r="D165" s="27">
        <f t="shared" si="10"/>
        <v>-0.82699999999999996</v>
      </c>
      <c r="E165" s="14">
        <f t="shared" si="11"/>
        <v>-8.0686785594719951E-2</v>
      </c>
    </row>
    <row r="166" spans="2:5" x14ac:dyDescent="0.25">
      <c r="B166" s="13">
        <v>3.28</v>
      </c>
      <c r="C166" s="13">
        <v>-0.79700000000000004</v>
      </c>
      <c r="D166" s="27">
        <f t="shared" si="10"/>
        <v>-0.80900000000000005</v>
      </c>
      <c r="E166" s="14">
        <f t="shared" si="11"/>
        <v>-7.8930604046104538E-2</v>
      </c>
    </row>
    <row r="167" spans="2:5" x14ac:dyDescent="0.25">
      <c r="B167" s="13">
        <v>3.3</v>
      </c>
      <c r="C167" s="13">
        <v>-0.76600000000000001</v>
      </c>
      <c r="D167" s="27">
        <f t="shared" si="10"/>
        <v>-0.77800000000000002</v>
      </c>
      <c r="E167" s="14">
        <f t="shared" si="11"/>
        <v>-7.5906069156822409E-2</v>
      </c>
    </row>
    <row r="168" spans="2:5" x14ac:dyDescent="0.25">
      <c r="B168" s="13">
        <v>3.32</v>
      </c>
      <c r="C168" s="13">
        <v>-0.73599999999999999</v>
      </c>
      <c r="D168" s="27">
        <f t="shared" si="10"/>
        <v>-0.748</v>
      </c>
      <c r="E168" s="14">
        <f t="shared" si="11"/>
        <v>-7.2979099909130027E-2</v>
      </c>
    </row>
    <row r="169" spans="2:5" x14ac:dyDescent="0.25">
      <c r="B169" s="13">
        <v>3.34</v>
      </c>
      <c r="C169" s="13">
        <v>-0.69899999999999995</v>
      </c>
      <c r="D169" s="27">
        <f t="shared" si="10"/>
        <v>-0.71099999999999997</v>
      </c>
      <c r="E169" s="14">
        <f t="shared" si="11"/>
        <v>-6.9369171170309413E-2</v>
      </c>
    </row>
    <row r="170" spans="2:5" x14ac:dyDescent="0.25">
      <c r="B170" s="13">
        <v>3.36</v>
      </c>
      <c r="C170" s="13">
        <v>-0.65100000000000002</v>
      </c>
      <c r="D170" s="27">
        <f t="shared" si="10"/>
        <v>-0.66300000000000003</v>
      </c>
      <c r="E170" s="14">
        <f t="shared" si="11"/>
        <v>-6.4686020374001618E-2</v>
      </c>
    </row>
    <row r="171" spans="2:5" x14ac:dyDescent="0.25">
      <c r="B171" s="13">
        <v>3.38</v>
      </c>
      <c r="C171" s="13">
        <v>-0.59599999999999997</v>
      </c>
      <c r="D171" s="27">
        <f t="shared" si="10"/>
        <v>-0.60799999999999998</v>
      </c>
      <c r="E171" s="14">
        <f t="shared" si="11"/>
        <v>-5.9319910086565578E-2</v>
      </c>
    </row>
    <row r="172" spans="2:5" x14ac:dyDescent="0.25">
      <c r="B172" s="13">
        <v>3.4</v>
      </c>
      <c r="C172" s="13">
        <v>-0.53600000000000003</v>
      </c>
      <c r="D172" s="27">
        <f t="shared" si="10"/>
        <v>-0.54800000000000004</v>
      </c>
      <c r="E172" s="14">
        <f t="shared" si="11"/>
        <v>-5.3465971591180821E-2</v>
      </c>
    </row>
    <row r="173" spans="2:5" x14ac:dyDescent="0.25">
      <c r="B173" s="13">
        <v>3.42</v>
      </c>
      <c r="C173" s="13">
        <v>-0.46899999999999997</v>
      </c>
      <c r="D173" s="27">
        <f t="shared" si="10"/>
        <v>-0.48099999999999998</v>
      </c>
      <c r="E173" s="14">
        <f t="shared" si="11"/>
        <v>-4.6929073604667831E-2</v>
      </c>
    </row>
    <row r="174" spans="2:5" x14ac:dyDescent="0.25">
      <c r="B174" s="13">
        <v>3.44</v>
      </c>
      <c r="C174" s="13">
        <v>-0.39600000000000002</v>
      </c>
      <c r="D174" s="27">
        <f t="shared" si="10"/>
        <v>-0.40800000000000003</v>
      </c>
      <c r="E174" s="14">
        <f t="shared" si="11"/>
        <v>-3.9806781768616378E-2</v>
      </c>
    </row>
    <row r="175" spans="2:5" x14ac:dyDescent="0.25">
      <c r="B175" s="13">
        <v>3.46</v>
      </c>
      <c r="C175" s="13">
        <v>-0.317</v>
      </c>
      <c r="D175" s="27">
        <f t="shared" si="10"/>
        <v>-0.32900000000000001</v>
      </c>
      <c r="E175" s="14">
        <f t="shared" si="11"/>
        <v>-3.209909608302644E-2</v>
      </c>
    </row>
    <row r="176" spans="2:5" x14ac:dyDescent="0.25">
      <c r="B176" s="13">
        <v>3.48</v>
      </c>
      <c r="C176" s="13">
        <v>-0.24399999999999999</v>
      </c>
      <c r="D176" s="27">
        <f t="shared" si="10"/>
        <v>-0.25600000000000001</v>
      </c>
      <c r="E176" s="14">
        <f t="shared" si="11"/>
        <v>-2.497680424697498E-2</v>
      </c>
    </row>
    <row r="177" spans="2:5" x14ac:dyDescent="0.25">
      <c r="B177" s="13">
        <v>3.5</v>
      </c>
      <c r="C177" s="13">
        <v>-0.14099999999999999</v>
      </c>
      <c r="D177" s="27">
        <f t="shared" si="10"/>
        <v>-0.153</v>
      </c>
      <c r="E177" s="14">
        <f t="shared" si="11"/>
        <v>-1.492754316323114E-2</v>
      </c>
    </row>
    <row r="178" spans="2:5" x14ac:dyDescent="0.25">
      <c r="B178" s="13">
        <v>3.52</v>
      </c>
      <c r="C178" s="13">
        <v>-5.6000000000000001E-2</v>
      </c>
      <c r="D178" s="27">
        <f t="shared" si="10"/>
        <v>-6.8000000000000005E-2</v>
      </c>
      <c r="E178" s="14">
        <f t="shared" si="11"/>
        <v>-6.6344636281027297E-3</v>
      </c>
    </row>
    <row r="179" spans="2:5" x14ac:dyDescent="0.25">
      <c r="B179" s="13">
        <v>3.54</v>
      </c>
      <c r="C179" s="13">
        <v>2.9000000000000001E-2</v>
      </c>
      <c r="D179" s="27">
        <f t="shared" si="10"/>
        <v>1.7000000000000001E-2</v>
      </c>
      <c r="E179" s="14">
        <f t="shared" si="11"/>
        <v>1.6586159070256824E-3</v>
      </c>
    </row>
    <row r="180" spans="2:5" x14ac:dyDescent="0.25">
      <c r="B180" s="13">
        <v>3.56</v>
      </c>
      <c r="C180" s="13">
        <v>0.114</v>
      </c>
      <c r="D180" s="27">
        <f t="shared" si="10"/>
        <v>0.10200000000000001</v>
      </c>
      <c r="E180" s="14">
        <f t="shared" si="11"/>
        <v>9.9516954421540946E-3</v>
      </c>
    </row>
    <row r="181" spans="2:5" x14ac:dyDescent="0.25">
      <c r="B181" s="13">
        <v>3.58</v>
      </c>
      <c r="C181" s="13">
        <v>0.193</v>
      </c>
      <c r="D181" s="27">
        <f t="shared" si="10"/>
        <v>0.18099999999999999</v>
      </c>
      <c r="E181" s="14">
        <f t="shared" si="11"/>
        <v>1.7659381127744029E-2</v>
      </c>
    </row>
    <row r="182" spans="2:5" x14ac:dyDescent="0.25">
      <c r="B182" s="13">
        <v>3.6</v>
      </c>
      <c r="C182" s="13">
        <v>0.27900000000000003</v>
      </c>
      <c r="D182" s="27">
        <f t="shared" si="10"/>
        <v>0.26700000000000002</v>
      </c>
      <c r="E182" s="14">
        <f t="shared" si="11"/>
        <v>2.6050026304462189E-2</v>
      </c>
    </row>
    <row r="183" spans="2:5" x14ac:dyDescent="0.25">
      <c r="B183" s="13">
        <v>3.62</v>
      </c>
      <c r="C183" s="13">
        <v>0.36399999999999999</v>
      </c>
      <c r="D183" s="27">
        <f t="shared" si="10"/>
        <v>0.35199999999999998</v>
      </c>
      <c r="E183" s="14">
        <f t="shared" si="11"/>
        <v>3.4343105839590597E-2</v>
      </c>
    </row>
    <row r="184" spans="2:5" x14ac:dyDescent="0.25">
      <c r="B184" s="13">
        <v>3.64</v>
      </c>
      <c r="C184" s="13">
        <v>0.42399999999999999</v>
      </c>
      <c r="D184" s="27">
        <f t="shared" si="10"/>
        <v>0.41199999999999998</v>
      </c>
      <c r="E184" s="14">
        <f t="shared" si="11"/>
        <v>4.0197044334975361E-2</v>
      </c>
    </row>
    <row r="185" spans="2:5" x14ac:dyDescent="0.25">
      <c r="B185" s="13">
        <v>3.66</v>
      </c>
      <c r="C185" s="13">
        <v>0.497</v>
      </c>
      <c r="D185" s="27">
        <f t="shared" si="10"/>
        <v>0.48499999999999999</v>
      </c>
      <c r="E185" s="14">
        <f t="shared" si="11"/>
        <v>4.7319336171026821E-2</v>
      </c>
    </row>
    <row r="186" spans="2:5" x14ac:dyDescent="0.25">
      <c r="B186" s="13">
        <v>3.68</v>
      </c>
      <c r="C186" s="13">
        <v>0.56999999999999995</v>
      </c>
      <c r="D186" s="27">
        <f t="shared" si="10"/>
        <v>0.55799999999999994</v>
      </c>
      <c r="E186" s="14">
        <f t="shared" si="11"/>
        <v>5.4441628007078274E-2</v>
      </c>
    </row>
    <row r="187" spans="2:5" x14ac:dyDescent="0.25">
      <c r="B187" s="13">
        <v>3.7</v>
      </c>
      <c r="C187" s="13">
        <v>0.63700000000000001</v>
      </c>
      <c r="D187" s="27">
        <f t="shared" si="10"/>
        <v>0.625</v>
      </c>
      <c r="E187" s="14">
        <f t="shared" si="11"/>
        <v>6.0978525993591264E-2</v>
      </c>
    </row>
    <row r="188" spans="2:5" x14ac:dyDescent="0.25">
      <c r="B188" s="13">
        <v>3.72</v>
      </c>
      <c r="C188" s="13">
        <v>0.68600000000000005</v>
      </c>
      <c r="D188" s="27">
        <f t="shared" si="10"/>
        <v>0.67400000000000004</v>
      </c>
      <c r="E188" s="14">
        <f t="shared" si="11"/>
        <v>6.5759242431488826E-2</v>
      </c>
    </row>
    <row r="189" spans="2:5" x14ac:dyDescent="0.25">
      <c r="B189" s="13">
        <v>3.74</v>
      </c>
      <c r="C189" s="13">
        <v>0.72199999999999998</v>
      </c>
      <c r="D189" s="27">
        <f t="shared" si="10"/>
        <v>0.71</v>
      </c>
      <c r="E189" s="14">
        <f t="shared" si="11"/>
        <v>6.9271605528719665E-2</v>
      </c>
    </row>
    <row r="190" spans="2:5" x14ac:dyDescent="0.25">
      <c r="B190" s="13">
        <v>3.76</v>
      </c>
      <c r="C190" s="13">
        <v>0.76500000000000001</v>
      </c>
      <c r="D190" s="27">
        <f t="shared" si="10"/>
        <v>0.753</v>
      </c>
      <c r="E190" s="14">
        <f t="shared" si="11"/>
        <v>7.346692811707875E-2</v>
      </c>
    </row>
    <row r="191" spans="2:5" x14ac:dyDescent="0.25">
      <c r="B191" s="13">
        <v>3.78</v>
      </c>
      <c r="C191" s="13">
        <v>0.78900000000000003</v>
      </c>
      <c r="D191" s="27">
        <f t="shared" si="10"/>
        <v>0.77700000000000002</v>
      </c>
      <c r="E191" s="14">
        <f t="shared" si="11"/>
        <v>7.5808503515232661E-2</v>
      </c>
    </row>
    <row r="192" spans="2:5" x14ac:dyDescent="0.25">
      <c r="B192" s="13">
        <v>3.8</v>
      </c>
      <c r="C192" s="13">
        <v>0.80100000000000005</v>
      </c>
      <c r="D192" s="27">
        <f t="shared" si="10"/>
        <v>0.78900000000000003</v>
      </c>
      <c r="E192" s="14">
        <f t="shared" si="11"/>
        <v>7.6979291214309617E-2</v>
      </c>
    </row>
    <row r="193" spans="2:5" x14ac:dyDescent="0.25">
      <c r="B193" s="13">
        <v>3.82</v>
      </c>
      <c r="C193" s="13">
        <v>0.81299999999999994</v>
      </c>
      <c r="D193" s="27">
        <f t="shared" si="10"/>
        <v>0.80099999999999993</v>
      </c>
      <c r="E193" s="14">
        <f t="shared" si="11"/>
        <v>7.8150078913386559E-2</v>
      </c>
    </row>
    <row r="194" spans="2:5" x14ac:dyDescent="0.25">
      <c r="B194" s="15">
        <v>3.84</v>
      </c>
      <c r="C194" s="15">
        <v>0.81899999999999995</v>
      </c>
      <c r="D194" s="27">
        <f t="shared" si="10"/>
        <v>0.80699999999999994</v>
      </c>
      <c r="E194" s="14">
        <f t="shared" si="11"/>
        <v>7.8735472762925029E-2</v>
      </c>
    </row>
    <row r="195" spans="2:5" x14ac:dyDescent="0.25">
      <c r="B195" s="13">
        <v>3.86</v>
      </c>
      <c r="C195" s="13">
        <v>0.80100000000000005</v>
      </c>
      <c r="D195" s="27">
        <f t="shared" ref="D195:D258" si="12">C195-$O$5</f>
        <v>0.78900000000000003</v>
      </c>
      <c r="E195" s="14">
        <f t="shared" ref="E195:E258" si="13">D195/$O$2</f>
        <v>7.6979291214309617E-2</v>
      </c>
    </row>
    <row r="196" spans="2:5" x14ac:dyDescent="0.25">
      <c r="B196" s="13">
        <v>3.88</v>
      </c>
      <c r="C196" s="13">
        <v>0.78300000000000003</v>
      </c>
      <c r="D196" s="27">
        <f t="shared" si="12"/>
        <v>0.77100000000000002</v>
      </c>
      <c r="E196" s="14">
        <f t="shared" si="13"/>
        <v>7.5223109665694191E-2</v>
      </c>
    </row>
    <row r="197" spans="2:5" x14ac:dyDescent="0.25">
      <c r="B197" s="13">
        <v>3.9</v>
      </c>
      <c r="C197" s="13">
        <v>0.75800000000000001</v>
      </c>
      <c r="D197" s="27">
        <f t="shared" si="12"/>
        <v>0.746</v>
      </c>
      <c r="E197" s="14">
        <f t="shared" si="13"/>
        <v>7.2783968625950532E-2</v>
      </c>
    </row>
    <row r="198" spans="2:5" x14ac:dyDescent="0.25">
      <c r="B198" s="13">
        <v>3.92</v>
      </c>
      <c r="C198" s="13">
        <v>0.72799999999999998</v>
      </c>
      <c r="D198" s="27">
        <f t="shared" si="12"/>
        <v>0.71599999999999997</v>
      </c>
      <c r="E198" s="14">
        <f t="shared" si="13"/>
        <v>6.985699937825815E-2</v>
      </c>
    </row>
    <row r="199" spans="2:5" x14ac:dyDescent="0.25">
      <c r="B199" s="13">
        <v>3.94</v>
      </c>
      <c r="C199" s="13">
        <v>0.68600000000000005</v>
      </c>
      <c r="D199" s="27">
        <f t="shared" si="12"/>
        <v>0.67400000000000004</v>
      </c>
      <c r="E199" s="14">
        <f t="shared" si="13"/>
        <v>6.5759242431488826E-2</v>
      </c>
    </row>
    <row r="200" spans="2:5" x14ac:dyDescent="0.25">
      <c r="B200" s="13">
        <v>3.96</v>
      </c>
      <c r="C200" s="13">
        <v>0.63100000000000001</v>
      </c>
      <c r="D200" s="27">
        <f t="shared" si="12"/>
        <v>0.61899999999999999</v>
      </c>
      <c r="E200" s="14">
        <f t="shared" si="13"/>
        <v>6.0393132144052786E-2</v>
      </c>
    </row>
    <row r="201" spans="2:5" x14ac:dyDescent="0.25">
      <c r="B201" s="13">
        <v>3.98</v>
      </c>
      <c r="C201" s="13">
        <v>0.56999999999999995</v>
      </c>
      <c r="D201" s="27">
        <f t="shared" si="12"/>
        <v>0.55799999999999994</v>
      </c>
      <c r="E201" s="14">
        <f t="shared" si="13"/>
        <v>5.4441628007078274E-2</v>
      </c>
    </row>
    <row r="202" spans="2:5" x14ac:dyDescent="0.25">
      <c r="B202" s="13">
        <v>4</v>
      </c>
      <c r="C202" s="13">
        <v>0.503</v>
      </c>
      <c r="D202" s="27">
        <f t="shared" si="12"/>
        <v>0.49099999999999999</v>
      </c>
      <c r="E202" s="14">
        <f t="shared" si="13"/>
        <v>4.7904730020565299E-2</v>
      </c>
    </row>
    <row r="203" spans="2:5" x14ac:dyDescent="0.25">
      <c r="B203" s="13">
        <v>4.0199999999999996</v>
      </c>
      <c r="C203" s="13">
        <v>0.43</v>
      </c>
      <c r="D203" s="27">
        <f t="shared" si="12"/>
        <v>0.41799999999999998</v>
      </c>
      <c r="E203" s="14">
        <f t="shared" si="13"/>
        <v>4.0782438184513832E-2</v>
      </c>
    </row>
    <row r="204" spans="2:5" x14ac:dyDescent="0.25">
      <c r="B204" s="13">
        <v>4.04</v>
      </c>
      <c r="C204" s="13">
        <v>0.36399999999999999</v>
      </c>
      <c r="D204" s="27">
        <f t="shared" si="12"/>
        <v>0.35199999999999998</v>
      </c>
      <c r="E204" s="14">
        <f t="shared" si="13"/>
        <v>3.4343105839590597E-2</v>
      </c>
    </row>
    <row r="205" spans="2:5" x14ac:dyDescent="0.25">
      <c r="B205" s="13">
        <v>4.0599999999999996</v>
      </c>
      <c r="C205" s="13">
        <v>0.29099999999999998</v>
      </c>
      <c r="D205" s="27">
        <f t="shared" si="12"/>
        <v>0.27899999999999997</v>
      </c>
      <c r="E205" s="14">
        <f t="shared" si="13"/>
        <v>2.7220814003539137E-2</v>
      </c>
    </row>
    <row r="206" spans="2:5" x14ac:dyDescent="0.25">
      <c r="B206" s="13">
        <v>4.08</v>
      </c>
      <c r="C206" s="13">
        <v>0.21199999999999999</v>
      </c>
      <c r="D206" s="27">
        <f t="shared" si="12"/>
        <v>0.19999999999999998</v>
      </c>
      <c r="E206" s="14">
        <f t="shared" si="13"/>
        <v>1.9513128317949203E-2</v>
      </c>
    </row>
    <row r="207" spans="2:5" x14ac:dyDescent="0.25">
      <c r="B207" s="13">
        <v>4.0999999999999996</v>
      </c>
      <c r="C207" s="13">
        <v>0.127</v>
      </c>
      <c r="D207" s="27">
        <f t="shared" si="12"/>
        <v>0.115</v>
      </c>
      <c r="E207" s="14">
        <f t="shared" si="13"/>
        <v>1.1220048782820792E-2</v>
      </c>
    </row>
    <row r="208" spans="2:5" x14ac:dyDescent="0.25">
      <c r="B208" s="13">
        <v>4.12</v>
      </c>
      <c r="C208" s="13">
        <v>4.2000000000000003E-2</v>
      </c>
      <c r="D208" s="27">
        <f t="shared" si="12"/>
        <v>3.0000000000000002E-2</v>
      </c>
      <c r="E208" s="14">
        <f t="shared" si="13"/>
        <v>2.9269692476923807E-3</v>
      </c>
    </row>
    <row r="209" spans="2:5" x14ac:dyDescent="0.25">
      <c r="B209" s="13">
        <v>4.1399999999999997</v>
      </c>
      <c r="C209" s="13">
        <v>-3.6999999999999998E-2</v>
      </c>
      <c r="D209" s="27">
        <f t="shared" si="12"/>
        <v>-4.9000000000000002E-2</v>
      </c>
      <c r="E209" s="14">
        <f t="shared" si="13"/>
        <v>-4.780716437897555E-3</v>
      </c>
    </row>
    <row r="210" spans="2:5" x14ac:dyDescent="0.25">
      <c r="B210" s="13">
        <v>4.16</v>
      </c>
      <c r="C210" s="13">
        <v>-0.11600000000000001</v>
      </c>
      <c r="D210" s="27">
        <f t="shared" si="12"/>
        <v>-0.128</v>
      </c>
      <c r="E210" s="14">
        <f t="shared" si="13"/>
        <v>-1.248840212348749E-2</v>
      </c>
    </row>
    <row r="211" spans="2:5" x14ac:dyDescent="0.25">
      <c r="B211" s="13">
        <v>4.18</v>
      </c>
      <c r="C211" s="13">
        <v>-0.20100000000000001</v>
      </c>
      <c r="D211" s="27">
        <f t="shared" si="12"/>
        <v>-0.21300000000000002</v>
      </c>
      <c r="E211" s="14">
        <f t="shared" si="13"/>
        <v>-2.0781481658615906E-2</v>
      </c>
    </row>
    <row r="212" spans="2:5" x14ac:dyDescent="0.25">
      <c r="B212" s="13">
        <v>4.2</v>
      </c>
      <c r="C212" s="13">
        <v>-0.28699999999999998</v>
      </c>
      <c r="D212" s="27">
        <f t="shared" si="12"/>
        <v>-0.29899999999999999</v>
      </c>
      <c r="E212" s="14">
        <f t="shared" si="13"/>
        <v>-2.9172126835334058E-2</v>
      </c>
    </row>
    <row r="213" spans="2:5" x14ac:dyDescent="0.25">
      <c r="B213" s="13">
        <v>4.22</v>
      </c>
      <c r="C213" s="13">
        <v>-0.35899999999999999</v>
      </c>
      <c r="D213" s="27">
        <f t="shared" si="12"/>
        <v>-0.371</v>
      </c>
      <c r="E213" s="14">
        <f t="shared" si="13"/>
        <v>-3.6196853029795771E-2</v>
      </c>
    </row>
    <row r="214" spans="2:5" x14ac:dyDescent="0.25">
      <c r="B214" s="13">
        <v>4.24</v>
      </c>
      <c r="C214" s="13">
        <v>-0.42599999999999999</v>
      </c>
      <c r="D214" s="27">
        <f t="shared" si="12"/>
        <v>-0.438</v>
      </c>
      <c r="E214" s="14">
        <f t="shared" si="13"/>
        <v>-4.273375101630876E-2</v>
      </c>
    </row>
    <row r="215" spans="2:5" x14ac:dyDescent="0.25">
      <c r="B215" s="13">
        <v>4.26</v>
      </c>
      <c r="C215" s="13">
        <v>-0.499</v>
      </c>
      <c r="D215" s="27">
        <f t="shared" si="12"/>
        <v>-0.51100000000000001</v>
      </c>
      <c r="E215" s="14">
        <f t="shared" si="13"/>
        <v>-4.985604285236022E-2</v>
      </c>
    </row>
    <row r="216" spans="2:5" x14ac:dyDescent="0.25">
      <c r="B216" s="13">
        <v>4.28</v>
      </c>
      <c r="C216" s="13">
        <v>-0.54700000000000004</v>
      </c>
      <c r="D216" s="27">
        <f t="shared" si="12"/>
        <v>-0.55900000000000005</v>
      </c>
      <c r="E216" s="14">
        <f t="shared" si="13"/>
        <v>-5.4539193648668029E-2</v>
      </c>
    </row>
    <row r="217" spans="2:5" x14ac:dyDescent="0.25">
      <c r="B217" s="13">
        <v>4.3</v>
      </c>
      <c r="C217" s="13">
        <v>-0.59599999999999997</v>
      </c>
      <c r="D217" s="27">
        <f t="shared" si="12"/>
        <v>-0.60799999999999998</v>
      </c>
      <c r="E217" s="14">
        <f t="shared" si="13"/>
        <v>-5.9319910086565578E-2</v>
      </c>
    </row>
    <row r="218" spans="2:5" x14ac:dyDescent="0.25">
      <c r="B218" s="13">
        <v>4.32</v>
      </c>
      <c r="C218" s="13">
        <v>-0.65100000000000002</v>
      </c>
      <c r="D218" s="27">
        <f t="shared" si="12"/>
        <v>-0.66300000000000003</v>
      </c>
      <c r="E218" s="14">
        <f t="shared" si="13"/>
        <v>-6.4686020374001618E-2</v>
      </c>
    </row>
    <row r="219" spans="2:5" x14ac:dyDescent="0.25">
      <c r="B219" s="13">
        <v>4.34</v>
      </c>
      <c r="C219" s="13">
        <v>-0.69399999999999995</v>
      </c>
      <c r="D219" s="27">
        <f t="shared" si="12"/>
        <v>-0.70599999999999996</v>
      </c>
      <c r="E219" s="14">
        <f t="shared" si="13"/>
        <v>-6.8881342962360689E-2</v>
      </c>
    </row>
    <row r="220" spans="2:5" x14ac:dyDescent="0.25">
      <c r="B220" s="13">
        <v>4.3600000000000003</v>
      </c>
      <c r="C220" s="13">
        <v>-0.71799999999999997</v>
      </c>
      <c r="D220" s="27">
        <f t="shared" si="12"/>
        <v>-0.73</v>
      </c>
      <c r="E220" s="14">
        <f t="shared" si="13"/>
        <v>-7.12229183605146E-2</v>
      </c>
    </row>
    <row r="221" spans="2:5" x14ac:dyDescent="0.25">
      <c r="B221" s="13">
        <v>4.38</v>
      </c>
      <c r="C221" s="13">
        <v>-0.74199999999999999</v>
      </c>
      <c r="D221" s="27">
        <f t="shared" si="12"/>
        <v>-0.754</v>
      </c>
      <c r="E221" s="14">
        <f t="shared" si="13"/>
        <v>-7.3564493758668498E-2</v>
      </c>
    </row>
    <row r="222" spans="2:5" x14ac:dyDescent="0.25">
      <c r="B222" s="13">
        <v>4.4000000000000004</v>
      </c>
      <c r="C222" s="13">
        <v>-0.76</v>
      </c>
      <c r="D222" s="27">
        <f t="shared" si="12"/>
        <v>-0.77200000000000002</v>
      </c>
      <c r="E222" s="14">
        <f t="shared" si="13"/>
        <v>-7.5320675307283924E-2</v>
      </c>
    </row>
    <row r="223" spans="2:5" x14ac:dyDescent="0.25">
      <c r="B223" s="15">
        <v>4.42</v>
      </c>
      <c r="C223" s="15">
        <v>-0.76600000000000001</v>
      </c>
      <c r="D223" s="27">
        <f t="shared" si="12"/>
        <v>-0.77800000000000002</v>
      </c>
      <c r="E223" s="14">
        <f t="shared" si="13"/>
        <v>-7.5906069156822409E-2</v>
      </c>
    </row>
    <row r="224" spans="2:5" x14ac:dyDescent="0.25">
      <c r="B224" s="13">
        <v>4.4400000000000004</v>
      </c>
      <c r="C224" s="13">
        <v>-0.76</v>
      </c>
      <c r="D224" s="27">
        <f t="shared" si="12"/>
        <v>-0.77200000000000002</v>
      </c>
      <c r="E224" s="14">
        <f t="shared" si="13"/>
        <v>-7.5320675307283924E-2</v>
      </c>
    </row>
    <row r="225" spans="2:5" x14ac:dyDescent="0.25">
      <c r="B225" s="13">
        <v>4.46</v>
      </c>
      <c r="C225" s="13">
        <v>-0.754</v>
      </c>
      <c r="D225" s="27">
        <f t="shared" si="12"/>
        <v>-0.76600000000000001</v>
      </c>
      <c r="E225" s="14">
        <f t="shared" si="13"/>
        <v>-7.4735281457745453E-2</v>
      </c>
    </row>
    <row r="226" spans="2:5" x14ac:dyDescent="0.25">
      <c r="B226" s="13">
        <v>4.4800000000000004</v>
      </c>
      <c r="C226" s="13">
        <v>-0.73599999999999999</v>
      </c>
      <c r="D226" s="27">
        <f t="shared" si="12"/>
        <v>-0.748</v>
      </c>
      <c r="E226" s="14">
        <f t="shared" si="13"/>
        <v>-7.2979099909130027E-2</v>
      </c>
    </row>
    <row r="227" spans="2:5" x14ac:dyDescent="0.25">
      <c r="B227" s="13">
        <v>4.5</v>
      </c>
      <c r="C227" s="13">
        <v>-0.71199999999999997</v>
      </c>
      <c r="D227" s="27">
        <f t="shared" si="12"/>
        <v>-0.72399999999999998</v>
      </c>
      <c r="E227" s="14">
        <f t="shared" si="13"/>
        <v>-7.0637524510976116E-2</v>
      </c>
    </row>
    <row r="228" spans="2:5" x14ac:dyDescent="0.25">
      <c r="B228" s="13">
        <v>4.5199999999999996</v>
      </c>
      <c r="C228" s="13">
        <v>-0.66900000000000004</v>
      </c>
      <c r="D228" s="27">
        <f t="shared" si="12"/>
        <v>-0.68100000000000005</v>
      </c>
      <c r="E228" s="14">
        <f t="shared" si="13"/>
        <v>-6.6442201922617045E-2</v>
      </c>
    </row>
    <row r="229" spans="2:5" x14ac:dyDescent="0.25">
      <c r="B229" s="13">
        <v>4.54</v>
      </c>
      <c r="C229" s="13">
        <v>-0.626</v>
      </c>
      <c r="D229" s="27">
        <f t="shared" si="12"/>
        <v>-0.63800000000000001</v>
      </c>
      <c r="E229" s="14">
        <f t="shared" si="13"/>
        <v>-6.224687933425796E-2</v>
      </c>
    </row>
    <row r="230" spans="2:5" x14ac:dyDescent="0.25">
      <c r="B230" s="13">
        <v>4.5599999999999996</v>
      </c>
      <c r="C230" s="13">
        <v>-0.59</v>
      </c>
      <c r="D230" s="27">
        <f t="shared" si="12"/>
        <v>-0.60199999999999998</v>
      </c>
      <c r="E230" s="14">
        <f t="shared" si="13"/>
        <v>-5.87345162370271E-2</v>
      </c>
    </row>
    <row r="231" spans="2:5" x14ac:dyDescent="0.25">
      <c r="B231" s="13">
        <v>4.58</v>
      </c>
      <c r="C231" s="13">
        <v>-0.53600000000000003</v>
      </c>
      <c r="D231" s="27">
        <f t="shared" si="12"/>
        <v>-0.54800000000000004</v>
      </c>
      <c r="E231" s="14">
        <f t="shared" si="13"/>
        <v>-5.3465971591180821E-2</v>
      </c>
    </row>
    <row r="232" spans="2:5" x14ac:dyDescent="0.25">
      <c r="B232" s="13">
        <v>4.5999999999999996</v>
      </c>
      <c r="C232" s="13">
        <v>-0.46899999999999997</v>
      </c>
      <c r="D232" s="27">
        <f t="shared" si="12"/>
        <v>-0.48099999999999998</v>
      </c>
      <c r="E232" s="14">
        <f t="shared" si="13"/>
        <v>-4.6929073604667831E-2</v>
      </c>
    </row>
    <row r="233" spans="2:5" x14ac:dyDescent="0.25">
      <c r="B233" s="13">
        <v>4.62</v>
      </c>
      <c r="C233" s="13">
        <v>-0.40200000000000002</v>
      </c>
      <c r="D233" s="27">
        <f t="shared" si="12"/>
        <v>-0.41400000000000003</v>
      </c>
      <c r="E233" s="14">
        <f t="shared" si="13"/>
        <v>-4.0392175618154856E-2</v>
      </c>
    </row>
    <row r="234" spans="2:5" x14ac:dyDescent="0.25">
      <c r="B234" s="13">
        <v>4.6399999999999997</v>
      </c>
      <c r="C234" s="13">
        <v>-0.33500000000000002</v>
      </c>
      <c r="D234" s="27">
        <f t="shared" si="12"/>
        <v>-0.34700000000000003</v>
      </c>
      <c r="E234" s="14">
        <f t="shared" si="13"/>
        <v>-3.3855277631641874E-2</v>
      </c>
    </row>
    <row r="235" spans="2:5" x14ac:dyDescent="0.25">
      <c r="B235" s="13">
        <v>4.66</v>
      </c>
      <c r="C235" s="13">
        <v>-0.26800000000000002</v>
      </c>
      <c r="D235" s="27">
        <f t="shared" si="12"/>
        <v>-0.28000000000000003</v>
      </c>
      <c r="E235" s="14">
        <f t="shared" si="13"/>
        <v>-2.7318379645128888E-2</v>
      </c>
    </row>
    <row r="236" spans="2:5" x14ac:dyDescent="0.25">
      <c r="B236" s="13">
        <v>4.68</v>
      </c>
      <c r="C236" s="13">
        <v>-0.17699999999999999</v>
      </c>
      <c r="D236" s="27">
        <f t="shared" si="12"/>
        <v>-0.189</v>
      </c>
      <c r="E236" s="14">
        <f t="shared" si="13"/>
        <v>-1.8439906260461998E-2</v>
      </c>
    </row>
    <row r="237" spans="2:5" x14ac:dyDescent="0.25">
      <c r="B237" s="13">
        <v>4.7</v>
      </c>
      <c r="C237" s="13">
        <v>-9.8000000000000004E-2</v>
      </c>
      <c r="D237" s="27">
        <f t="shared" si="12"/>
        <v>-0.11</v>
      </c>
      <c r="E237" s="14">
        <f t="shared" si="13"/>
        <v>-1.0732220574872062E-2</v>
      </c>
    </row>
    <row r="238" spans="2:5" x14ac:dyDescent="0.25">
      <c r="B238" s="13">
        <v>4.72</v>
      </c>
      <c r="C238" s="13">
        <v>-2.5000000000000001E-2</v>
      </c>
      <c r="D238" s="27">
        <f t="shared" si="12"/>
        <v>-3.7000000000000005E-2</v>
      </c>
      <c r="E238" s="14">
        <f t="shared" si="13"/>
        <v>-3.6099287388206033E-3</v>
      </c>
    </row>
    <row r="239" spans="2:5" x14ac:dyDescent="0.25">
      <c r="B239" s="13">
        <v>4.74</v>
      </c>
      <c r="C239" s="13">
        <v>0.06</v>
      </c>
      <c r="D239" s="27">
        <f t="shared" si="12"/>
        <v>4.8000000000000001E-2</v>
      </c>
      <c r="E239" s="14">
        <f t="shared" si="13"/>
        <v>4.6831507963078093E-3</v>
      </c>
    </row>
    <row r="240" spans="2:5" x14ac:dyDescent="0.25">
      <c r="B240" s="13">
        <v>4.76</v>
      </c>
      <c r="C240" s="13">
        <v>0.13900000000000001</v>
      </c>
      <c r="D240" s="27">
        <f t="shared" si="12"/>
        <v>0.127</v>
      </c>
      <c r="E240" s="14">
        <f t="shared" si="13"/>
        <v>1.2390836481897744E-2</v>
      </c>
    </row>
    <row r="241" spans="2:5" x14ac:dyDescent="0.25">
      <c r="B241" s="13">
        <v>4.78</v>
      </c>
      <c r="C241" s="13">
        <v>0.21199999999999999</v>
      </c>
      <c r="D241" s="27">
        <f t="shared" si="12"/>
        <v>0.19999999999999998</v>
      </c>
      <c r="E241" s="14">
        <f t="shared" si="13"/>
        <v>1.9513128317949203E-2</v>
      </c>
    </row>
    <row r="242" spans="2:5" x14ac:dyDescent="0.25">
      <c r="B242" s="13">
        <v>4.8</v>
      </c>
      <c r="C242" s="13">
        <v>0.28499999999999998</v>
      </c>
      <c r="D242" s="27">
        <f t="shared" si="12"/>
        <v>0.27299999999999996</v>
      </c>
      <c r="E242" s="14">
        <f t="shared" si="13"/>
        <v>2.6635420154000659E-2</v>
      </c>
    </row>
    <row r="243" spans="2:5" x14ac:dyDescent="0.25">
      <c r="B243" s="13">
        <v>4.82</v>
      </c>
      <c r="C243" s="13">
        <v>0.35699999999999998</v>
      </c>
      <c r="D243" s="27">
        <f t="shared" si="12"/>
        <v>0.34499999999999997</v>
      </c>
      <c r="E243" s="14">
        <f t="shared" si="13"/>
        <v>3.3660146348462372E-2</v>
      </c>
    </row>
    <row r="244" spans="2:5" x14ac:dyDescent="0.25">
      <c r="B244" s="13">
        <v>4.84</v>
      </c>
      <c r="C244" s="13">
        <v>0.43</v>
      </c>
      <c r="D244" s="27">
        <f t="shared" si="12"/>
        <v>0.41799999999999998</v>
      </c>
      <c r="E244" s="14">
        <f t="shared" si="13"/>
        <v>4.0782438184513832E-2</v>
      </c>
    </row>
    <row r="245" spans="2:5" x14ac:dyDescent="0.25">
      <c r="B245" s="13">
        <v>4.8600000000000003</v>
      </c>
      <c r="C245" s="13">
        <v>0.48499999999999999</v>
      </c>
      <c r="D245" s="27">
        <f t="shared" si="12"/>
        <v>0.47299999999999998</v>
      </c>
      <c r="E245" s="14">
        <f t="shared" si="13"/>
        <v>4.6148548471949866E-2</v>
      </c>
    </row>
    <row r="246" spans="2:5" x14ac:dyDescent="0.25">
      <c r="B246" s="13">
        <v>4.88</v>
      </c>
      <c r="C246" s="13">
        <v>0.54600000000000004</v>
      </c>
      <c r="D246" s="27">
        <f t="shared" si="12"/>
        <v>0.53400000000000003</v>
      </c>
      <c r="E246" s="14">
        <f t="shared" si="13"/>
        <v>5.2100052608924377E-2</v>
      </c>
    </row>
    <row r="247" spans="2:5" x14ac:dyDescent="0.25">
      <c r="B247" s="13">
        <v>4.9000000000000004</v>
      </c>
      <c r="C247" s="13">
        <v>0.60699999999999998</v>
      </c>
      <c r="D247" s="27">
        <f t="shared" si="12"/>
        <v>0.59499999999999997</v>
      </c>
      <c r="E247" s="14">
        <f t="shared" si="13"/>
        <v>5.8051556745898882E-2</v>
      </c>
    </row>
    <row r="248" spans="2:5" x14ac:dyDescent="0.25">
      <c r="B248" s="13">
        <v>4.92</v>
      </c>
      <c r="C248" s="13">
        <v>0.65500000000000003</v>
      </c>
      <c r="D248" s="27">
        <f t="shared" si="12"/>
        <v>0.64300000000000002</v>
      </c>
      <c r="E248" s="14">
        <f t="shared" si="13"/>
        <v>6.2734707542206697E-2</v>
      </c>
    </row>
    <row r="249" spans="2:5" x14ac:dyDescent="0.25">
      <c r="B249" s="13">
        <v>4.9400000000000004</v>
      </c>
      <c r="C249" s="13">
        <v>0.69199999999999995</v>
      </c>
      <c r="D249" s="27">
        <f t="shared" si="12"/>
        <v>0.67999999999999994</v>
      </c>
      <c r="E249" s="14">
        <f t="shared" si="13"/>
        <v>6.6344636281027283E-2</v>
      </c>
    </row>
    <row r="250" spans="2:5" x14ac:dyDescent="0.25">
      <c r="B250" s="13">
        <v>4.96</v>
      </c>
      <c r="C250" s="13">
        <v>0.71599999999999997</v>
      </c>
      <c r="D250" s="27">
        <f t="shared" si="12"/>
        <v>0.70399999999999996</v>
      </c>
      <c r="E250" s="14">
        <f t="shared" si="13"/>
        <v>6.8686211679181194E-2</v>
      </c>
    </row>
    <row r="251" spans="2:5" x14ac:dyDescent="0.25">
      <c r="B251" s="13">
        <v>4.9800000000000004</v>
      </c>
      <c r="C251" s="13">
        <v>0.74</v>
      </c>
      <c r="D251" s="27">
        <f t="shared" si="12"/>
        <v>0.72799999999999998</v>
      </c>
      <c r="E251" s="14">
        <f t="shared" si="13"/>
        <v>7.1027787077335106E-2</v>
      </c>
    </row>
    <row r="252" spans="2:5" x14ac:dyDescent="0.25">
      <c r="B252" s="15">
        <v>5</v>
      </c>
      <c r="C252" s="15">
        <v>0.752</v>
      </c>
      <c r="D252" s="27">
        <f t="shared" si="12"/>
        <v>0.74</v>
      </c>
      <c r="E252" s="14">
        <f t="shared" si="13"/>
        <v>7.2198574776412061E-2</v>
      </c>
    </row>
    <row r="253" spans="2:5" x14ac:dyDescent="0.25">
      <c r="B253" s="15">
        <v>5.0199999999999996</v>
      </c>
      <c r="C253" s="15">
        <v>0.752</v>
      </c>
      <c r="D253" s="27">
        <f t="shared" si="12"/>
        <v>0.74</v>
      </c>
      <c r="E253" s="14">
        <f t="shared" si="13"/>
        <v>7.2198574776412061E-2</v>
      </c>
    </row>
    <row r="254" spans="2:5" x14ac:dyDescent="0.25">
      <c r="B254" s="15">
        <v>5.04</v>
      </c>
      <c r="C254" s="15">
        <v>0.752</v>
      </c>
      <c r="D254" s="27">
        <f t="shared" si="12"/>
        <v>0.74</v>
      </c>
      <c r="E254" s="14">
        <f t="shared" si="13"/>
        <v>7.2198574776412061E-2</v>
      </c>
    </row>
    <row r="255" spans="2:5" x14ac:dyDescent="0.25">
      <c r="B255" s="13">
        <v>5.0599999999999996</v>
      </c>
      <c r="C255" s="13">
        <v>0.74</v>
      </c>
      <c r="D255" s="27">
        <f t="shared" si="12"/>
        <v>0.72799999999999998</v>
      </c>
      <c r="E255" s="14">
        <f t="shared" si="13"/>
        <v>7.1027787077335106E-2</v>
      </c>
    </row>
    <row r="256" spans="2:5" x14ac:dyDescent="0.25">
      <c r="B256" s="13">
        <v>5.08</v>
      </c>
      <c r="C256" s="13">
        <v>0.72199999999999998</v>
      </c>
      <c r="D256" s="27">
        <f t="shared" si="12"/>
        <v>0.71</v>
      </c>
      <c r="E256" s="14">
        <f t="shared" si="13"/>
        <v>6.9271605528719665E-2</v>
      </c>
    </row>
    <row r="257" spans="2:5" x14ac:dyDescent="0.25">
      <c r="B257" s="13">
        <v>5.0999999999999996</v>
      </c>
      <c r="C257" s="13">
        <v>0.69199999999999995</v>
      </c>
      <c r="D257" s="27">
        <f t="shared" si="12"/>
        <v>0.67999999999999994</v>
      </c>
      <c r="E257" s="14">
        <f t="shared" si="13"/>
        <v>6.6344636281027283E-2</v>
      </c>
    </row>
    <row r="258" spans="2:5" x14ac:dyDescent="0.25">
      <c r="B258" s="13">
        <v>5.12</v>
      </c>
      <c r="C258" s="13">
        <v>0.65500000000000003</v>
      </c>
      <c r="D258" s="27">
        <f t="shared" si="12"/>
        <v>0.64300000000000002</v>
      </c>
      <c r="E258" s="14">
        <f t="shared" si="13"/>
        <v>6.2734707542206697E-2</v>
      </c>
    </row>
    <row r="259" spans="2:5" x14ac:dyDescent="0.25">
      <c r="B259" s="13">
        <v>5.14</v>
      </c>
      <c r="C259" s="13">
        <v>0.61899999999999999</v>
      </c>
      <c r="D259" s="27">
        <f t="shared" ref="D259:D322" si="14">C259-$O$5</f>
        <v>0.60699999999999998</v>
      </c>
      <c r="E259" s="14">
        <f t="shared" ref="E259:E322" si="15">D259/$O$2</f>
        <v>5.922234444497583E-2</v>
      </c>
    </row>
    <row r="260" spans="2:5" x14ac:dyDescent="0.25">
      <c r="B260" s="13">
        <v>5.16</v>
      </c>
      <c r="C260" s="13">
        <v>0.56999999999999995</v>
      </c>
      <c r="D260" s="27">
        <f t="shared" si="14"/>
        <v>0.55799999999999994</v>
      </c>
      <c r="E260" s="14">
        <f t="shared" si="15"/>
        <v>5.4441628007078274E-2</v>
      </c>
    </row>
    <row r="261" spans="2:5" x14ac:dyDescent="0.25">
      <c r="B261" s="13">
        <v>5.18</v>
      </c>
      <c r="C261" s="13">
        <v>0.497</v>
      </c>
      <c r="D261" s="27">
        <f t="shared" si="14"/>
        <v>0.48499999999999999</v>
      </c>
      <c r="E261" s="14">
        <f t="shared" si="15"/>
        <v>4.7319336171026821E-2</v>
      </c>
    </row>
    <row r="262" spans="2:5" x14ac:dyDescent="0.25">
      <c r="B262" s="13">
        <v>5.2</v>
      </c>
      <c r="C262" s="13">
        <v>0.443</v>
      </c>
      <c r="D262" s="27">
        <f t="shared" si="14"/>
        <v>0.43099999999999999</v>
      </c>
      <c r="E262" s="14">
        <f t="shared" si="15"/>
        <v>4.2050791525180535E-2</v>
      </c>
    </row>
    <row r="263" spans="2:5" x14ac:dyDescent="0.25">
      <c r="B263" s="13">
        <v>5.22</v>
      </c>
      <c r="C263" s="13">
        <v>0.376</v>
      </c>
      <c r="D263" s="27">
        <f t="shared" si="14"/>
        <v>0.36399999999999999</v>
      </c>
      <c r="E263" s="14">
        <f t="shared" si="15"/>
        <v>3.5513893538667553E-2</v>
      </c>
    </row>
    <row r="264" spans="2:5" x14ac:dyDescent="0.25">
      <c r="B264" s="13">
        <v>5.24</v>
      </c>
      <c r="C264" s="13">
        <v>0.30299999999999999</v>
      </c>
      <c r="D264" s="27">
        <f t="shared" si="14"/>
        <v>0.29099999999999998</v>
      </c>
      <c r="E264" s="14">
        <f t="shared" si="15"/>
        <v>2.8391601702616089E-2</v>
      </c>
    </row>
    <row r="265" spans="2:5" x14ac:dyDescent="0.25">
      <c r="B265" s="13">
        <v>5.26</v>
      </c>
      <c r="C265" s="13">
        <v>0.23599999999999999</v>
      </c>
      <c r="D265" s="27">
        <f t="shared" si="14"/>
        <v>0.22399999999999998</v>
      </c>
      <c r="E265" s="14">
        <f t="shared" si="15"/>
        <v>2.1854703716103107E-2</v>
      </c>
    </row>
    <row r="266" spans="2:5" x14ac:dyDescent="0.25">
      <c r="B266" s="13">
        <v>5.28</v>
      </c>
      <c r="C266" s="13">
        <v>0.16300000000000001</v>
      </c>
      <c r="D266" s="27">
        <f t="shared" si="14"/>
        <v>0.151</v>
      </c>
      <c r="E266" s="14">
        <f t="shared" si="15"/>
        <v>1.4732411880051649E-2</v>
      </c>
    </row>
    <row r="267" spans="2:5" x14ac:dyDescent="0.25">
      <c r="B267" s="13">
        <v>5.3</v>
      </c>
      <c r="C267" s="13">
        <v>0.09</v>
      </c>
      <c r="D267" s="27">
        <f t="shared" si="14"/>
        <v>7.8E-2</v>
      </c>
      <c r="E267" s="14">
        <f t="shared" si="15"/>
        <v>7.6101200440001895E-3</v>
      </c>
    </row>
    <row r="268" spans="2:5" x14ac:dyDescent="0.25">
      <c r="B268" s="13">
        <v>5.32</v>
      </c>
      <c r="C268" s="13">
        <v>1.0999999999999999E-2</v>
      </c>
      <c r="D268" s="27">
        <f t="shared" si="14"/>
        <v>-1.0000000000000009E-3</v>
      </c>
      <c r="E268" s="14">
        <f t="shared" si="15"/>
        <v>-9.7565641589746112E-5</v>
      </c>
    </row>
    <row r="269" spans="2:5" x14ac:dyDescent="0.25">
      <c r="B269" s="13">
        <v>5.34</v>
      </c>
      <c r="C269" s="13">
        <v>-6.8000000000000005E-2</v>
      </c>
      <c r="D269" s="27">
        <f t="shared" si="14"/>
        <v>-0.08</v>
      </c>
      <c r="E269" s="14">
        <f t="shared" si="15"/>
        <v>-7.8052513271796818E-3</v>
      </c>
    </row>
    <row r="270" spans="2:5" x14ac:dyDescent="0.25">
      <c r="B270" s="13">
        <v>5.36</v>
      </c>
      <c r="C270" s="13">
        <v>-0.14099999999999999</v>
      </c>
      <c r="D270" s="27">
        <f t="shared" si="14"/>
        <v>-0.153</v>
      </c>
      <c r="E270" s="14">
        <f t="shared" si="15"/>
        <v>-1.492754316323114E-2</v>
      </c>
    </row>
    <row r="271" spans="2:5" x14ac:dyDescent="0.25">
      <c r="B271" s="13">
        <v>5.38</v>
      </c>
      <c r="C271" s="13">
        <v>-0.20799999999999999</v>
      </c>
      <c r="D271" s="27">
        <f t="shared" si="14"/>
        <v>-0.22</v>
      </c>
      <c r="E271" s="14">
        <f t="shared" si="15"/>
        <v>-2.1464441149744124E-2</v>
      </c>
    </row>
    <row r="272" spans="2:5" x14ac:dyDescent="0.25">
      <c r="B272" s="13">
        <v>5.4</v>
      </c>
      <c r="C272" s="13">
        <v>-0.29299999999999998</v>
      </c>
      <c r="D272" s="27">
        <f t="shared" si="14"/>
        <v>-0.30499999999999999</v>
      </c>
      <c r="E272" s="14">
        <f t="shared" si="15"/>
        <v>-2.9757520684872536E-2</v>
      </c>
    </row>
    <row r="273" spans="2:5" x14ac:dyDescent="0.25">
      <c r="B273" s="13">
        <v>5.42</v>
      </c>
      <c r="C273" s="13">
        <v>-0.35899999999999999</v>
      </c>
      <c r="D273" s="27">
        <f t="shared" si="14"/>
        <v>-0.371</v>
      </c>
      <c r="E273" s="14">
        <f t="shared" si="15"/>
        <v>-3.6196853029795771E-2</v>
      </c>
    </row>
    <row r="274" spans="2:5" x14ac:dyDescent="0.25">
      <c r="B274" s="13">
        <v>5.44</v>
      </c>
      <c r="C274" s="13">
        <v>-0.42</v>
      </c>
      <c r="D274" s="27">
        <f t="shared" si="14"/>
        <v>-0.432</v>
      </c>
      <c r="E274" s="14">
        <f t="shared" si="15"/>
        <v>-4.2148357166770282E-2</v>
      </c>
    </row>
    <row r="275" spans="2:5" x14ac:dyDescent="0.25">
      <c r="B275" s="13">
        <v>5.46</v>
      </c>
      <c r="C275" s="13">
        <v>-0.48099999999999998</v>
      </c>
      <c r="D275" s="27">
        <f t="shared" si="14"/>
        <v>-0.49299999999999999</v>
      </c>
      <c r="E275" s="14">
        <f t="shared" si="15"/>
        <v>-4.8099861303744787E-2</v>
      </c>
    </row>
    <row r="276" spans="2:5" x14ac:dyDescent="0.25">
      <c r="B276" s="13">
        <v>5.48</v>
      </c>
      <c r="C276" s="13">
        <v>-0.53</v>
      </c>
      <c r="D276" s="27">
        <f t="shared" si="14"/>
        <v>-0.54200000000000004</v>
      </c>
      <c r="E276" s="14">
        <f t="shared" si="15"/>
        <v>-5.288057774164235E-2</v>
      </c>
    </row>
    <row r="277" spans="2:5" x14ac:dyDescent="0.25">
      <c r="B277" s="13">
        <v>5.5</v>
      </c>
      <c r="C277" s="13">
        <v>-0.57199999999999995</v>
      </c>
      <c r="D277" s="27">
        <f t="shared" si="14"/>
        <v>-0.58399999999999996</v>
      </c>
      <c r="E277" s="14">
        <f t="shared" si="15"/>
        <v>-5.6978334688411673E-2</v>
      </c>
    </row>
    <row r="278" spans="2:5" x14ac:dyDescent="0.25">
      <c r="B278" s="13">
        <v>5.52</v>
      </c>
      <c r="C278" s="13">
        <v>-0.61499999999999999</v>
      </c>
      <c r="D278" s="27">
        <f t="shared" si="14"/>
        <v>-0.627</v>
      </c>
      <c r="E278" s="14">
        <f t="shared" si="15"/>
        <v>-6.1173657276770758E-2</v>
      </c>
    </row>
    <row r="279" spans="2:5" x14ac:dyDescent="0.25">
      <c r="B279" s="13">
        <v>5.54</v>
      </c>
      <c r="C279" s="13">
        <v>-0.65100000000000002</v>
      </c>
      <c r="D279" s="27">
        <f t="shared" si="14"/>
        <v>-0.66300000000000003</v>
      </c>
      <c r="E279" s="14">
        <f t="shared" si="15"/>
        <v>-6.4686020374001618E-2</v>
      </c>
    </row>
    <row r="280" spans="2:5" x14ac:dyDescent="0.25">
      <c r="B280" s="13">
        <v>5.56</v>
      </c>
      <c r="C280" s="13">
        <v>-0.66900000000000004</v>
      </c>
      <c r="D280" s="27">
        <f t="shared" si="14"/>
        <v>-0.68100000000000005</v>
      </c>
      <c r="E280" s="14">
        <f t="shared" si="15"/>
        <v>-6.6442201922617045E-2</v>
      </c>
    </row>
    <row r="281" spans="2:5" x14ac:dyDescent="0.25">
      <c r="B281" s="13">
        <v>5.58</v>
      </c>
      <c r="C281" s="13">
        <v>-0.69399999999999995</v>
      </c>
      <c r="D281" s="27">
        <f t="shared" si="14"/>
        <v>-0.70599999999999996</v>
      </c>
      <c r="E281" s="14">
        <f t="shared" si="15"/>
        <v>-6.8881342962360689E-2</v>
      </c>
    </row>
    <row r="282" spans="2:5" x14ac:dyDescent="0.25">
      <c r="B282" s="13">
        <v>5.6</v>
      </c>
      <c r="C282" s="13">
        <v>-0.69399999999999995</v>
      </c>
      <c r="D282" s="27">
        <f t="shared" si="14"/>
        <v>-0.70599999999999996</v>
      </c>
      <c r="E282" s="14">
        <f t="shared" si="15"/>
        <v>-6.8881342962360689E-2</v>
      </c>
    </row>
    <row r="283" spans="2:5" x14ac:dyDescent="0.25">
      <c r="B283" s="15">
        <v>5.62</v>
      </c>
      <c r="C283" s="15">
        <v>-0.69899999999999995</v>
      </c>
      <c r="D283" s="27">
        <f t="shared" si="14"/>
        <v>-0.71099999999999997</v>
      </c>
      <c r="E283" s="14">
        <f t="shared" si="15"/>
        <v>-6.9369171170309413E-2</v>
      </c>
    </row>
    <row r="284" spans="2:5" x14ac:dyDescent="0.25">
      <c r="B284" s="15">
        <v>5.64</v>
      </c>
      <c r="C284" s="15">
        <v>-0.69899999999999995</v>
      </c>
      <c r="D284" s="27">
        <f t="shared" si="14"/>
        <v>-0.71099999999999997</v>
      </c>
      <c r="E284" s="14">
        <f t="shared" si="15"/>
        <v>-6.9369171170309413E-2</v>
      </c>
    </row>
    <row r="285" spans="2:5" x14ac:dyDescent="0.25">
      <c r="B285" s="13">
        <v>5.66</v>
      </c>
      <c r="C285" s="13">
        <v>-0.69399999999999995</v>
      </c>
      <c r="D285" s="27">
        <f t="shared" si="14"/>
        <v>-0.70599999999999996</v>
      </c>
      <c r="E285" s="14">
        <f t="shared" si="15"/>
        <v>-6.8881342962360689E-2</v>
      </c>
    </row>
    <row r="286" spans="2:5" x14ac:dyDescent="0.25">
      <c r="B286" s="13">
        <v>5.68</v>
      </c>
      <c r="C286" s="13">
        <v>-0.66900000000000004</v>
      </c>
      <c r="D286" s="27">
        <f t="shared" si="14"/>
        <v>-0.68100000000000005</v>
      </c>
      <c r="E286" s="14">
        <f t="shared" si="15"/>
        <v>-6.6442201922617045E-2</v>
      </c>
    </row>
    <row r="287" spans="2:5" x14ac:dyDescent="0.25">
      <c r="B287" s="13">
        <v>5.7</v>
      </c>
      <c r="C287" s="13">
        <v>-0.63900000000000001</v>
      </c>
      <c r="D287" s="27">
        <f t="shared" si="14"/>
        <v>-0.65100000000000002</v>
      </c>
      <c r="E287" s="14">
        <f t="shared" si="15"/>
        <v>-6.3515232674924663E-2</v>
      </c>
    </row>
    <row r="288" spans="2:5" x14ac:dyDescent="0.25">
      <c r="B288" s="13">
        <v>5.72</v>
      </c>
      <c r="C288" s="13">
        <v>-0.60899999999999999</v>
      </c>
      <c r="D288" s="27">
        <f t="shared" si="14"/>
        <v>-0.621</v>
      </c>
      <c r="E288" s="14">
        <f t="shared" si="15"/>
        <v>-6.0588263427232281E-2</v>
      </c>
    </row>
    <row r="289" spans="2:5" x14ac:dyDescent="0.25">
      <c r="B289" s="13">
        <v>5.74</v>
      </c>
      <c r="C289" s="13">
        <v>-0.57199999999999995</v>
      </c>
      <c r="D289" s="27">
        <f t="shared" si="14"/>
        <v>-0.58399999999999996</v>
      </c>
      <c r="E289" s="14">
        <f t="shared" si="15"/>
        <v>-5.6978334688411673E-2</v>
      </c>
    </row>
    <row r="290" spans="2:5" x14ac:dyDescent="0.25">
      <c r="B290" s="13">
        <v>5.76</v>
      </c>
      <c r="C290" s="13">
        <v>-0.52300000000000002</v>
      </c>
      <c r="D290" s="27">
        <f t="shared" si="14"/>
        <v>-0.53500000000000003</v>
      </c>
      <c r="E290" s="14">
        <f t="shared" si="15"/>
        <v>-5.2197618250514125E-2</v>
      </c>
    </row>
    <row r="291" spans="2:5" x14ac:dyDescent="0.25">
      <c r="B291" s="13">
        <v>5.78</v>
      </c>
      <c r="C291" s="13">
        <v>-0.46899999999999997</v>
      </c>
      <c r="D291" s="27">
        <f t="shared" si="14"/>
        <v>-0.48099999999999998</v>
      </c>
      <c r="E291" s="14">
        <f t="shared" si="15"/>
        <v>-4.6929073604667831E-2</v>
      </c>
    </row>
    <row r="292" spans="2:5" x14ac:dyDescent="0.25">
      <c r="B292" s="13">
        <v>5.8</v>
      </c>
      <c r="C292" s="13">
        <v>-0.41399999999999998</v>
      </c>
      <c r="D292" s="27">
        <f t="shared" si="14"/>
        <v>-0.42599999999999999</v>
      </c>
      <c r="E292" s="14">
        <f t="shared" si="15"/>
        <v>-4.1562963317231805E-2</v>
      </c>
    </row>
    <row r="293" spans="2:5" x14ac:dyDescent="0.25">
      <c r="B293" s="13">
        <v>5.82</v>
      </c>
      <c r="C293" s="13">
        <v>-0.34699999999999998</v>
      </c>
      <c r="D293" s="27">
        <f t="shared" si="14"/>
        <v>-0.35899999999999999</v>
      </c>
      <c r="E293" s="14">
        <f t="shared" si="15"/>
        <v>-3.5026065330718822E-2</v>
      </c>
    </row>
    <row r="294" spans="2:5" x14ac:dyDescent="0.25">
      <c r="B294" s="13">
        <v>5.84</v>
      </c>
      <c r="C294" s="13">
        <v>-0.28699999999999998</v>
      </c>
      <c r="D294" s="27">
        <f t="shared" si="14"/>
        <v>-0.29899999999999999</v>
      </c>
      <c r="E294" s="14">
        <f t="shared" si="15"/>
        <v>-2.9172126835334058E-2</v>
      </c>
    </row>
    <row r="295" spans="2:5" x14ac:dyDescent="0.25">
      <c r="B295" s="13">
        <v>5.86</v>
      </c>
      <c r="C295" s="13">
        <v>-0.20799999999999999</v>
      </c>
      <c r="D295" s="27">
        <f t="shared" si="14"/>
        <v>-0.22</v>
      </c>
      <c r="E295" s="14">
        <f t="shared" si="15"/>
        <v>-2.1464441149744124E-2</v>
      </c>
    </row>
    <row r="296" spans="2:5" x14ac:dyDescent="0.25">
      <c r="B296" s="13">
        <v>5.88</v>
      </c>
      <c r="C296" s="13">
        <v>-0.13500000000000001</v>
      </c>
      <c r="D296" s="27">
        <f t="shared" si="14"/>
        <v>-0.14700000000000002</v>
      </c>
      <c r="E296" s="14">
        <f t="shared" si="15"/>
        <v>-1.4342149313692668E-2</v>
      </c>
    </row>
    <row r="297" spans="2:5" x14ac:dyDescent="0.25">
      <c r="B297" s="13">
        <v>5.9</v>
      </c>
      <c r="C297" s="13">
        <v>-6.2E-2</v>
      </c>
      <c r="D297" s="27">
        <f t="shared" si="14"/>
        <v>-7.3999999999999996E-2</v>
      </c>
      <c r="E297" s="14">
        <f t="shared" si="15"/>
        <v>-7.2198574776412049E-3</v>
      </c>
    </row>
    <row r="298" spans="2:5" x14ac:dyDescent="0.25">
      <c r="B298" s="13">
        <v>5.92</v>
      </c>
      <c r="C298" s="13">
        <v>1.0999999999999999E-2</v>
      </c>
      <c r="D298" s="27">
        <f t="shared" si="14"/>
        <v>-1.0000000000000009E-3</v>
      </c>
      <c r="E298" s="14">
        <f t="shared" si="15"/>
        <v>-9.7565641589746112E-5</v>
      </c>
    </row>
    <row r="299" spans="2:5" x14ac:dyDescent="0.25">
      <c r="B299" s="13">
        <v>5.94</v>
      </c>
      <c r="C299" s="13">
        <v>8.4000000000000005E-2</v>
      </c>
      <c r="D299" s="27">
        <f t="shared" si="14"/>
        <v>7.2000000000000008E-2</v>
      </c>
      <c r="E299" s="14">
        <f t="shared" si="15"/>
        <v>7.0247261944617143E-3</v>
      </c>
    </row>
    <row r="300" spans="2:5" x14ac:dyDescent="0.25">
      <c r="B300" s="13">
        <v>5.96</v>
      </c>
      <c r="C300" s="13">
        <v>0.157</v>
      </c>
      <c r="D300" s="27">
        <f t="shared" si="14"/>
        <v>0.14499999999999999</v>
      </c>
      <c r="E300" s="14">
        <f t="shared" si="15"/>
        <v>1.4147018030513173E-2</v>
      </c>
    </row>
    <row r="301" spans="2:5" x14ac:dyDescent="0.25">
      <c r="B301" s="13">
        <v>5.98</v>
      </c>
      <c r="C301" s="13">
        <v>0.23</v>
      </c>
      <c r="D301" s="27">
        <f t="shared" si="14"/>
        <v>0.218</v>
      </c>
      <c r="E301" s="14">
        <f t="shared" si="15"/>
        <v>2.1269309866564633E-2</v>
      </c>
    </row>
    <row r="302" spans="2:5" x14ac:dyDescent="0.25">
      <c r="B302" s="13">
        <v>6</v>
      </c>
      <c r="C302" s="13">
        <v>0.29699999999999999</v>
      </c>
      <c r="D302" s="27">
        <f t="shared" si="14"/>
        <v>0.28499999999999998</v>
      </c>
      <c r="E302" s="14">
        <f t="shared" si="15"/>
        <v>2.7806207853077615E-2</v>
      </c>
    </row>
    <row r="303" spans="2:5" x14ac:dyDescent="0.25">
      <c r="B303" s="13">
        <v>6.02</v>
      </c>
      <c r="C303" s="13">
        <v>0.35099999999999998</v>
      </c>
      <c r="D303" s="27">
        <f t="shared" si="14"/>
        <v>0.33899999999999997</v>
      </c>
      <c r="E303" s="14">
        <f t="shared" si="15"/>
        <v>3.3074752498923901E-2</v>
      </c>
    </row>
    <row r="304" spans="2:5" x14ac:dyDescent="0.25">
      <c r="B304" s="13">
        <v>6.04</v>
      </c>
      <c r="C304" s="13">
        <v>0.40600000000000003</v>
      </c>
      <c r="D304" s="27">
        <f t="shared" si="14"/>
        <v>0.39400000000000002</v>
      </c>
      <c r="E304" s="14">
        <f t="shared" si="15"/>
        <v>3.8440862786359935E-2</v>
      </c>
    </row>
    <row r="305" spans="2:5" x14ac:dyDescent="0.25">
      <c r="B305" s="13">
        <v>6.06</v>
      </c>
      <c r="C305" s="13">
        <v>0.47299999999999998</v>
      </c>
      <c r="D305" s="27">
        <f t="shared" si="14"/>
        <v>0.46099999999999997</v>
      </c>
      <c r="E305" s="14">
        <f t="shared" si="15"/>
        <v>4.497776077287291E-2</v>
      </c>
    </row>
    <row r="306" spans="2:5" x14ac:dyDescent="0.25">
      <c r="B306" s="13">
        <v>6.08</v>
      </c>
      <c r="C306" s="13">
        <v>0.52200000000000002</v>
      </c>
      <c r="D306" s="27">
        <f t="shared" si="14"/>
        <v>0.51</v>
      </c>
      <c r="E306" s="14">
        <f t="shared" si="15"/>
        <v>4.9758477210770473E-2</v>
      </c>
    </row>
    <row r="307" spans="2:5" x14ac:dyDescent="0.25">
      <c r="B307" s="13">
        <v>6.1</v>
      </c>
      <c r="C307" s="13">
        <v>0.56999999999999995</v>
      </c>
      <c r="D307" s="27">
        <f t="shared" si="14"/>
        <v>0.55799999999999994</v>
      </c>
      <c r="E307" s="14">
        <f t="shared" si="15"/>
        <v>5.4441628007078274E-2</v>
      </c>
    </row>
    <row r="308" spans="2:5" x14ac:dyDescent="0.25">
      <c r="B308" s="13">
        <v>6.12</v>
      </c>
      <c r="C308" s="13">
        <v>0.61299999999999999</v>
      </c>
      <c r="D308" s="27">
        <f t="shared" si="14"/>
        <v>0.60099999999999998</v>
      </c>
      <c r="E308" s="14">
        <f t="shared" si="15"/>
        <v>5.8636950595437359E-2</v>
      </c>
    </row>
    <row r="309" spans="2:5" x14ac:dyDescent="0.25">
      <c r="B309" s="13">
        <v>6.14</v>
      </c>
      <c r="C309" s="13">
        <v>0.64300000000000002</v>
      </c>
      <c r="D309" s="27">
        <f t="shared" si="14"/>
        <v>0.63100000000000001</v>
      </c>
      <c r="E309" s="14">
        <f t="shared" si="15"/>
        <v>6.1563919843129741E-2</v>
      </c>
    </row>
    <row r="310" spans="2:5" x14ac:dyDescent="0.25">
      <c r="B310" s="13">
        <v>6.16</v>
      </c>
      <c r="C310" s="13">
        <v>0.66700000000000004</v>
      </c>
      <c r="D310" s="27">
        <f t="shared" si="14"/>
        <v>0.65500000000000003</v>
      </c>
      <c r="E310" s="14">
        <f t="shared" si="15"/>
        <v>6.3905495241283652E-2</v>
      </c>
    </row>
    <row r="311" spans="2:5" x14ac:dyDescent="0.25">
      <c r="B311" s="13">
        <v>6.18</v>
      </c>
      <c r="C311" s="13">
        <v>0.68600000000000005</v>
      </c>
      <c r="D311" s="27">
        <f t="shared" si="14"/>
        <v>0.67400000000000004</v>
      </c>
      <c r="E311" s="14">
        <f t="shared" si="15"/>
        <v>6.5759242431488826E-2</v>
      </c>
    </row>
    <row r="312" spans="2:5" x14ac:dyDescent="0.25">
      <c r="B312" s="13">
        <v>6.2</v>
      </c>
      <c r="C312" s="13">
        <v>0.69199999999999995</v>
      </c>
      <c r="D312" s="27">
        <f t="shared" si="14"/>
        <v>0.67999999999999994</v>
      </c>
      <c r="E312" s="14">
        <f t="shared" si="15"/>
        <v>6.6344636281027283E-2</v>
      </c>
    </row>
    <row r="313" spans="2:5" x14ac:dyDescent="0.25">
      <c r="B313" s="15">
        <v>6.22</v>
      </c>
      <c r="C313" s="15">
        <v>0.69799999999999995</v>
      </c>
      <c r="D313" s="27">
        <f t="shared" si="14"/>
        <v>0.68599999999999994</v>
      </c>
      <c r="E313" s="14">
        <f t="shared" si="15"/>
        <v>6.6930030130565768E-2</v>
      </c>
    </row>
    <row r="314" spans="2:5" x14ac:dyDescent="0.25">
      <c r="B314" s="13">
        <v>6.24</v>
      </c>
      <c r="C314" s="13">
        <v>0.69199999999999995</v>
      </c>
      <c r="D314" s="27">
        <f t="shared" si="14"/>
        <v>0.67999999999999994</v>
      </c>
      <c r="E314" s="14">
        <f t="shared" si="15"/>
        <v>6.6344636281027283E-2</v>
      </c>
    </row>
    <row r="315" spans="2:5" x14ac:dyDescent="0.25">
      <c r="B315" s="13">
        <v>6.26</v>
      </c>
      <c r="C315" s="13">
        <v>0.67300000000000004</v>
      </c>
      <c r="D315" s="27">
        <f t="shared" si="14"/>
        <v>0.66100000000000003</v>
      </c>
      <c r="E315" s="14">
        <f t="shared" si="15"/>
        <v>6.4490889090822123E-2</v>
      </c>
    </row>
    <row r="316" spans="2:5" x14ac:dyDescent="0.25">
      <c r="B316" s="13">
        <v>6.28</v>
      </c>
      <c r="C316" s="13">
        <v>0.65500000000000003</v>
      </c>
      <c r="D316" s="27">
        <f t="shared" si="14"/>
        <v>0.64300000000000002</v>
      </c>
      <c r="E316" s="14">
        <f t="shared" si="15"/>
        <v>6.2734707542206697E-2</v>
      </c>
    </row>
    <row r="317" spans="2:5" x14ac:dyDescent="0.25">
      <c r="B317" s="13">
        <v>6.3</v>
      </c>
      <c r="C317" s="13">
        <v>0.625</v>
      </c>
      <c r="D317" s="27">
        <f t="shared" si="14"/>
        <v>0.61299999999999999</v>
      </c>
      <c r="E317" s="14">
        <f t="shared" si="15"/>
        <v>5.9807738294514308E-2</v>
      </c>
    </row>
    <row r="318" spans="2:5" x14ac:dyDescent="0.25">
      <c r="B318" s="13">
        <v>6.32</v>
      </c>
      <c r="C318" s="13">
        <v>0.59399999999999997</v>
      </c>
      <c r="D318" s="27">
        <f t="shared" si="14"/>
        <v>0.58199999999999996</v>
      </c>
      <c r="E318" s="14">
        <f t="shared" si="15"/>
        <v>5.6783203405232179E-2</v>
      </c>
    </row>
    <row r="319" spans="2:5" x14ac:dyDescent="0.25">
      <c r="B319" s="13">
        <v>6.34</v>
      </c>
      <c r="C319" s="13">
        <v>0.54</v>
      </c>
      <c r="D319" s="27">
        <f t="shared" si="14"/>
        <v>0.52800000000000002</v>
      </c>
      <c r="E319" s="14">
        <f t="shared" si="15"/>
        <v>5.1514658759385899E-2</v>
      </c>
    </row>
    <row r="320" spans="2:5" x14ac:dyDescent="0.25">
      <c r="B320" s="13">
        <v>6.36</v>
      </c>
      <c r="C320" s="13">
        <v>0.49099999999999999</v>
      </c>
      <c r="D320" s="27">
        <f t="shared" si="14"/>
        <v>0.47899999999999998</v>
      </c>
      <c r="E320" s="14">
        <f t="shared" si="15"/>
        <v>4.6733942321488343E-2</v>
      </c>
    </row>
    <row r="321" spans="2:5" x14ac:dyDescent="0.25">
      <c r="B321" s="13">
        <v>6.38</v>
      </c>
      <c r="C321" s="13">
        <v>0.436</v>
      </c>
      <c r="D321" s="27">
        <f t="shared" si="14"/>
        <v>0.42399999999999999</v>
      </c>
      <c r="E321" s="14">
        <f t="shared" si="15"/>
        <v>4.136783203405231E-2</v>
      </c>
    </row>
    <row r="322" spans="2:5" x14ac:dyDescent="0.25">
      <c r="B322" s="13">
        <v>6.4</v>
      </c>
      <c r="C322" s="13">
        <v>0.376</v>
      </c>
      <c r="D322" s="27">
        <f t="shared" si="14"/>
        <v>0.36399999999999999</v>
      </c>
      <c r="E322" s="14">
        <f t="shared" si="15"/>
        <v>3.5513893538667553E-2</v>
      </c>
    </row>
    <row r="323" spans="2:5" x14ac:dyDescent="0.25">
      <c r="B323" s="13">
        <v>6.42</v>
      </c>
      <c r="C323" s="13">
        <v>0.315</v>
      </c>
      <c r="D323" s="27">
        <f t="shared" ref="D323:D386" si="16">C323-$O$5</f>
        <v>0.30299999999999999</v>
      </c>
      <c r="E323" s="14">
        <f t="shared" ref="E323:E386" si="17">D323/$O$2</f>
        <v>2.9562389401693045E-2</v>
      </c>
    </row>
    <row r="324" spans="2:5" x14ac:dyDescent="0.25">
      <c r="B324" s="13">
        <v>6.44</v>
      </c>
      <c r="C324" s="13">
        <v>0.254</v>
      </c>
      <c r="D324" s="27">
        <f t="shared" si="16"/>
        <v>0.24199999999999999</v>
      </c>
      <c r="E324" s="14">
        <f t="shared" si="17"/>
        <v>2.3610885264718537E-2</v>
      </c>
    </row>
    <row r="325" spans="2:5" x14ac:dyDescent="0.25">
      <c r="B325" s="13">
        <v>6.46</v>
      </c>
      <c r="C325" s="13">
        <v>0.187</v>
      </c>
      <c r="D325" s="27">
        <f t="shared" si="16"/>
        <v>0.17499999999999999</v>
      </c>
      <c r="E325" s="14">
        <f t="shared" si="17"/>
        <v>1.7073987278205551E-2</v>
      </c>
    </row>
    <row r="326" spans="2:5" x14ac:dyDescent="0.25">
      <c r="B326" s="13">
        <v>6.48</v>
      </c>
      <c r="C326" s="13">
        <v>0.121</v>
      </c>
      <c r="D326" s="27">
        <f t="shared" si="16"/>
        <v>0.109</v>
      </c>
      <c r="E326" s="14">
        <f t="shared" si="17"/>
        <v>1.0634654933282316E-2</v>
      </c>
    </row>
    <row r="327" spans="2:5" x14ac:dyDescent="0.25">
      <c r="B327" s="13">
        <v>6.5</v>
      </c>
      <c r="C327" s="13">
        <v>5.3999999999999999E-2</v>
      </c>
      <c r="D327" s="27">
        <f t="shared" si="16"/>
        <v>4.1999999999999996E-2</v>
      </c>
      <c r="E327" s="14">
        <f t="shared" si="17"/>
        <v>4.0977569467693323E-3</v>
      </c>
    </row>
    <row r="328" spans="2:5" x14ac:dyDescent="0.25">
      <c r="B328" s="13">
        <v>6.52</v>
      </c>
      <c r="C328" s="13">
        <v>-1.9E-2</v>
      </c>
      <c r="D328" s="27">
        <f t="shared" si="16"/>
        <v>-3.1E-2</v>
      </c>
      <c r="E328" s="14">
        <f t="shared" si="17"/>
        <v>-3.0245348892821268E-3</v>
      </c>
    </row>
    <row r="329" spans="2:5" x14ac:dyDescent="0.25">
      <c r="B329" s="13">
        <v>6.54</v>
      </c>
      <c r="C329" s="13">
        <v>-8.5999999999999993E-2</v>
      </c>
      <c r="D329" s="27">
        <f t="shared" si="16"/>
        <v>-9.799999999999999E-2</v>
      </c>
      <c r="E329" s="14">
        <f t="shared" si="17"/>
        <v>-9.5614328757951082E-3</v>
      </c>
    </row>
    <row r="330" spans="2:5" x14ac:dyDescent="0.25">
      <c r="B330" s="13">
        <v>6.56</v>
      </c>
      <c r="C330" s="13">
        <v>-0.153</v>
      </c>
      <c r="D330" s="27">
        <f t="shared" si="16"/>
        <v>-0.16500000000000001</v>
      </c>
      <c r="E330" s="14">
        <f t="shared" si="17"/>
        <v>-1.6098330862308094E-2</v>
      </c>
    </row>
    <row r="331" spans="2:5" x14ac:dyDescent="0.25">
      <c r="B331" s="13">
        <v>6.58</v>
      </c>
      <c r="C331" s="13">
        <v>-0.23200000000000001</v>
      </c>
      <c r="D331" s="27">
        <f t="shared" si="16"/>
        <v>-0.24400000000000002</v>
      </c>
      <c r="E331" s="14">
        <f t="shared" si="17"/>
        <v>-2.3806016547898032E-2</v>
      </c>
    </row>
    <row r="332" spans="2:5" x14ac:dyDescent="0.25">
      <c r="B332" s="13">
        <v>6.6</v>
      </c>
      <c r="C332" s="13">
        <v>-0.29899999999999999</v>
      </c>
      <c r="D332" s="27">
        <f t="shared" si="16"/>
        <v>-0.311</v>
      </c>
      <c r="E332" s="14">
        <f t="shared" si="17"/>
        <v>-3.0342914534411014E-2</v>
      </c>
    </row>
    <row r="333" spans="2:5" x14ac:dyDescent="0.25">
      <c r="B333" s="13">
        <v>6.62</v>
      </c>
      <c r="C333" s="13">
        <v>-0.35299999999999998</v>
      </c>
      <c r="D333" s="27">
        <f t="shared" si="16"/>
        <v>-0.36499999999999999</v>
      </c>
      <c r="E333" s="14">
        <f t="shared" si="17"/>
        <v>-3.56114591802573E-2</v>
      </c>
    </row>
    <row r="334" spans="2:5" x14ac:dyDescent="0.25">
      <c r="B334" s="13">
        <v>6.64</v>
      </c>
      <c r="C334" s="13">
        <v>-0.40799999999999997</v>
      </c>
      <c r="D334" s="27">
        <f t="shared" si="16"/>
        <v>-0.42</v>
      </c>
      <c r="E334" s="14">
        <f t="shared" si="17"/>
        <v>-4.0977569467693327E-2</v>
      </c>
    </row>
    <row r="335" spans="2:5" x14ac:dyDescent="0.25">
      <c r="B335" s="13">
        <v>6.66</v>
      </c>
      <c r="C335" s="13">
        <v>-0.46300000000000002</v>
      </c>
      <c r="D335" s="27">
        <f t="shared" si="16"/>
        <v>-0.47500000000000003</v>
      </c>
      <c r="E335" s="14">
        <f t="shared" si="17"/>
        <v>-4.6343679755129361E-2</v>
      </c>
    </row>
    <row r="336" spans="2:5" x14ac:dyDescent="0.25">
      <c r="B336" s="13">
        <v>6.68</v>
      </c>
      <c r="C336" s="13">
        <v>-0.505</v>
      </c>
      <c r="D336" s="27">
        <f t="shared" si="16"/>
        <v>-0.51700000000000002</v>
      </c>
      <c r="E336" s="14">
        <f t="shared" si="17"/>
        <v>-5.0441436701898691E-2</v>
      </c>
    </row>
    <row r="337" spans="2:5" x14ac:dyDescent="0.25">
      <c r="B337" s="13">
        <v>6.7</v>
      </c>
      <c r="C337" s="13">
        <v>-0.54700000000000004</v>
      </c>
      <c r="D337" s="27">
        <f t="shared" si="16"/>
        <v>-0.55900000000000005</v>
      </c>
      <c r="E337" s="14">
        <f t="shared" si="17"/>
        <v>-5.4539193648668029E-2</v>
      </c>
    </row>
    <row r="338" spans="2:5" x14ac:dyDescent="0.25">
      <c r="B338" s="13">
        <v>6.72</v>
      </c>
      <c r="C338" s="13">
        <v>-0.57799999999999996</v>
      </c>
      <c r="D338" s="27">
        <f t="shared" si="16"/>
        <v>-0.59</v>
      </c>
      <c r="E338" s="14">
        <f t="shared" si="17"/>
        <v>-5.7563728537950151E-2</v>
      </c>
    </row>
    <row r="339" spans="2:5" x14ac:dyDescent="0.25">
      <c r="B339" s="13">
        <v>6.74</v>
      </c>
      <c r="C339" s="13">
        <v>-0.60899999999999999</v>
      </c>
      <c r="D339" s="27">
        <f t="shared" si="16"/>
        <v>-0.621</v>
      </c>
      <c r="E339" s="14">
        <f t="shared" si="17"/>
        <v>-6.0588263427232281E-2</v>
      </c>
    </row>
    <row r="340" spans="2:5" x14ac:dyDescent="0.25">
      <c r="B340" s="13">
        <v>6.76</v>
      </c>
      <c r="C340" s="13">
        <v>-0.626</v>
      </c>
      <c r="D340" s="27">
        <f t="shared" si="16"/>
        <v>-0.63800000000000001</v>
      </c>
      <c r="E340" s="14">
        <f t="shared" si="17"/>
        <v>-6.224687933425796E-2</v>
      </c>
    </row>
    <row r="341" spans="2:5" x14ac:dyDescent="0.25">
      <c r="B341" s="15">
        <v>6.78</v>
      </c>
      <c r="C341" s="15">
        <v>-0.64500000000000002</v>
      </c>
      <c r="D341" s="27">
        <f t="shared" si="16"/>
        <v>-0.65700000000000003</v>
      </c>
      <c r="E341" s="14">
        <f t="shared" si="17"/>
        <v>-6.4100626524463133E-2</v>
      </c>
    </row>
    <row r="342" spans="2:5" x14ac:dyDescent="0.25">
      <c r="B342" s="15">
        <v>6.8</v>
      </c>
      <c r="C342" s="15">
        <v>-0.64500000000000002</v>
      </c>
      <c r="D342" s="27">
        <f t="shared" si="16"/>
        <v>-0.65700000000000003</v>
      </c>
      <c r="E342" s="14">
        <f t="shared" si="17"/>
        <v>-6.4100626524463133E-2</v>
      </c>
    </row>
    <row r="343" spans="2:5" x14ac:dyDescent="0.25">
      <c r="B343" s="15">
        <v>6.82</v>
      </c>
      <c r="C343" s="15">
        <v>-0.64500000000000002</v>
      </c>
      <c r="D343" s="27">
        <f t="shared" si="16"/>
        <v>-0.65700000000000003</v>
      </c>
      <c r="E343" s="14">
        <f t="shared" si="17"/>
        <v>-6.4100626524463133E-2</v>
      </c>
    </row>
    <row r="344" spans="2:5" x14ac:dyDescent="0.25">
      <c r="B344" s="13">
        <v>6.84</v>
      </c>
      <c r="C344" s="13">
        <v>-0.63900000000000001</v>
      </c>
      <c r="D344" s="27">
        <f t="shared" si="16"/>
        <v>-0.65100000000000002</v>
      </c>
      <c r="E344" s="14">
        <f t="shared" si="17"/>
        <v>-6.3515232674924663E-2</v>
      </c>
    </row>
    <row r="345" spans="2:5" x14ac:dyDescent="0.25">
      <c r="B345" s="13">
        <v>6.86</v>
      </c>
      <c r="C345" s="13">
        <v>-0.621</v>
      </c>
      <c r="D345" s="27">
        <f t="shared" si="16"/>
        <v>-0.63300000000000001</v>
      </c>
      <c r="E345" s="14">
        <f t="shared" si="17"/>
        <v>-6.1759051126309229E-2</v>
      </c>
    </row>
    <row r="346" spans="2:5" x14ac:dyDescent="0.25">
      <c r="B346" s="13">
        <v>6.88</v>
      </c>
      <c r="C346" s="13">
        <v>-0.60899999999999999</v>
      </c>
      <c r="D346" s="27">
        <f t="shared" si="16"/>
        <v>-0.621</v>
      </c>
      <c r="E346" s="14">
        <f t="shared" si="17"/>
        <v>-6.0588263427232281E-2</v>
      </c>
    </row>
    <row r="347" spans="2:5" x14ac:dyDescent="0.25">
      <c r="B347" s="13">
        <v>6.9</v>
      </c>
      <c r="C347" s="13">
        <v>-0.57199999999999995</v>
      </c>
      <c r="D347" s="27">
        <f t="shared" si="16"/>
        <v>-0.58399999999999996</v>
      </c>
      <c r="E347" s="14">
        <f t="shared" si="17"/>
        <v>-5.6978334688411673E-2</v>
      </c>
    </row>
    <row r="348" spans="2:5" x14ac:dyDescent="0.25">
      <c r="B348" s="13">
        <v>6.92</v>
      </c>
      <c r="C348" s="13">
        <v>-0.54200000000000004</v>
      </c>
      <c r="D348" s="27">
        <f t="shared" si="16"/>
        <v>-0.55400000000000005</v>
      </c>
      <c r="E348" s="14">
        <f t="shared" si="17"/>
        <v>-5.4051365440719298E-2</v>
      </c>
    </row>
    <row r="349" spans="2:5" x14ac:dyDescent="0.25">
      <c r="B349" s="13">
        <v>6.94</v>
      </c>
      <c r="C349" s="13">
        <v>-0.505</v>
      </c>
      <c r="D349" s="27">
        <f t="shared" si="16"/>
        <v>-0.51700000000000002</v>
      </c>
      <c r="E349" s="14">
        <f t="shared" si="17"/>
        <v>-5.0441436701898691E-2</v>
      </c>
    </row>
    <row r="350" spans="2:5" x14ac:dyDescent="0.25">
      <c r="B350" s="13">
        <v>6.96</v>
      </c>
      <c r="C350" s="13">
        <v>-0.45700000000000002</v>
      </c>
      <c r="D350" s="27">
        <f t="shared" si="16"/>
        <v>-0.46900000000000003</v>
      </c>
      <c r="E350" s="14">
        <f t="shared" si="17"/>
        <v>-4.575828590559089E-2</v>
      </c>
    </row>
    <row r="351" spans="2:5" x14ac:dyDescent="0.25">
      <c r="B351" s="13">
        <v>6.98</v>
      </c>
      <c r="C351" s="13">
        <v>-0.40200000000000002</v>
      </c>
      <c r="D351" s="27">
        <f t="shared" si="16"/>
        <v>-0.41400000000000003</v>
      </c>
      <c r="E351" s="14">
        <f t="shared" si="17"/>
        <v>-4.0392175618154856E-2</v>
      </c>
    </row>
    <row r="352" spans="2:5" x14ac:dyDescent="0.25">
      <c r="B352" s="13">
        <v>7</v>
      </c>
      <c r="C352" s="13">
        <v>-0.35299999999999998</v>
      </c>
      <c r="D352" s="27">
        <f t="shared" si="16"/>
        <v>-0.36499999999999999</v>
      </c>
      <c r="E352" s="14">
        <f t="shared" si="17"/>
        <v>-3.56114591802573E-2</v>
      </c>
    </row>
    <row r="353" spans="2:5" x14ac:dyDescent="0.25">
      <c r="B353" s="13">
        <v>7.02</v>
      </c>
      <c r="C353" s="13">
        <v>-0.29899999999999999</v>
      </c>
      <c r="D353" s="27">
        <f t="shared" si="16"/>
        <v>-0.311</v>
      </c>
      <c r="E353" s="14">
        <f t="shared" si="17"/>
        <v>-3.0342914534411014E-2</v>
      </c>
    </row>
    <row r="354" spans="2:5" x14ac:dyDescent="0.25">
      <c r="B354" s="13">
        <v>7.04</v>
      </c>
      <c r="C354" s="13">
        <v>-0.23799999999999999</v>
      </c>
      <c r="D354" s="27">
        <f t="shared" si="16"/>
        <v>-0.25</v>
      </c>
      <c r="E354" s="14">
        <f t="shared" si="17"/>
        <v>-2.4391410397436506E-2</v>
      </c>
    </row>
    <row r="355" spans="2:5" x14ac:dyDescent="0.25">
      <c r="B355" s="13">
        <v>7.06</v>
      </c>
      <c r="C355" s="13">
        <v>-0.159</v>
      </c>
      <c r="D355" s="27">
        <f t="shared" si="16"/>
        <v>-0.17100000000000001</v>
      </c>
      <c r="E355" s="14">
        <f t="shared" si="17"/>
        <v>-1.6683724711846572E-2</v>
      </c>
    </row>
    <row r="356" spans="2:5" x14ac:dyDescent="0.25">
      <c r="B356" s="13">
        <v>7.08</v>
      </c>
      <c r="C356" s="13">
        <v>-9.1999999999999998E-2</v>
      </c>
      <c r="D356" s="27">
        <f t="shared" si="16"/>
        <v>-0.104</v>
      </c>
      <c r="E356" s="14">
        <f t="shared" si="17"/>
        <v>-1.0146826725333586E-2</v>
      </c>
    </row>
    <row r="357" spans="2:5" x14ac:dyDescent="0.25">
      <c r="B357" s="13">
        <v>7.1</v>
      </c>
      <c r="C357" s="13">
        <v>-3.1E-2</v>
      </c>
      <c r="D357" s="27">
        <f t="shared" si="16"/>
        <v>-4.2999999999999997E-2</v>
      </c>
      <c r="E357" s="14">
        <f t="shared" si="17"/>
        <v>-4.1953225883590789E-3</v>
      </c>
    </row>
    <row r="358" spans="2:5" x14ac:dyDescent="0.25">
      <c r="B358" s="13">
        <v>7.12</v>
      </c>
      <c r="C358" s="13">
        <v>3.5000000000000003E-2</v>
      </c>
      <c r="D358" s="27">
        <f t="shared" si="16"/>
        <v>2.3000000000000003E-2</v>
      </c>
      <c r="E358" s="14">
        <f t="shared" si="17"/>
        <v>2.2440097565641589E-3</v>
      </c>
    </row>
    <row r="359" spans="2:5" x14ac:dyDescent="0.25">
      <c r="B359" s="13">
        <v>7.14</v>
      </c>
      <c r="C359" s="13">
        <v>0.10199999999999999</v>
      </c>
      <c r="D359" s="27">
        <f t="shared" si="16"/>
        <v>0.09</v>
      </c>
      <c r="E359" s="14">
        <f t="shared" si="17"/>
        <v>8.7809077430771407E-3</v>
      </c>
    </row>
    <row r="360" spans="2:5" x14ac:dyDescent="0.25">
      <c r="B360" s="13">
        <v>7.16</v>
      </c>
      <c r="C360" s="13">
        <v>0.16900000000000001</v>
      </c>
      <c r="D360" s="27">
        <f t="shared" si="16"/>
        <v>0.157</v>
      </c>
      <c r="E360" s="14">
        <f t="shared" si="17"/>
        <v>1.5317805729590125E-2</v>
      </c>
    </row>
    <row r="361" spans="2:5" x14ac:dyDescent="0.25">
      <c r="B361" s="13">
        <v>7.18</v>
      </c>
      <c r="C361" s="13">
        <v>0.23599999999999999</v>
      </c>
      <c r="D361" s="27">
        <f t="shared" si="16"/>
        <v>0.22399999999999998</v>
      </c>
      <c r="E361" s="14">
        <f t="shared" si="17"/>
        <v>2.1854703716103107E-2</v>
      </c>
    </row>
    <row r="362" spans="2:5" x14ac:dyDescent="0.25">
      <c r="B362" s="13">
        <v>7.2</v>
      </c>
      <c r="C362" s="13">
        <v>0.29699999999999999</v>
      </c>
      <c r="D362" s="27">
        <f t="shared" si="16"/>
        <v>0.28499999999999998</v>
      </c>
      <c r="E362" s="14">
        <f t="shared" si="17"/>
        <v>2.7806207853077615E-2</v>
      </c>
    </row>
    <row r="363" spans="2:5" x14ac:dyDescent="0.25">
      <c r="B363" s="13">
        <v>7.22</v>
      </c>
      <c r="C363" s="13">
        <v>0.35099999999999998</v>
      </c>
      <c r="D363" s="27">
        <f t="shared" si="16"/>
        <v>0.33899999999999997</v>
      </c>
      <c r="E363" s="14">
        <f t="shared" si="17"/>
        <v>3.3074752498923901E-2</v>
      </c>
    </row>
    <row r="364" spans="2:5" x14ac:dyDescent="0.25">
      <c r="B364" s="13">
        <v>7.24</v>
      </c>
      <c r="C364" s="13">
        <v>0.4</v>
      </c>
      <c r="D364" s="27">
        <f t="shared" si="16"/>
        <v>0.38800000000000001</v>
      </c>
      <c r="E364" s="14">
        <f t="shared" si="17"/>
        <v>3.7855468936821457E-2</v>
      </c>
    </row>
    <row r="365" spans="2:5" x14ac:dyDescent="0.25">
      <c r="B365" s="13">
        <v>7.26</v>
      </c>
      <c r="C365" s="13">
        <v>0.44900000000000001</v>
      </c>
      <c r="D365" s="27">
        <f t="shared" si="16"/>
        <v>0.437</v>
      </c>
      <c r="E365" s="14">
        <f t="shared" si="17"/>
        <v>4.2636185374719013E-2</v>
      </c>
    </row>
    <row r="366" spans="2:5" x14ac:dyDescent="0.25">
      <c r="B366" s="13">
        <v>7.28</v>
      </c>
      <c r="C366" s="13">
        <v>0.497</v>
      </c>
      <c r="D366" s="27">
        <f t="shared" si="16"/>
        <v>0.48499999999999999</v>
      </c>
      <c r="E366" s="14">
        <f t="shared" si="17"/>
        <v>4.7319336171026821E-2</v>
      </c>
    </row>
    <row r="367" spans="2:5" x14ac:dyDescent="0.25">
      <c r="B367" s="13">
        <v>7.3</v>
      </c>
      <c r="C367" s="13">
        <v>0.53400000000000003</v>
      </c>
      <c r="D367" s="27">
        <f t="shared" si="16"/>
        <v>0.52200000000000002</v>
      </c>
      <c r="E367" s="14">
        <f t="shared" si="17"/>
        <v>5.0929264909847428E-2</v>
      </c>
    </row>
    <row r="368" spans="2:5" x14ac:dyDescent="0.25">
      <c r="B368" s="13">
        <v>7.32</v>
      </c>
      <c r="C368" s="13">
        <v>0.57599999999999996</v>
      </c>
      <c r="D368" s="27">
        <f t="shared" si="16"/>
        <v>0.56399999999999995</v>
      </c>
      <c r="E368" s="14">
        <f t="shared" si="17"/>
        <v>5.5027021856616752E-2</v>
      </c>
    </row>
    <row r="369" spans="2:5" x14ac:dyDescent="0.25">
      <c r="B369" s="13">
        <v>7.34</v>
      </c>
      <c r="C369" s="13">
        <v>0.60099999999999998</v>
      </c>
      <c r="D369" s="27">
        <f t="shared" si="16"/>
        <v>0.58899999999999997</v>
      </c>
      <c r="E369" s="14">
        <f t="shared" si="17"/>
        <v>5.7466162896360404E-2</v>
      </c>
    </row>
    <row r="370" spans="2:5" x14ac:dyDescent="0.25">
      <c r="B370" s="13">
        <v>7.36</v>
      </c>
      <c r="C370" s="13">
        <v>0.625</v>
      </c>
      <c r="D370" s="27">
        <f t="shared" si="16"/>
        <v>0.61299999999999999</v>
      </c>
      <c r="E370" s="14">
        <f t="shared" si="17"/>
        <v>5.9807738294514308E-2</v>
      </c>
    </row>
    <row r="371" spans="2:5" x14ac:dyDescent="0.25">
      <c r="B371" s="13">
        <v>7.38</v>
      </c>
      <c r="C371" s="13">
        <v>0.63100000000000001</v>
      </c>
      <c r="D371" s="27">
        <f t="shared" si="16"/>
        <v>0.61899999999999999</v>
      </c>
      <c r="E371" s="14">
        <f t="shared" si="17"/>
        <v>6.0393132144052786E-2</v>
      </c>
    </row>
    <row r="372" spans="2:5" x14ac:dyDescent="0.25">
      <c r="B372" s="15">
        <v>7.4</v>
      </c>
      <c r="C372" s="15">
        <v>0.63700000000000001</v>
      </c>
      <c r="D372" s="27">
        <f t="shared" si="16"/>
        <v>0.625</v>
      </c>
      <c r="E372" s="14">
        <f t="shared" si="17"/>
        <v>6.0978525993591264E-2</v>
      </c>
    </row>
    <row r="373" spans="2:5" x14ac:dyDescent="0.25">
      <c r="B373" s="15">
        <v>7.42</v>
      </c>
      <c r="C373" s="15">
        <v>0.63700000000000001</v>
      </c>
      <c r="D373" s="27">
        <f t="shared" si="16"/>
        <v>0.625</v>
      </c>
      <c r="E373" s="14">
        <f t="shared" si="17"/>
        <v>6.0978525993591264E-2</v>
      </c>
    </row>
    <row r="374" spans="2:5" x14ac:dyDescent="0.25">
      <c r="B374" s="13">
        <v>7.44</v>
      </c>
      <c r="C374" s="13">
        <v>0.63100000000000001</v>
      </c>
      <c r="D374" s="27">
        <f t="shared" si="16"/>
        <v>0.61899999999999999</v>
      </c>
      <c r="E374" s="14">
        <f t="shared" si="17"/>
        <v>6.0393132144052786E-2</v>
      </c>
    </row>
    <row r="375" spans="2:5" x14ac:dyDescent="0.25">
      <c r="B375" s="13">
        <v>7.46</v>
      </c>
      <c r="C375" s="13">
        <v>0.61299999999999999</v>
      </c>
      <c r="D375" s="27">
        <f t="shared" si="16"/>
        <v>0.60099999999999998</v>
      </c>
      <c r="E375" s="14">
        <f t="shared" si="17"/>
        <v>5.8636950595437359E-2</v>
      </c>
    </row>
    <row r="376" spans="2:5" x14ac:dyDescent="0.25">
      <c r="B376" s="13">
        <v>7.48</v>
      </c>
      <c r="C376" s="13">
        <v>0.58799999999999997</v>
      </c>
      <c r="D376" s="27">
        <f t="shared" si="16"/>
        <v>0.57599999999999996</v>
      </c>
      <c r="E376" s="14">
        <f t="shared" si="17"/>
        <v>5.6197809555693701E-2</v>
      </c>
    </row>
    <row r="377" spans="2:5" x14ac:dyDescent="0.25">
      <c r="B377" s="13">
        <v>7.5</v>
      </c>
      <c r="C377" s="13">
        <v>0.55800000000000005</v>
      </c>
      <c r="D377" s="27">
        <f t="shared" si="16"/>
        <v>0.54600000000000004</v>
      </c>
      <c r="E377" s="14">
        <f t="shared" si="17"/>
        <v>5.3270840308001333E-2</v>
      </c>
    </row>
    <row r="378" spans="2:5" x14ac:dyDescent="0.25">
      <c r="B378" s="13">
        <v>7.52</v>
      </c>
      <c r="C378" s="13">
        <v>0.52200000000000002</v>
      </c>
      <c r="D378" s="27">
        <f t="shared" si="16"/>
        <v>0.51</v>
      </c>
      <c r="E378" s="14">
        <f t="shared" si="17"/>
        <v>4.9758477210770473E-2</v>
      </c>
    </row>
    <row r="379" spans="2:5" x14ac:dyDescent="0.25">
      <c r="B379" s="13">
        <v>7.54</v>
      </c>
      <c r="C379" s="13">
        <v>0.47299999999999998</v>
      </c>
      <c r="D379" s="27">
        <f t="shared" si="16"/>
        <v>0.46099999999999997</v>
      </c>
      <c r="E379" s="14">
        <f t="shared" si="17"/>
        <v>4.497776077287291E-2</v>
      </c>
    </row>
    <row r="380" spans="2:5" x14ac:dyDescent="0.25">
      <c r="B380" s="13">
        <v>7.56</v>
      </c>
      <c r="C380" s="13">
        <v>0.43</v>
      </c>
      <c r="D380" s="27">
        <f t="shared" si="16"/>
        <v>0.41799999999999998</v>
      </c>
      <c r="E380" s="14">
        <f t="shared" si="17"/>
        <v>4.0782438184513832E-2</v>
      </c>
    </row>
    <row r="381" spans="2:5" x14ac:dyDescent="0.25">
      <c r="B381" s="13">
        <v>7.58</v>
      </c>
      <c r="C381" s="13">
        <v>0.376</v>
      </c>
      <c r="D381" s="27">
        <f t="shared" si="16"/>
        <v>0.36399999999999999</v>
      </c>
      <c r="E381" s="14">
        <f t="shared" si="17"/>
        <v>3.5513893538667553E-2</v>
      </c>
    </row>
    <row r="382" spans="2:5" x14ac:dyDescent="0.25">
      <c r="B382" s="13">
        <v>7.6</v>
      </c>
      <c r="C382" s="13">
        <v>0.33300000000000002</v>
      </c>
      <c r="D382" s="27">
        <f t="shared" si="16"/>
        <v>0.32100000000000001</v>
      </c>
      <c r="E382" s="14">
        <f t="shared" si="17"/>
        <v>3.1318570950308475E-2</v>
      </c>
    </row>
    <row r="383" spans="2:5" x14ac:dyDescent="0.25">
      <c r="B383" s="13">
        <v>7.62</v>
      </c>
      <c r="C383" s="13">
        <v>0.27200000000000002</v>
      </c>
      <c r="D383" s="27">
        <f t="shared" si="16"/>
        <v>0.26</v>
      </c>
      <c r="E383" s="14">
        <f t="shared" si="17"/>
        <v>2.5367066813333967E-2</v>
      </c>
    </row>
    <row r="384" spans="2:5" x14ac:dyDescent="0.25">
      <c r="B384" s="13">
        <v>7.64</v>
      </c>
      <c r="C384" s="13">
        <v>0.21199999999999999</v>
      </c>
      <c r="D384" s="27">
        <f t="shared" si="16"/>
        <v>0.19999999999999998</v>
      </c>
      <c r="E384" s="14">
        <f t="shared" si="17"/>
        <v>1.9513128317949203E-2</v>
      </c>
    </row>
    <row r="385" spans="2:5" x14ac:dyDescent="0.25">
      <c r="B385" s="13">
        <v>7.66</v>
      </c>
      <c r="C385" s="13">
        <v>0.157</v>
      </c>
      <c r="D385" s="27">
        <f t="shared" si="16"/>
        <v>0.14499999999999999</v>
      </c>
      <c r="E385" s="14">
        <f t="shared" si="17"/>
        <v>1.4147018030513173E-2</v>
      </c>
    </row>
    <row r="386" spans="2:5" x14ac:dyDescent="0.25">
      <c r="B386" s="13">
        <v>7.68</v>
      </c>
      <c r="C386" s="13">
        <v>8.4000000000000005E-2</v>
      </c>
      <c r="D386" s="27">
        <f t="shared" si="16"/>
        <v>7.2000000000000008E-2</v>
      </c>
      <c r="E386" s="14">
        <f t="shared" si="17"/>
        <v>7.0247261944617143E-3</v>
      </c>
    </row>
    <row r="387" spans="2:5" x14ac:dyDescent="0.25">
      <c r="B387" s="13">
        <v>7.7</v>
      </c>
      <c r="C387" s="13">
        <v>2.3E-2</v>
      </c>
      <c r="D387" s="27">
        <f t="shared" ref="D387:D450" si="18">C387-$O$5</f>
        <v>1.0999999999999999E-2</v>
      </c>
      <c r="E387" s="14">
        <f t="shared" ref="E387:E450" si="19">D387/$O$2</f>
        <v>1.0732220574872062E-3</v>
      </c>
    </row>
    <row r="388" spans="2:5" x14ac:dyDescent="0.25">
      <c r="B388" s="13">
        <v>7.72</v>
      </c>
      <c r="C388" s="13">
        <v>-3.6999999999999998E-2</v>
      </c>
      <c r="D388" s="27">
        <f t="shared" si="18"/>
        <v>-4.9000000000000002E-2</v>
      </c>
      <c r="E388" s="14">
        <f t="shared" si="19"/>
        <v>-4.780716437897555E-3</v>
      </c>
    </row>
    <row r="389" spans="2:5" x14ac:dyDescent="0.25">
      <c r="B389" s="13">
        <v>7.74</v>
      </c>
      <c r="C389" s="13">
        <v>-9.8000000000000004E-2</v>
      </c>
      <c r="D389" s="27">
        <f t="shared" si="18"/>
        <v>-0.11</v>
      </c>
      <c r="E389" s="14">
        <f t="shared" si="19"/>
        <v>-1.0732220574872062E-2</v>
      </c>
    </row>
    <row r="390" spans="2:5" x14ac:dyDescent="0.25">
      <c r="B390" s="13">
        <v>7.76</v>
      </c>
      <c r="C390" s="13">
        <v>-0.16500000000000001</v>
      </c>
      <c r="D390" s="27">
        <f t="shared" si="18"/>
        <v>-0.17700000000000002</v>
      </c>
      <c r="E390" s="14">
        <f t="shared" si="19"/>
        <v>-1.7269118561385046E-2</v>
      </c>
    </row>
    <row r="391" spans="2:5" x14ac:dyDescent="0.25">
      <c r="B391" s="13">
        <v>7.78</v>
      </c>
      <c r="C391" s="13">
        <v>-0.23200000000000001</v>
      </c>
      <c r="D391" s="27">
        <f t="shared" si="18"/>
        <v>-0.24400000000000002</v>
      </c>
      <c r="E391" s="14">
        <f t="shared" si="19"/>
        <v>-2.3806016547898032E-2</v>
      </c>
    </row>
    <row r="392" spans="2:5" x14ac:dyDescent="0.25">
      <c r="B392" s="13">
        <v>7.8</v>
      </c>
      <c r="C392" s="13">
        <v>-0.29299999999999998</v>
      </c>
      <c r="D392" s="27">
        <f t="shared" si="18"/>
        <v>-0.30499999999999999</v>
      </c>
      <c r="E392" s="14">
        <f t="shared" si="19"/>
        <v>-2.9757520684872536E-2</v>
      </c>
    </row>
    <row r="393" spans="2:5" x14ac:dyDescent="0.25">
      <c r="B393" s="13">
        <v>7.82</v>
      </c>
      <c r="C393" s="13">
        <v>-0.34100000000000003</v>
      </c>
      <c r="D393" s="27">
        <f t="shared" si="18"/>
        <v>-0.35300000000000004</v>
      </c>
      <c r="E393" s="14">
        <f t="shared" si="19"/>
        <v>-3.4440671481180352E-2</v>
      </c>
    </row>
    <row r="394" spans="2:5" x14ac:dyDescent="0.25">
      <c r="B394" s="13">
        <v>7.84</v>
      </c>
      <c r="C394" s="13">
        <v>-0.39</v>
      </c>
      <c r="D394" s="27">
        <f t="shared" si="18"/>
        <v>-0.40200000000000002</v>
      </c>
      <c r="E394" s="14">
        <f t="shared" si="19"/>
        <v>-3.9221387919077901E-2</v>
      </c>
    </row>
    <row r="395" spans="2:5" x14ac:dyDescent="0.25">
      <c r="B395" s="13">
        <v>7.86</v>
      </c>
      <c r="C395" s="13">
        <v>-0.438</v>
      </c>
      <c r="D395" s="27">
        <f t="shared" si="18"/>
        <v>-0.45</v>
      </c>
      <c r="E395" s="14">
        <f t="shared" si="19"/>
        <v>-4.3904538715385709E-2</v>
      </c>
    </row>
    <row r="396" spans="2:5" x14ac:dyDescent="0.25">
      <c r="B396" s="13">
        <v>7.88</v>
      </c>
      <c r="C396" s="13">
        <v>-0.47499999999999998</v>
      </c>
      <c r="D396" s="27">
        <f t="shared" si="18"/>
        <v>-0.48699999999999999</v>
      </c>
      <c r="E396" s="14">
        <f t="shared" si="19"/>
        <v>-4.7514467454206309E-2</v>
      </c>
    </row>
    <row r="397" spans="2:5" x14ac:dyDescent="0.25">
      <c r="B397" s="13">
        <v>7.9</v>
      </c>
      <c r="C397" s="13">
        <v>-0.51100000000000001</v>
      </c>
      <c r="D397" s="27">
        <f t="shared" si="18"/>
        <v>-0.52300000000000002</v>
      </c>
      <c r="E397" s="14">
        <f t="shared" si="19"/>
        <v>-5.1026830551437169E-2</v>
      </c>
    </row>
    <row r="398" spans="2:5" x14ac:dyDescent="0.25">
      <c r="B398" s="13">
        <v>7.92</v>
      </c>
      <c r="C398" s="13">
        <v>-0.54200000000000004</v>
      </c>
      <c r="D398" s="27">
        <f t="shared" si="18"/>
        <v>-0.55400000000000005</v>
      </c>
      <c r="E398" s="14">
        <f t="shared" si="19"/>
        <v>-5.4051365440719298E-2</v>
      </c>
    </row>
    <row r="399" spans="2:5" x14ac:dyDescent="0.25">
      <c r="B399" s="13">
        <v>7.94</v>
      </c>
      <c r="C399" s="13">
        <v>-0.56000000000000005</v>
      </c>
      <c r="D399" s="27">
        <f t="shared" si="18"/>
        <v>-0.57200000000000006</v>
      </c>
      <c r="E399" s="14">
        <f t="shared" si="19"/>
        <v>-5.5807546989334732E-2</v>
      </c>
    </row>
    <row r="400" spans="2:5" x14ac:dyDescent="0.25">
      <c r="B400" s="13">
        <v>7.96</v>
      </c>
      <c r="C400" s="13">
        <v>-0.57799999999999996</v>
      </c>
      <c r="D400" s="27">
        <f t="shared" si="18"/>
        <v>-0.59</v>
      </c>
      <c r="E400" s="14">
        <f t="shared" si="19"/>
        <v>-5.7563728537950151E-2</v>
      </c>
    </row>
    <row r="401" spans="2:5" x14ac:dyDescent="0.25">
      <c r="B401" s="13">
        <v>7.98</v>
      </c>
      <c r="C401" s="13">
        <v>-0.59</v>
      </c>
      <c r="D401" s="27">
        <f t="shared" si="18"/>
        <v>-0.60199999999999998</v>
      </c>
      <c r="E401" s="14">
        <f t="shared" si="19"/>
        <v>-5.87345162370271E-2</v>
      </c>
    </row>
    <row r="402" spans="2:5" x14ac:dyDescent="0.25">
      <c r="B402" s="15">
        <v>8</v>
      </c>
      <c r="C402" s="15">
        <v>-0.59599999999999997</v>
      </c>
      <c r="D402" s="27">
        <f t="shared" si="18"/>
        <v>-0.60799999999999998</v>
      </c>
      <c r="E402" s="14">
        <f t="shared" si="19"/>
        <v>-5.9319910086565578E-2</v>
      </c>
    </row>
    <row r="403" spans="2:5" x14ac:dyDescent="0.25">
      <c r="B403" s="13">
        <v>8.02</v>
      </c>
      <c r="C403" s="13">
        <v>-0.59</v>
      </c>
      <c r="D403" s="27">
        <f t="shared" si="18"/>
        <v>-0.60199999999999998</v>
      </c>
      <c r="E403" s="14">
        <f t="shared" si="19"/>
        <v>-5.87345162370271E-2</v>
      </c>
    </row>
    <row r="404" spans="2:5" x14ac:dyDescent="0.25">
      <c r="B404" s="13">
        <v>8.0399999999999991</v>
      </c>
      <c r="C404" s="13">
        <v>-0.57799999999999996</v>
      </c>
      <c r="D404" s="27">
        <f t="shared" si="18"/>
        <v>-0.59</v>
      </c>
      <c r="E404" s="14">
        <f t="shared" si="19"/>
        <v>-5.7563728537950151E-2</v>
      </c>
    </row>
    <row r="405" spans="2:5" x14ac:dyDescent="0.25">
      <c r="B405" s="13">
        <v>8.06</v>
      </c>
      <c r="C405" s="13">
        <v>-0.56599999999999995</v>
      </c>
      <c r="D405" s="27">
        <f t="shared" si="18"/>
        <v>-0.57799999999999996</v>
      </c>
      <c r="E405" s="14">
        <f t="shared" si="19"/>
        <v>-5.6392940838873196E-2</v>
      </c>
    </row>
    <row r="406" spans="2:5" x14ac:dyDescent="0.25">
      <c r="B406" s="13">
        <v>8.08</v>
      </c>
      <c r="C406" s="13">
        <v>-0.54200000000000004</v>
      </c>
      <c r="D406" s="27">
        <f t="shared" si="18"/>
        <v>-0.55400000000000005</v>
      </c>
      <c r="E406" s="14">
        <f t="shared" si="19"/>
        <v>-5.4051365440719298E-2</v>
      </c>
    </row>
    <row r="407" spans="2:5" x14ac:dyDescent="0.25">
      <c r="B407" s="13">
        <v>8.1</v>
      </c>
      <c r="C407" s="13">
        <v>-0.51700000000000002</v>
      </c>
      <c r="D407" s="27">
        <f t="shared" si="18"/>
        <v>-0.52900000000000003</v>
      </c>
      <c r="E407" s="14">
        <f t="shared" si="19"/>
        <v>-5.1612224400975647E-2</v>
      </c>
    </row>
    <row r="408" spans="2:5" x14ac:dyDescent="0.25">
      <c r="B408" s="13">
        <v>8.1199999999999992</v>
      </c>
      <c r="C408" s="13">
        <v>-0.48099999999999998</v>
      </c>
      <c r="D408" s="27">
        <f t="shared" si="18"/>
        <v>-0.49299999999999999</v>
      </c>
      <c r="E408" s="14">
        <f t="shared" si="19"/>
        <v>-4.8099861303744787E-2</v>
      </c>
    </row>
    <row r="409" spans="2:5" x14ac:dyDescent="0.25">
      <c r="B409" s="13">
        <v>8.14</v>
      </c>
      <c r="C409" s="13">
        <v>-0.44400000000000001</v>
      </c>
      <c r="D409" s="27">
        <f t="shared" si="18"/>
        <v>-0.45600000000000002</v>
      </c>
      <c r="E409" s="14">
        <f t="shared" si="19"/>
        <v>-4.4489932564924187E-2</v>
      </c>
    </row>
    <row r="410" spans="2:5" x14ac:dyDescent="0.25">
      <c r="B410" s="13">
        <v>8.16</v>
      </c>
      <c r="C410" s="13">
        <v>-0.40799999999999997</v>
      </c>
      <c r="D410" s="27">
        <f t="shared" si="18"/>
        <v>-0.42</v>
      </c>
      <c r="E410" s="14">
        <f t="shared" si="19"/>
        <v>-4.0977569467693327E-2</v>
      </c>
    </row>
    <row r="411" spans="2:5" x14ac:dyDescent="0.25">
      <c r="B411" s="13">
        <v>8.18</v>
      </c>
      <c r="C411" s="13">
        <v>-0.35299999999999998</v>
      </c>
      <c r="D411" s="27">
        <f t="shared" si="18"/>
        <v>-0.36499999999999999</v>
      </c>
      <c r="E411" s="14">
        <f t="shared" si="19"/>
        <v>-3.56114591802573E-2</v>
      </c>
    </row>
    <row r="412" spans="2:5" x14ac:dyDescent="0.25">
      <c r="B412" s="13">
        <v>8.1999999999999993</v>
      </c>
      <c r="C412" s="13">
        <v>-0.30499999999999999</v>
      </c>
      <c r="D412" s="27">
        <f t="shared" si="18"/>
        <v>-0.317</v>
      </c>
      <c r="E412" s="14">
        <f t="shared" si="19"/>
        <v>-3.0928308383949488E-2</v>
      </c>
    </row>
    <row r="413" spans="2:5" x14ac:dyDescent="0.25">
      <c r="B413" s="13">
        <v>8.2200000000000006</v>
      </c>
      <c r="C413" s="13">
        <v>-0.25</v>
      </c>
      <c r="D413" s="27">
        <f t="shared" si="18"/>
        <v>-0.26200000000000001</v>
      </c>
      <c r="E413" s="14">
        <f t="shared" si="19"/>
        <v>-2.5562198096513458E-2</v>
      </c>
    </row>
    <row r="414" spans="2:5" x14ac:dyDescent="0.25">
      <c r="B414" s="13">
        <v>8.24</v>
      </c>
      <c r="C414" s="13">
        <v>-0.183</v>
      </c>
      <c r="D414" s="27">
        <f t="shared" si="18"/>
        <v>-0.19500000000000001</v>
      </c>
      <c r="E414" s="14">
        <f t="shared" si="19"/>
        <v>-1.9025300110000476E-2</v>
      </c>
    </row>
    <row r="415" spans="2:5" x14ac:dyDescent="0.25">
      <c r="B415" s="13">
        <v>8.26</v>
      </c>
      <c r="C415" s="13">
        <v>-0.122</v>
      </c>
      <c r="D415" s="27">
        <f t="shared" si="18"/>
        <v>-0.13400000000000001</v>
      </c>
      <c r="E415" s="14">
        <f t="shared" si="19"/>
        <v>-1.3073795973025968E-2</v>
      </c>
    </row>
    <row r="416" spans="2:5" x14ac:dyDescent="0.25">
      <c r="B416" s="13">
        <v>8.2799999999999994</v>
      </c>
      <c r="C416" s="13">
        <v>-6.2E-2</v>
      </c>
      <c r="D416" s="27">
        <f t="shared" si="18"/>
        <v>-7.3999999999999996E-2</v>
      </c>
      <c r="E416" s="14">
        <f t="shared" si="19"/>
        <v>-7.2198574776412049E-3</v>
      </c>
    </row>
    <row r="417" spans="2:5" x14ac:dyDescent="0.25">
      <c r="B417" s="13">
        <v>8.3000000000000007</v>
      </c>
      <c r="C417" s="13">
        <v>-7.0000000000000001E-3</v>
      </c>
      <c r="D417" s="27">
        <f t="shared" si="18"/>
        <v>-1.9E-2</v>
      </c>
      <c r="E417" s="14">
        <f t="shared" si="19"/>
        <v>-1.8537471902051743E-3</v>
      </c>
    </row>
    <row r="418" spans="2:5" x14ac:dyDescent="0.25">
      <c r="B418" s="13">
        <v>8.32</v>
      </c>
      <c r="C418" s="13">
        <v>0.06</v>
      </c>
      <c r="D418" s="27">
        <f t="shared" si="18"/>
        <v>4.8000000000000001E-2</v>
      </c>
      <c r="E418" s="14">
        <f t="shared" si="19"/>
        <v>4.6831507963078093E-3</v>
      </c>
    </row>
    <row r="419" spans="2:5" x14ac:dyDescent="0.25">
      <c r="B419" s="13">
        <v>8.34</v>
      </c>
      <c r="C419" s="13">
        <v>0.114</v>
      </c>
      <c r="D419" s="27">
        <f t="shared" si="18"/>
        <v>0.10200000000000001</v>
      </c>
      <c r="E419" s="14">
        <f t="shared" si="19"/>
        <v>9.9516954421540946E-3</v>
      </c>
    </row>
    <row r="420" spans="2:5" x14ac:dyDescent="0.25">
      <c r="B420" s="13">
        <v>8.36</v>
      </c>
      <c r="C420" s="13">
        <v>0.17499999999999999</v>
      </c>
      <c r="D420" s="27">
        <f t="shared" si="18"/>
        <v>0.16299999999999998</v>
      </c>
      <c r="E420" s="14">
        <f t="shared" si="19"/>
        <v>1.5903199579128599E-2</v>
      </c>
    </row>
    <row r="421" spans="2:5" x14ac:dyDescent="0.25">
      <c r="B421" s="13">
        <v>8.3800000000000008</v>
      </c>
      <c r="C421" s="13">
        <v>0.23599999999999999</v>
      </c>
      <c r="D421" s="27">
        <f t="shared" si="18"/>
        <v>0.22399999999999998</v>
      </c>
      <c r="E421" s="14">
        <f t="shared" si="19"/>
        <v>2.1854703716103107E-2</v>
      </c>
    </row>
    <row r="422" spans="2:5" x14ac:dyDescent="0.25">
      <c r="B422" s="13">
        <v>8.4</v>
      </c>
      <c r="C422" s="13">
        <v>0.28499999999999998</v>
      </c>
      <c r="D422" s="27">
        <f t="shared" si="18"/>
        <v>0.27299999999999996</v>
      </c>
      <c r="E422" s="14">
        <f t="shared" si="19"/>
        <v>2.6635420154000659E-2</v>
      </c>
    </row>
    <row r="423" spans="2:5" x14ac:dyDescent="0.25">
      <c r="B423" s="13">
        <v>8.42</v>
      </c>
      <c r="C423" s="13">
        <v>0.33900000000000002</v>
      </c>
      <c r="D423" s="27">
        <f t="shared" si="18"/>
        <v>0.32700000000000001</v>
      </c>
      <c r="E423" s="14">
        <f t="shared" si="19"/>
        <v>3.1903964799846952E-2</v>
      </c>
    </row>
    <row r="424" spans="2:5" x14ac:dyDescent="0.25">
      <c r="B424" s="13">
        <v>8.44</v>
      </c>
      <c r="C424" s="13">
        <v>0.38200000000000001</v>
      </c>
      <c r="D424" s="27">
        <f t="shared" si="18"/>
        <v>0.37</v>
      </c>
      <c r="E424" s="14">
        <f t="shared" si="19"/>
        <v>3.6099287388206031E-2</v>
      </c>
    </row>
    <row r="425" spans="2:5" x14ac:dyDescent="0.25">
      <c r="B425" s="13">
        <v>8.4600000000000009</v>
      </c>
      <c r="C425" s="13">
        <v>0.42399999999999999</v>
      </c>
      <c r="D425" s="27">
        <f t="shared" si="18"/>
        <v>0.41199999999999998</v>
      </c>
      <c r="E425" s="14">
        <f t="shared" si="19"/>
        <v>4.0197044334975361E-2</v>
      </c>
    </row>
    <row r="426" spans="2:5" x14ac:dyDescent="0.25">
      <c r="B426" s="13">
        <v>8.48</v>
      </c>
      <c r="C426" s="13">
        <v>0.46100000000000002</v>
      </c>
      <c r="D426" s="27">
        <f t="shared" si="18"/>
        <v>0.44900000000000001</v>
      </c>
      <c r="E426" s="14">
        <f t="shared" si="19"/>
        <v>4.3806973073795961E-2</v>
      </c>
    </row>
    <row r="427" spans="2:5" x14ac:dyDescent="0.25">
      <c r="B427" s="13">
        <v>8.5</v>
      </c>
      <c r="C427" s="13">
        <v>0.497</v>
      </c>
      <c r="D427" s="27">
        <f t="shared" si="18"/>
        <v>0.48499999999999999</v>
      </c>
      <c r="E427" s="14">
        <f t="shared" si="19"/>
        <v>4.7319336171026821E-2</v>
      </c>
    </row>
    <row r="428" spans="2:5" x14ac:dyDescent="0.25">
      <c r="B428" s="13">
        <v>8.52</v>
      </c>
      <c r="C428" s="13">
        <v>0.52800000000000002</v>
      </c>
      <c r="D428" s="27">
        <f t="shared" si="18"/>
        <v>0.51600000000000001</v>
      </c>
      <c r="E428" s="14">
        <f t="shared" si="19"/>
        <v>5.0343871060308951E-2</v>
      </c>
    </row>
    <row r="429" spans="2:5" x14ac:dyDescent="0.25">
      <c r="B429" s="13">
        <v>8.5399999999999991</v>
      </c>
      <c r="C429" s="13">
        <v>0.55800000000000005</v>
      </c>
      <c r="D429" s="27">
        <f t="shared" si="18"/>
        <v>0.54600000000000004</v>
      </c>
      <c r="E429" s="14">
        <f t="shared" si="19"/>
        <v>5.3270840308001333E-2</v>
      </c>
    </row>
    <row r="430" spans="2:5" x14ac:dyDescent="0.25">
      <c r="B430" s="13">
        <v>8.56</v>
      </c>
      <c r="C430" s="13">
        <v>0.56999999999999995</v>
      </c>
      <c r="D430" s="27">
        <f t="shared" si="18"/>
        <v>0.55799999999999994</v>
      </c>
      <c r="E430" s="14">
        <f t="shared" si="19"/>
        <v>5.4441628007078274E-2</v>
      </c>
    </row>
    <row r="431" spans="2:5" x14ac:dyDescent="0.25">
      <c r="B431" s="15">
        <v>8.58</v>
      </c>
      <c r="C431" s="15">
        <v>0.58799999999999997</v>
      </c>
      <c r="D431" s="27">
        <f t="shared" si="18"/>
        <v>0.57599999999999996</v>
      </c>
      <c r="E431" s="14">
        <f t="shared" si="19"/>
        <v>5.6197809555693701E-2</v>
      </c>
    </row>
    <row r="432" spans="2:5" x14ac:dyDescent="0.25">
      <c r="B432" s="13">
        <v>8.6</v>
      </c>
      <c r="C432" s="13">
        <v>0.58199999999999996</v>
      </c>
      <c r="D432" s="27">
        <f t="shared" si="18"/>
        <v>0.56999999999999995</v>
      </c>
      <c r="E432" s="14">
        <f t="shared" si="19"/>
        <v>5.561241570615523E-2</v>
      </c>
    </row>
    <row r="433" spans="2:5" x14ac:dyDescent="0.25">
      <c r="B433" s="13">
        <v>8.6199999999999992</v>
      </c>
      <c r="C433" s="13">
        <v>0.57599999999999996</v>
      </c>
      <c r="D433" s="27">
        <f t="shared" si="18"/>
        <v>0.56399999999999995</v>
      </c>
      <c r="E433" s="14">
        <f t="shared" si="19"/>
        <v>5.5027021856616752E-2</v>
      </c>
    </row>
    <row r="434" spans="2:5" x14ac:dyDescent="0.25">
      <c r="B434" s="13">
        <v>8.64</v>
      </c>
      <c r="C434" s="13">
        <v>0.56999999999999995</v>
      </c>
      <c r="D434" s="27">
        <f t="shared" si="18"/>
        <v>0.55799999999999994</v>
      </c>
      <c r="E434" s="14">
        <f t="shared" si="19"/>
        <v>5.4441628007078274E-2</v>
      </c>
    </row>
    <row r="435" spans="2:5" x14ac:dyDescent="0.25">
      <c r="B435" s="13">
        <v>8.66</v>
      </c>
      <c r="C435" s="13">
        <v>0.54</v>
      </c>
      <c r="D435" s="27">
        <f t="shared" si="18"/>
        <v>0.52800000000000002</v>
      </c>
      <c r="E435" s="14">
        <f t="shared" si="19"/>
        <v>5.1514658759385899E-2</v>
      </c>
    </row>
    <row r="436" spans="2:5" x14ac:dyDescent="0.25">
      <c r="B436" s="13">
        <v>8.68</v>
      </c>
      <c r="C436" s="13">
        <v>0.52200000000000002</v>
      </c>
      <c r="D436" s="27">
        <f t="shared" si="18"/>
        <v>0.51</v>
      </c>
      <c r="E436" s="14">
        <f t="shared" si="19"/>
        <v>4.9758477210770473E-2</v>
      </c>
    </row>
    <row r="437" spans="2:5" x14ac:dyDescent="0.25">
      <c r="B437" s="13">
        <v>8.6999999999999993</v>
      </c>
      <c r="C437" s="13">
        <v>0.49099999999999999</v>
      </c>
      <c r="D437" s="27">
        <f t="shared" si="18"/>
        <v>0.47899999999999998</v>
      </c>
      <c r="E437" s="14">
        <f t="shared" si="19"/>
        <v>4.6733942321488343E-2</v>
      </c>
    </row>
    <row r="438" spans="2:5" x14ac:dyDescent="0.25">
      <c r="B438" s="13">
        <v>8.7200000000000006</v>
      </c>
      <c r="C438" s="13">
        <v>0.46100000000000002</v>
      </c>
      <c r="D438" s="27">
        <f t="shared" si="18"/>
        <v>0.44900000000000001</v>
      </c>
      <c r="E438" s="14">
        <f t="shared" si="19"/>
        <v>4.3806973073795961E-2</v>
      </c>
    </row>
    <row r="439" spans="2:5" x14ac:dyDescent="0.25">
      <c r="B439" s="13">
        <v>8.74</v>
      </c>
      <c r="C439" s="13">
        <v>0.41799999999999998</v>
      </c>
      <c r="D439" s="27">
        <f t="shared" si="18"/>
        <v>0.40599999999999997</v>
      </c>
      <c r="E439" s="14">
        <f t="shared" si="19"/>
        <v>3.9611650485436883E-2</v>
      </c>
    </row>
    <row r="440" spans="2:5" x14ac:dyDescent="0.25">
      <c r="B440" s="13">
        <v>8.76</v>
      </c>
      <c r="C440" s="13">
        <v>0.376</v>
      </c>
      <c r="D440" s="27">
        <f t="shared" si="18"/>
        <v>0.36399999999999999</v>
      </c>
      <c r="E440" s="14">
        <f t="shared" si="19"/>
        <v>3.5513893538667553E-2</v>
      </c>
    </row>
    <row r="441" spans="2:5" x14ac:dyDescent="0.25">
      <c r="B441" s="13">
        <v>8.7799999999999994</v>
      </c>
      <c r="C441" s="13">
        <v>0.33300000000000002</v>
      </c>
      <c r="D441" s="27">
        <f t="shared" si="18"/>
        <v>0.32100000000000001</v>
      </c>
      <c r="E441" s="14">
        <f t="shared" si="19"/>
        <v>3.1318570950308475E-2</v>
      </c>
    </row>
    <row r="442" spans="2:5" x14ac:dyDescent="0.25">
      <c r="B442" s="13">
        <v>8.8000000000000007</v>
      </c>
      <c r="C442" s="13">
        <v>0.27900000000000003</v>
      </c>
      <c r="D442" s="27">
        <f t="shared" si="18"/>
        <v>0.26700000000000002</v>
      </c>
      <c r="E442" s="14">
        <f t="shared" si="19"/>
        <v>2.6050026304462189E-2</v>
      </c>
    </row>
    <row r="443" spans="2:5" x14ac:dyDescent="0.25">
      <c r="B443" s="13">
        <v>8.82</v>
      </c>
      <c r="C443" s="13">
        <v>0.23</v>
      </c>
      <c r="D443" s="27">
        <f t="shared" si="18"/>
        <v>0.218</v>
      </c>
      <c r="E443" s="14">
        <f t="shared" si="19"/>
        <v>2.1269309866564633E-2</v>
      </c>
    </row>
    <row r="444" spans="2:5" x14ac:dyDescent="0.25">
      <c r="B444" s="13">
        <v>8.84</v>
      </c>
      <c r="C444" s="13">
        <v>0.16900000000000001</v>
      </c>
      <c r="D444" s="27">
        <f t="shared" si="18"/>
        <v>0.157</v>
      </c>
      <c r="E444" s="14">
        <f t="shared" si="19"/>
        <v>1.5317805729590125E-2</v>
      </c>
    </row>
    <row r="445" spans="2:5" x14ac:dyDescent="0.25">
      <c r="B445" s="13">
        <v>8.86</v>
      </c>
      <c r="C445" s="13">
        <v>0.121</v>
      </c>
      <c r="D445" s="27">
        <f t="shared" si="18"/>
        <v>0.109</v>
      </c>
      <c r="E445" s="14">
        <f t="shared" si="19"/>
        <v>1.0634654933282316E-2</v>
      </c>
    </row>
    <row r="446" spans="2:5" x14ac:dyDescent="0.25">
      <c r="B446" s="13">
        <v>8.8800000000000008</v>
      </c>
      <c r="C446" s="13">
        <v>6.6000000000000003E-2</v>
      </c>
      <c r="D446" s="27">
        <f t="shared" si="18"/>
        <v>5.4000000000000006E-2</v>
      </c>
      <c r="E446" s="14">
        <f t="shared" si="19"/>
        <v>5.2685446458462862E-3</v>
      </c>
    </row>
    <row r="447" spans="2:5" x14ac:dyDescent="0.25">
      <c r="B447" s="13">
        <v>8.9</v>
      </c>
      <c r="C447" s="13">
        <v>5.0000000000000001E-3</v>
      </c>
      <c r="D447" s="27">
        <f t="shared" si="18"/>
        <v>-7.0000000000000001E-3</v>
      </c>
      <c r="E447" s="14">
        <f t="shared" si="19"/>
        <v>-6.829594911282222E-4</v>
      </c>
    </row>
    <row r="448" spans="2:5" x14ac:dyDescent="0.25">
      <c r="B448" s="13">
        <v>8.92</v>
      </c>
      <c r="C448" s="13">
        <v>-5.6000000000000001E-2</v>
      </c>
      <c r="D448" s="27">
        <f t="shared" si="18"/>
        <v>-6.8000000000000005E-2</v>
      </c>
      <c r="E448" s="14">
        <f t="shared" si="19"/>
        <v>-6.6344636281027297E-3</v>
      </c>
    </row>
    <row r="449" spans="2:5" x14ac:dyDescent="0.25">
      <c r="B449" s="13">
        <v>8.94</v>
      </c>
      <c r="C449" s="13">
        <v>-0.11</v>
      </c>
      <c r="D449" s="27">
        <f t="shared" si="18"/>
        <v>-0.122</v>
      </c>
      <c r="E449" s="14">
        <f t="shared" si="19"/>
        <v>-1.1903008273949014E-2</v>
      </c>
    </row>
    <row r="450" spans="2:5" x14ac:dyDescent="0.25">
      <c r="B450" s="13">
        <v>8.9600000000000009</v>
      </c>
      <c r="C450" s="13">
        <v>-0.17100000000000001</v>
      </c>
      <c r="D450" s="27">
        <f t="shared" si="18"/>
        <v>-0.18300000000000002</v>
      </c>
      <c r="E450" s="14">
        <f t="shared" si="19"/>
        <v>-1.7854512410923524E-2</v>
      </c>
    </row>
    <row r="451" spans="2:5" x14ac:dyDescent="0.25">
      <c r="B451" s="13">
        <v>8.98</v>
      </c>
      <c r="C451" s="13">
        <v>-0.23200000000000001</v>
      </c>
      <c r="D451" s="27">
        <f t="shared" ref="D451:D502" si="20">C451-$O$5</f>
        <v>-0.24400000000000002</v>
      </c>
      <c r="E451" s="14">
        <f t="shared" ref="E451:E502" si="21">D451/$O$2</f>
        <v>-2.3806016547898032E-2</v>
      </c>
    </row>
    <row r="452" spans="2:5" x14ac:dyDescent="0.25">
      <c r="B452" s="13">
        <v>9</v>
      </c>
      <c r="C452" s="13">
        <v>-0.28000000000000003</v>
      </c>
      <c r="D452" s="27">
        <f t="shared" si="20"/>
        <v>-0.29200000000000004</v>
      </c>
      <c r="E452" s="14">
        <f t="shared" si="21"/>
        <v>-2.848916734420584E-2</v>
      </c>
    </row>
    <row r="453" spans="2:5" x14ac:dyDescent="0.25">
      <c r="B453" s="13">
        <v>9.02</v>
      </c>
      <c r="C453" s="13">
        <v>-0.32900000000000001</v>
      </c>
      <c r="D453" s="27">
        <f t="shared" si="20"/>
        <v>-0.34100000000000003</v>
      </c>
      <c r="E453" s="14">
        <f t="shared" si="21"/>
        <v>-3.3269883782103396E-2</v>
      </c>
    </row>
    <row r="454" spans="2:5" x14ac:dyDescent="0.25">
      <c r="B454" s="13">
        <v>9.0399999999999991</v>
      </c>
      <c r="C454" s="13">
        <v>-0.372</v>
      </c>
      <c r="D454" s="27">
        <f t="shared" si="20"/>
        <v>-0.38400000000000001</v>
      </c>
      <c r="E454" s="14">
        <f t="shared" si="21"/>
        <v>-3.7465206370462474E-2</v>
      </c>
    </row>
    <row r="455" spans="2:5" x14ac:dyDescent="0.25">
      <c r="B455" s="13">
        <v>9.06</v>
      </c>
      <c r="C455" s="13">
        <v>-0.41399999999999998</v>
      </c>
      <c r="D455" s="27">
        <f t="shared" si="20"/>
        <v>-0.42599999999999999</v>
      </c>
      <c r="E455" s="14">
        <f t="shared" si="21"/>
        <v>-4.1562963317231805E-2</v>
      </c>
    </row>
    <row r="456" spans="2:5" x14ac:dyDescent="0.25">
      <c r="B456" s="13">
        <v>9.08</v>
      </c>
      <c r="C456" s="13">
        <v>-0.45100000000000001</v>
      </c>
      <c r="D456" s="27">
        <f t="shared" si="20"/>
        <v>-0.46300000000000002</v>
      </c>
      <c r="E456" s="14">
        <f t="shared" si="21"/>
        <v>-4.5172892056052412E-2</v>
      </c>
    </row>
    <row r="457" spans="2:5" x14ac:dyDescent="0.25">
      <c r="B457" s="13">
        <v>9.1</v>
      </c>
      <c r="C457" s="13">
        <v>-0.47499999999999998</v>
      </c>
      <c r="D457" s="27">
        <f t="shared" si="20"/>
        <v>-0.48699999999999999</v>
      </c>
      <c r="E457" s="14">
        <f t="shared" si="21"/>
        <v>-4.7514467454206309E-2</v>
      </c>
    </row>
    <row r="458" spans="2:5" x14ac:dyDescent="0.25">
      <c r="B458" s="13">
        <v>9.1199999999999992</v>
      </c>
      <c r="C458" s="13">
        <v>-0.499</v>
      </c>
      <c r="D458" s="27">
        <f t="shared" si="20"/>
        <v>-0.51100000000000001</v>
      </c>
      <c r="E458" s="14">
        <f t="shared" si="21"/>
        <v>-4.985604285236022E-2</v>
      </c>
    </row>
    <row r="459" spans="2:5" x14ac:dyDescent="0.25">
      <c r="B459" s="13">
        <v>9.14</v>
      </c>
      <c r="C459" s="13">
        <v>-0.51700000000000002</v>
      </c>
      <c r="D459" s="27">
        <f t="shared" si="20"/>
        <v>-0.52900000000000003</v>
      </c>
      <c r="E459" s="14">
        <f t="shared" si="21"/>
        <v>-5.1612224400975647E-2</v>
      </c>
    </row>
    <row r="460" spans="2:5" x14ac:dyDescent="0.25">
      <c r="B460" s="13">
        <v>9.16</v>
      </c>
      <c r="C460" s="13">
        <v>-0.53</v>
      </c>
      <c r="D460" s="27">
        <f t="shared" si="20"/>
        <v>-0.54200000000000004</v>
      </c>
      <c r="E460" s="14">
        <f t="shared" si="21"/>
        <v>-5.288057774164235E-2</v>
      </c>
    </row>
    <row r="461" spans="2:5" x14ac:dyDescent="0.25">
      <c r="B461" s="15">
        <v>9.18</v>
      </c>
      <c r="C461" s="15">
        <v>-0.53600000000000003</v>
      </c>
      <c r="D461" s="27">
        <f t="shared" si="20"/>
        <v>-0.54800000000000004</v>
      </c>
      <c r="E461" s="14">
        <f t="shared" si="21"/>
        <v>-5.3465971591180821E-2</v>
      </c>
    </row>
    <row r="462" spans="2:5" x14ac:dyDescent="0.25">
      <c r="B462" s="15">
        <v>9.1999999999999993</v>
      </c>
      <c r="C462" s="15">
        <v>-0.53600000000000003</v>
      </c>
      <c r="D462" s="27">
        <f t="shared" si="20"/>
        <v>-0.54800000000000004</v>
      </c>
      <c r="E462" s="14">
        <f t="shared" si="21"/>
        <v>-5.3465971591180821E-2</v>
      </c>
    </row>
    <row r="463" spans="2:5" x14ac:dyDescent="0.25">
      <c r="B463" s="15">
        <v>9.2200000000000006</v>
      </c>
      <c r="C463" s="15">
        <v>-0.53600000000000003</v>
      </c>
      <c r="D463" s="27">
        <f t="shared" si="20"/>
        <v>-0.54800000000000004</v>
      </c>
      <c r="E463" s="14">
        <f t="shared" si="21"/>
        <v>-5.3465971591180821E-2</v>
      </c>
    </row>
    <row r="464" spans="2:5" x14ac:dyDescent="0.25">
      <c r="B464" s="13">
        <v>9.24</v>
      </c>
      <c r="C464" s="13">
        <v>-0.52300000000000002</v>
      </c>
      <c r="D464" s="27">
        <f t="shared" si="20"/>
        <v>-0.53500000000000003</v>
      </c>
      <c r="E464" s="14">
        <f t="shared" si="21"/>
        <v>-5.2197618250514125E-2</v>
      </c>
    </row>
    <row r="465" spans="2:5" x14ac:dyDescent="0.25">
      <c r="B465" s="13">
        <v>9.26</v>
      </c>
      <c r="C465" s="13">
        <v>-0.499</v>
      </c>
      <c r="D465" s="27">
        <f t="shared" si="20"/>
        <v>-0.51100000000000001</v>
      </c>
      <c r="E465" s="14">
        <f t="shared" si="21"/>
        <v>-4.985604285236022E-2</v>
      </c>
    </row>
    <row r="466" spans="2:5" x14ac:dyDescent="0.25">
      <c r="B466" s="13">
        <v>9.2799999999999994</v>
      </c>
      <c r="C466" s="13">
        <v>-0.48099999999999998</v>
      </c>
      <c r="D466" s="27">
        <f t="shared" si="20"/>
        <v>-0.49299999999999999</v>
      </c>
      <c r="E466" s="14">
        <f t="shared" si="21"/>
        <v>-4.8099861303744787E-2</v>
      </c>
    </row>
    <row r="467" spans="2:5" x14ac:dyDescent="0.25">
      <c r="B467" s="13">
        <v>9.3000000000000007</v>
      </c>
      <c r="C467" s="13">
        <v>-0.45700000000000002</v>
      </c>
      <c r="D467" s="27">
        <f t="shared" si="20"/>
        <v>-0.46900000000000003</v>
      </c>
      <c r="E467" s="14">
        <f t="shared" si="21"/>
        <v>-4.575828590559089E-2</v>
      </c>
    </row>
    <row r="468" spans="2:5" x14ac:dyDescent="0.25">
      <c r="B468" s="13">
        <v>9.32</v>
      </c>
      <c r="C468" s="13">
        <v>-0.42599999999999999</v>
      </c>
      <c r="D468" s="27">
        <f t="shared" si="20"/>
        <v>-0.438</v>
      </c>
      <c r="E468" s="14">
        <f t="shared" si="21"/>
        <v>-4.273375101630876E-2</v>
      </c>
    </row>
    <row r="469" spans="2:5" x14ac:dyDescent="0.25">
      <c r="B469" s="13">
        <v>9.34</v>
      </c>
      <c r="C469" s="13">
        <v>-0.39</v>
      </c>
      <c r="D469" s="27">
        <f t="shared" si="20"/>
        <v>-0.40200000000000002</v>
      </c>
      <c r="E469" s="14">
        <f t="shared" si="21"/>
        <v>-3.9221387919077901E-2</v>
      </c>
    </row>
    <row r="470" spans="2:5" x14ac:dyDescent="0.25">
      <c r="B470" s="13">
        <v>9.36</v>
      </c>
      <c r="C470" s="13">
        <v>-0.34699999999999998</v>
      </c>
      <c r="D470" s="27">
        <f t="shared" si="20"/>
        <v>-0.35899999999999999</v>
      </c>
      <c r="E470" s="14">
        <f t="shared" si="21"/>
        <v>-3.5026065330718822E-2</v>
      </c>
    </row>
    <row r="471" spans="2:5" x14ac:dyDescent="0.25">
      <c r="B471" s="13">
        <v>9.3800000000000008</v>
      </c>
      <c r="C471" s="13">
        <v>-0.30499999999999999</v>
      </c>
      <c r="D471" s="27">
        <f t="shared" si="20"/>
        <v>-0.317</v>
      </c>
      <c r="E471" s="14">
        <f t="shared" si="21"/>
        <v>-3.0928308383949488E-2</v>
      </c>
    </row>
    <row r="472" spans="2:5" x14ac:dyDescent="0.25">
      <c r="B472" s="13">
        <v>9.4</v>
      </c>
      <c r="C472" s="13">
        <v>-0.25600000000000001</v>
      </c>
      <c r="D472" s="27">
        <f t="shared" si="20"/>
        <v>-0.26800000000000002</v>
      </c>
      <c r="E472" s="14">
        <f t="shared" si="21"/>
        <v>-2.6147591946051936E-2</v>
      </c>
    </row>
    <row r="473" spans="2:5" x14ac:dyDescent="0.25">
      <c r="B473" s="13">
        <v>9.42</v>
      </c>
      <c r="C473" s="13">
        <v>-0.19500000000000001</v>
      </c>
      <c r="D473" s="27">
        <f t="shared" si="20"/>
        <v>-0.20700000000000002</v>
      </c>
      <c r="E473" s="14">
        <f t="shared" si="21"/>
        <v>-2.0196087809077428E-2</v>
      </c>
    </row>
    <row r="474" spans="2:5" x14ac:dyDescent="0.25">
      <c r="B474" s="13">
        <v>9.44</v>
      </c>
      <c r="C474" s="13">
        <v>-0.14099999999999999</v>
      </c>
      <c r="D474" s="27">
        <f t="shared" si="20"/>
        <v>-0.153</v>
      </c>
      <c r="E474" s="14">
        <f t="shared" si="21"/>
        <v>-1.492754316323114E-2</v>
      </c>
    </row>
    <row r="475" spans="2:5" x14ac:dyDescent="0.25">
      <c r="B475" s="13">
        <v>9.4600000000000009</v>
      </c>
      <c r="C475" s="13">
        <v>-9.1999999999999998E-2</v>
      </c>
      <c r="D475" s="27">
        <f t="shared" si="20"/>
        <v>-0.104</v>
      </c>
      <c r="E475" s="14">
        <f t="shared" si="21"/>
        <v>-1.0146826725333586E-2</v>
      </c>
    </row>
    <row r="476" spans="2:5" x14ac:dyDescent="0.25">
      <c r="B476" s="13">
        <v>9.48</v>
      </c>
      <c r="C476" s="13">
        <v>-3.6999999999999998E-2</v>
      </c>
      <c r="D476" s="27">
        <f t="shared" si="20"/>
        <v>-4.9000000000000002E-2</v>
      </c>
      <c r="E476" s="14">
        <f t="shared" si="21"/>
        <v>-4.780716437897555E-3</v>
      </c>
    </row>
    <row r="477" spans="2:5" x14ac:dyDescent="0.25">
      <c r="B477" s="13">
        <v>9.5</v>
      </c>
      <c r="C477" s="13">
        <v>1.7000000000000001E-2</v>
      </c>
      <c r="D477" s="27">
        <f t="shared" si="20"/>
        <v>5.000000000000001E-3</v>
      </c>
      <c r="E477" s="14">
        <f t="shared" si="21"/>
        <v>4.8782820794873022E-4</v>
      </c>
    </row>
    <row r="478" spans="2:5" x14ac:dyDescent="0.25">
      <c r="B478" s="13">
        <v>9.52</v>
      </c>
      <c r="C478" s="13">
        <v>6.6000000000000003E-2</v>
      </c>
      <c r="D478" s="27">
        <f t="shared" si="20"/>
        <v>5.4000000000000006E-2</v>
      </c>
      <c r="E478" s="14">
        <f t="shared" si="21"/>
        <v>5.2685446458462862E-3</v>
      </c>
    </row>
    <row r="479" spans="2:5" x14ac:dyDescent="0.25">
      <c r="B479" s="13">
        <v>9.5399999999999991</v>
      </c>
      <c r="C479" s="13">
        <v>0.127</v>
      </c>
      <c r="D479" s="27">
        <f t="shared" si="20"/>
        <v>0.115</v>
      </c>
      <c r="E479" s="14">
        <f t="shared" si="21"/>
        <v>1.1220048782820792E-2</v>
      </c>
    </row>
    <row r="480" spans="2:5" x14ac:dyDescent="0.25">
      <c r="B480" s="13">
        <v>9.56</v>
      </c>
      <c r="C480" s="13">
        <v>0.18099999999999999</v>
      </c>
      <c r="D480" s="27">
        <f t="shared" si="20"/>
        <v>0.16899999999999998</v>
      </c>
      <c r="E480" s="14">
        <f t="shared" si="21"/>
        <v>1.6488593428667077E-2</v>
      </c>
    </row>
    <row r="481" spans="2:5" x14ac:dyDescent="0.25">
      <c r="B481" s="13">
        <v>9.58</v>
      </c>
      <c r="C481" s="13">
        <v>0.23599999999999999</v>
      </c>
      <c r="D481" s="27">
        <f t="shared" si="20"/>
        <v>0.22399999999999998</v>
      </c>
      <c r="E481" s="14">
        <f t="shared" si="21"/>
        <v>2.1854703716103107E-2</v>
      </c>
    </row>
    <row r="482" spans="2:5" x14ac:dyDescent="0.25">
      <c r="B482" s="13">
        <v>9.6</v>
      </c>
      <c r="C482" s="13">
        <v>0.27900000000000003</v>
      </c>
      <c r="D482" s="27">
        <f t="shared" si="20"/>
        <v>0.26700000000000002</v>
      </c>
      <c r="E482" s="14">
        <f t="shared" si="21"/>
        <v>2.6050026304462189E-2</v>
      </c>
    </row>
    <row r="483" spans="2:5" x14ac:dyDescent="0.25">
      <c r="B483" s="13">
        <v>9.6199999999999992</v>
      </c>
      <c r="C483" s="13">
        <v>0.32700000000000001</v>
      </c>
      <c r="D483" s="27">
        <f t="shared" si="20"/>
        <v>0.315</v>
      </c>
      <c r="E483" s="14">
        <f t="shared" si="21"/>
        <v>3.0733177100769997E-2</v>
      </c>
    </row>
    <row r="484" spans="2:5" x14ac:dyDescent="0.25">
      <c r="B484" s="13">
        <v>9.64</v>
      </c>
      <c r="C484" s="13">
        <v>0.36399999999999999</v>
      </c>
      <c r="D484" s="27">
        <f t="shared" si="20"/>
        <v>0.35199999999999998</v>
      </c>
      <c r="E484" s="14">
        <f t="shared" si="21"/>
        <v>3.4343105839590597E-2</v>
      </c>
    </row>
    <row r="485" spans="2:5" x14ac:dyDescent="0.25">
      <c r="B485" s="13">
        <v>9.66</v>
      </c>
      <c r="C485" s="13">
        <v>0.4</v>
      </c>
      <c r="D485" s="27">
        <f t="shared" si="20"/>
        <v>0.38800000000000001</v>
      </c>
      <c r="E485" s="14">
        <f t="shared" si="21"/>
        <v>3.7855468936821457E-2</v>
      </c>
    </row>
    <row r="486" spans="2:5" x14ac:dyDescent="0.25">
      <c r="B486" s="13">
        <v>9.68</v>
      </c>
      <c r="C486" s="13">
        <v>0.43</v>
      </c>
      <c r="D486" s="27">
        <f t="shared" si="20"/>
        <v>0.41799999999999998</v>
      </c>
      <c r="E486" s="14">
        <f t="shared" si="21"/>
        <v>4.0782438184513832E-2</v>
      </c>
    </row>
    <row r="487" spans="2:5" x14ac:dyDescent="0.25">
      <c r="B487" s="13">
        <v>9.6999999999999993</v>
      </c>
      <c r="C487" s="13">
        <v>0.45500000000000002</v>
      </c>
      <c r="D487" s="27">
        <f t="shared" si="20"/>
        <v>0.443</v>
      </c>
      <c r="E487" s="14">
        <f t="shared" si="21"/>
        <v>4.3221579224257491E-2</v>
      </c>
    </row>
    <row r="488" spans="2:5" x14ac:dyDescent="0.25">
      <c r="B488" s="13">
        <v>9.7200000000000006</v>
      </c>
      <c r="C488" s="13">
        <v>0.47899999999999998</v>
      </c>
      <c r="D488" s="27">
        <f t="shared" si="20"/>
        <v>0.46699999999999997</v>
      </c>
      <c r="E488" s="14">
        <f t="shared" si="21"/>
        <v>4.5563154622411388E-2</v>
      </c>
    </row>
    <row r="489" spans="2:5" x14ac:dyDescent="0.25">
      <c r="B489" s="13">
        <v>9.74</v>
      </c>
      <c r="C489" s="13">
        <v>0.503</v>
      </c>
      <c r="D489" s="27">
        <f t="shared" si="20"/>
        <v>0.49099999999999999</v>
      </c>
      <c r="E489" s="14">
        <f t="shared" si="21"/>
        <v>4.7904730020565299E-2</v>
      </c>
    </row>
    <row r="490" spans="2:5" x14ac:dyDescent="0.25">
      <c r="B490" s="13">
        <v>9.76</v>
      </c>
      <c r="C490" s="13">
        <v>0.50900000000000001</v>
      </c>
      <c r="D490" s="27">
        <f t="shared" si="20"/>
        <v>0.497</v>
      </c>
      <c r="E490" s="14">
        <f t="shared" si="21"/>
        <v>4.849012387010377E-2</v>
      </c>
    </row>
    <row r="491" spans="2:5" x14ac:dyDescent="0.25">
      <c r="B491" s="15">
        <v>9.7799999999999994</v>
      </c>
      <c r="C491" s="15">
        <v>0.52200000000000002</v>
      </c>
      <c r="D491" s="27">
        <f t="shared" si="20"/>
        <v>0.51</v>
      </c>
      <c r="E491" s="14">
        <f t="shared" si="21"/>
        <v>4.9758477210770473E-2</v>
      </c>
    </row>
    <row r="492" spans="2:5" x14ac:dyDescent="0.25">
      <c r="B492" s="15">
        <v>9.8000000000000007</v>
      </c>
      <c r="C492" s="15">
        <v>0.52200000000000002</v>
      </c>
      <c r="D492" s="27">
        <f t="shared" si="20"/>
        <v>0.51</v>
      </c>
      <c r="E492" s="14">
        <f t="shared" si="21"/>
        <v>4.9758477210770473E-2</v>
      </c>
    </row>
    <row r="493" spans="2:5" x14ac:dyDescent="0.25">
      <c r="B493" s="13">
        <v>9.82</v>
      </c>
      <c r="C493" s="13">
        <v>0.50900000000000001</v>
      </c>
      <c r="D493" s="27">
        <f t="shared" si="20"/>
        <v>0.497</v>
      </c>
      <c r="E493" s="14">
        <f t="shared" si="21"/>
        <v>4.849012387010377E-2</v>
      </c>
    </row>
    <row r="494" spans="2:5" x14ac:dyDescent="0.25">
      <c r="B494" s="13">
        <v>9.84</v>
      </c>
      <c r="C494" s="13">
        <v>0.497</v>
      </c>
      <c r="D494" s="27">
        <f t="shared" si="20"/>
        <v>0.48499999999999999</v>
      </c>
      <c r="E494" s="14">
        <f t="shared" si="21"/>
        <v>4.7319336171026821E-2</v>
      </c>
    </row>
    <row r="495" spans="2:5" x14ac:dyDescent="0.25">
      <c r="B495" s="13">
        <v>9.86</v>
      </c>
      <c r="C495" s="13">
        <v>0.48499999999999999</v>
      </c>
      <c r="D495" s="27">
        <f t="shared" si="20"/>
        <v>0.47299999999999998</v>
      </c>
      <c r="E495" s="14">
        <f t="shared" si="21"/>
        <v>4.6148548471949866E-2</v>
      </c>
    </row>
    <row r="496" spans="2:5" x14ac:dyDescent="0.25">
      <c r="B496" s="13">
        <v>9.8800000000000008</v>
      </c>
      <c r="C496" s="13">
        <v>0.46100000000000002</v>
      </c>
      <c r="D496" s="27">
        <f t="shared" si="20"/>
        <v>0.44900000000000001</v>
      </c>
      <c r="E496" s="14">
        <f t="shared" si="21"/>
        <v>4.3806973073795961E-2</v>
      </c>
    </row>
    <row r="497" spans="2:5" x14ac:dyDescent="0.25">
      <c r="B497" s="13">
        <v>9.9</v>
      </c>
      <c r="C497" s="13">
        <v>0.43</v>
      </c>
      <c r="D497" s="27">
        <f t="shared" si="20"/>
        <v>0.41799999999999998</v>
      </c>
      <c r="E497" s="14">
        <f t="shared" si="21"/>
        <v>4.0782438184513832E-2</v>
      </c>
    </row>
    <row r="498" spans="2:5" x14ac:dyDescent="0.25">
      <c r="B498" s="13">
        <v>9.92</v>
      </c>
      <c r="C498" s="13">
        <v>0.4</v>
      </c>
      <c r="D498" s="27">
        <f t="shared" si="20"/>
        <v>0.38800000000000001</v>
      </c>
      <c r="E498" s="14">
        <f t="shared" si="21"/>
        <v>3.7855468936821457E-2</v>
      </c>
    </row>
    <row r="499" spans="2:5" x14ac:dyDescent="0.25">
      <c r="B499" s="13">
        <v>9.94</v>
      </c>
      <c r="C499" s="13">
        <v>0.36399999999999999</v>
      </c>
      <c r="D499" s="27">
        <f t="shared" si="20"/>
        <v>0.35199999999999998</v>
      </c>
      <c r="E499" s="14">
        <f t="shared" si="21"/>
        <v>3.4343105839590597E-2</v>
      </c>
    </row>
    <row r="500" spans="2:5" x14ac:dyDescent="0.25">
      <c r="B500" s="13">
        <v>9.9600000000000009</v>
      </c>
      <c r="C500" s="13">
        <v>0.32700000000000001</v>
      </c>
      <c r="D500" s="27">
        <f t="shared" si="20"/>
        <v>0.315</v>
      </c>
      <c r="E500" s="14">
        <f t="shared" si="21"/>
        <v>3.0733177100769997E-2</v>
      </c>
    </row>
    <row r="501" spans="2:5" x14ac:dyDescent="0.25">
      <c r="B501" s="13">
        <v>9.98</v>
      </c>
      <c r="C501" s="13">
        <v>0.28499999999999998</v>
      </c>
      <c r="D501" s="27">
        <f t="shared" si="20"/>
        <v>0.27299999999999996</v>
      </c>
      <c r="E501" s="14">
        <f t="shared" si="21"/>
        <v>2.6635420154000659E-2</v>
      </c>
    </row>
    <row r="502" spans="2:5" x14ac:dyDescent="0.25">
      <c r="B502" s="13">
        <v>10</v>
      </c>
      <c r="C502" s="13">
        <v>0.23599999999999999</v>
      </c>
      <c r="D502" s="27">
        <f t="shared" si="20"/>
        <v>0.22399999999999998</v>
      </c>
      <c r="E502" s="14">
        <f t="shared" si="21"/>
        <v>2.1854703716103107E-2</v>
      </c>
    </row>
    <row r="503" spans="2:5" x14ac:dyDescent="0.25">
      <c r="E503" s="9"/>
    </row>
    <row r="504" spans="2:5" x14ac:dyDescent="0.25">
      <c r="E504" s="9"/>
    </row>
  </sheetData>
  <mergeCells count="19">
    <mergeCell ref="W2:Y2"/>
    <mergeCell ref="AA2:AC2"/>
    <mergeCell ref="W30:W31"/>
    <mergeCell ref="AA30:AA31"/>
    <mergeCell ref="W14:X14"/>
    <mergeCell ref="AA14:AB14"/>
    <mergeCell ref="I4:I18"/>
    <mergeCell ref="K4:K18"/>
    <mergeCell ref="L4:L18"/>
    <mergeCell ref="H4:H18"/>
    <mergeCell ref="G2:G3"/>
    <mergeCell ref="H2:H3"/>
    <mergeCell ref="I2:I3"/>
    <mergeCell ref="J2:J3"/>
    <mergeCell ref="O5:O6"/>
    <mergeCell ref="N5:N6"/>
    <mergeCell ref="K2:K3"/>
    <mergeCell ref="L2:L3"/>
    <mergeCell ref="N2:N3"/>
  </mergeCells>
  <pageMargins left="0.7" right="0.7" top="0.75" bottom="0.75" header="0.3" footer="0.3"/>
  <ignoredErrors>
    <ignoredError sqref="T3 T5 T7 T11:T12 T14:T15 T18:T19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1AAE-6AC9-4969-87A5-0533CE5C5E37}">
  <dimension ref="B1:AC504"/>
  <sheetViews>
    <sheetView topLeftCell="M1" workbookViewId="0">
      <selection activeCell="P3" sqref="P3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19" width="14.140625" bestFit="1" customWidth="1"/>
    <col min="20" max="20" width="11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19" t="s">
        <v>23</v>
      </c>
      <c r="C1" s="19" t="s">
        <v>16</v>
      </c>
      <c r="D1" s="19" t="s">
        <v>17</v>
      </c>
      <c r="E1" s="19" t="s">
        <v>18</v>
      </c>
    </row>
    <row r="2" spans="2:29" x14ac:dyDescent="0.25">
      <c r="B2" s="13">
        <v>0</v>
      </c>
      <c r="C2" s="13">
        <v>7.8E-2</v>
      </c>
      <c r="D2" s="27">
        <f>C2-$O$5</f>
        <v>6.4000000000000001E-2</v>
      </c>
      <c r="E2" s="14">
        <f>D2/$O$2</f>
        <v>6.2442010617437451E-3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'2ªParte dx=0,038'!P2</f>
        <v>5.2256775800563385E-2</v>
      </c>
      <c r="S2" s="19" t="s">
        <v>19</v>
      </c>
      <c r="T2" s="19" t="s">
        <v>20</v>
      </c>
      <c r="U2" s="19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0.2</v>
      </c>
      <c r="D3" s="27">
        <f t="shared" ref="D3:D66" si="0">C3-$O$5</f>
        <v>0.186</v>
      </c>
      <c r="E3" s="14">
        <f>D3/$O$2</f>
        <v>1.8147209335692759E-2</v>
      </c>
      <c r="G3" s="81"/>
      <c r="H3" s="81"/>
      <c r="I3" s="81"/>
      <c r="J3" s="81"/>
      <c r="K3" s="81"/>
      <c r="L3" s="81"/>
      <c r="N3" s="81"/>
      <c r="O3" s="86"/>
      <c r="R3">
        <f>ABS(S3)</f>
        <v>0.1064441149744129</v>
      </c>
      <c r="S3" s="18">
        <f>E15</f>
        <v>0.1064441149744129</v>
      </c>
      <c r="T3" s="13">
        <f>AVERAGE(B15:B16)</f>
        <v>0.27</v>
      </c>
      <c r="U3" s="18">
        <f>($O$2*S3*S3)/2</f>
        <v>5.8065264718542238E-2</v>
      </c>
      <c r="W3" s="19" t="s">
        <v>28</v>
      </c>
      <c r="X3" s="19" t="s">
        <v>20</v>
      </c>
      <c r="Y3" s="19" t="s">
        <v>21</v>
      </c>
      <c r="AA3" s="19" t="s">
        <v>29</v>
      </c>
      <c r="AB3" s="19" t="s">
        <v>20</v>
      </c>
      <c r="AC3" s="19" t="s">
        <v>21</v>
      </c>
    </row>
    <row r="4" spans="2:29" x14ac:dyDescent="0.25">
      <c r="B4" s="13">
        <v>0.04</v>
      </c>
      <c r="C4" s="13">
        <v>0.315</v>
      </c>
      <c r="D4" s="27">
        <f t="shared" si="0"/>
        <v>0.30099999999999999</v>
      </c>
      <c r="E4" s="14">
        <f t="shared" ref="E4:E67" si="1">D4/$O$2</f>
        <v>2.936725811851355E-2</v>
      </c>
      <c r="G4" s="16">
        <f>T5-T3</f>
        <v>1.21</v>
      </c>
      <c r="H4" s="84">
        <f>AVERAGE(G4:G18)</f>
        <v>1.1926666666666663</v>
      </c>
      <c r="I4" s="82">
        <f>_xlfn.STDEV.S(G4:G18)</f>
        <v>9.6115010472327209E-3</v>
      </c>
      <c r="J4" s="17">
        <f>1/G4</f>
        <v>0.82644628099173556</v>
      </c>
      <c r="K4" s="82">
        <f>AVERAGE(J4:J18)</f>
        <v>0.83850829137695804</v>
      </c>
      <c r="L4" s="82">
        <f>_xlfn.STDEV.S(J4:J18)</f>
        <v>6.7879611798593344E-3</v>
      </c>
      <c r="R4">
        <f t="shared" ref="R4:R19" si="2">ABS(S4)</f>
        <v>9.8638863647233219E-2</v>
      </c>
      <c r="S4" s="18">
        <f>E45</f>
        <v>-9.8638863647233219E-2</v>
      </c>
      <c r="T4" s="13">
        <f>AVERAGE(B45:B47)</f>
        <v>0.88</v>
      </c>
      <c r="U4" s="18">
        <f t="shared" ref="U4:U19" si="3">($O$2*S4*S4)/2</f>
        <v>4.9861945573676389E-2</v>
      </c>
      <c r="W4" s="18">
        <f>E15</f>
        <v>0.1064441149744129</v>
      </c>
      <c r="X4" s="13">
        <f>T3</f>
        <v>0.27</v>
      </c>
      <c r="Y4" s="18">
        <f>($O$2*W4*W4)/2</f>
        <v>5.8065264718542238E-2</v>
      </c>
      <c r="AA4" s="18">
        <f>S4</f>
        <v>-9.8638863647233219E-2</v>
      </c>
      <c r="AB4" s="13">
        <f>T4</f>
        <v>0.88</v>
      </c>
      <c r="AC4" s="18">
        <f>($O$2*AA4*AA4)/2</f>
        <v>4.9861945573676389E-2</v>
      </c>
    </row>
    <row r="5" spans="2:29" x14ac:dyDescent="0.25">
      <c r="B5" s="13">
        <v>0.06</v>
      </c>
      <c r="C5" s="13">
        <v>0.42399999999999999</v>
      </c>
      <c r="D5" s="27">
        <f t="shared" si="0"/>
        <v>0.41</v>
      </c>
      <c r="E5" s="14">
        <f t="shared" si="1"/>
        <v>4.0001913051795866E-2</v>
      </c>
      <c r="G5" s="16">
        <f t="shared" ref="G5:G18" si="4">T6-T4</f>
        <v>1.1900000000000004</v>
      </c>
      <c r="H5" s="84"/>
      <c r="I5" s="82"/>
      <c r="J5" s="17">
        <f t="shared" ref="J5:J18" si="5">1/G5</f>
        <v>0.84033613445378119</v>
      </c>
      <c r="K5" s="82"/>
      <c r="L5" s="82"/>
      <c r="N5" s="81" t="s">
        <v>30</v>
      </c>
      <c r="O5" s="87">
        <v>1.4E-2</v>
      </c>
      <c r="R5">
        <f t="shared" si="2"/>
        <v>9.4541106700463895E-2</v>
      </c>
      <c r="S5" s="18">
        <f>E76</f>
        <v>9.4541106700463895E-2</v>
      </c>
      <c r="T5" s="13">
        <f>AVERAGE(B76)</f>
        <v>1.48</v>
      </c>
      <c r="U5" s="18">
        <f t="shared" si="3"/>
        <v>4.5805166196374758E-2</v>
      </c>
      <c r="W5" s="18">
        <f>E76</f>
        <v>9.4541106700463895E-2</v>
      </c>
      <c r="X5" s="13">
        <f>T5</f>
        <v>1.48</v>
      </c>
      <c r="Y5" s="18">
        <f t="shared" ref="Y5:Y12" si="6">($O$2*W5*W5)/2</f>
        <v>4.5805166196374758E-2</v>
      </c>
      <c r="AA5" s="18">
        <f>S6</f>
        <v>-8.8004208713950913E-2</v>
      </c>
      <c r="AB5" s="13">
        <f>T6</f>
        <v>2.0700000000000003</v>
      </c>
      <c r="AC5" s="18">
        <f t="shared" ref="AC5:AC11" si="7">($O$2*AA5*AA5)/2</f>
        <v>3.9689898129991866E-2</v>
      </c>
    </row>
    <row r="6" spans="2:29" x14ac:dyDescent="0.25">
      <c r="B6" s="13">
        <v>0.08</v>
      </c>
      <c r="C6" s="13">
        <v>0.52800000000000002</v>
      </c>
      <c r="D6" s="27">
        <f t="shared" si="0"/>
        <v>0.51400000000000001</v>
      </c>
      <c r="E6" s="14">
        <f t="shared" si="1"/>
        <v>5.0148739777129456E-2</v>
      </c>
      <c r="G6" s="16">
        <f t="shared" si="4"/>
        <v>1.19</v>
      </c>
      <c r="H6" s="84"/>
      <c r="I6" s="82"/>
      <c r="J6" s="17">
        <f t="shared" si="5"/>
        <v>0.84033613445378152</v>
      </c>
      <c r="K6" s="82"/>
      <c r="L6" s="82"/>
      <c r="N6" s="81"/>
      <c r="O6" s="87"/>
      <c r="R6">
        <f t="shared" si="2"/>
        <v>8.8004208713950913E-2</v>
      </c>
      <c r="S6" s="18">
        <f>E105</f>
        <v>-8.8004208713950913E-2</v>
      </c>
      <c r="T6" s="13">
        <f>AVERAGE(B105:B106)</f>
        <v>2.0700000000000003</v>
      </c>
      <c r="U6" s="18">
        <f t="shared" si="3"/>
        <v>3.9689898129991866E-2</v>
      </c>
      <c r="W6" s="18">
        <f>E135</f>
        <v>8.2150270218566149E-2</v>
      </c>
      <c r="X6" s="13">
        <f>T7</f>
        <v>2.67</v>
      </c>
      <c r="Y6" s="18">
        <f t="shared" si="6"/>
        <v>3.4585263762016351E-2</v>
      </c>
      <c r="AA6" s="18">
        <f>S8</f>
        <v>-7.6101200440001904E-2</v>
      </c>
      <c r="AB6" s="13">
        <f>T8</f>
        <v>3.2699999999999996</v>
      </c>
      <c r="AC6" s="18">
        <f t="shared" si="7"/>
        <v>2.9679468171600745E-2</v>
      </c>
    </row>
    <row r="7" spans="2:29" x14ac:dyDescent="0.25">
      <c r="B7" s="13">
        <v>0.1</v>
      </c>
      <c r="C7" s="13">
        <v>0.64300000000000002</v>
      </c>
      <c r="D7" s="27">
        <f t="shared" si="0"/>
        <v>0.629</v>
      </c>
      <c r="E7" s="14">
        <f t="shared" si="1"/>
        <v>6.1368788559950246E-2</v>
      </c>
      <c r="G7" s="16">
        <f t="shared" si="4"/>
        <v>1.1999999999999993</v>
      </c>
      <c r="H7" s="84"/>
      <c r="I7" s="82"/>
      <c r="J7" s="17">
        <f t="shared" si="5"/>
        <v>0.83333333333333381</v>
      </c>
      <c r="K7" s="82"/>
      <c r="L7" s="82"/>
      <c r="R7">
        <f t="shared" si="2"/>
        <v>8.2150270218566149E-2</v>
      </c>
      <c r="S7" s="18">
        <f>E135</f>
        <v>8.2150270218566149E-2</v>
      </c>
      <c r="T7" s="13">
        <f>AVERAGE(B135:B136)</f>
        <v>2.67</v>
      </c>
      <c r="U7" s="18">
        <f t="shared" si="3"/>
        <v>3.4585263762016351E-2</v>
      </c>
      <c r="W7" s="18">
        <f>E195</f>
        <v>7.0832655794155611E-2</v>
      </c>
      <c r="X7" s="13">
        <f>T9</f>
        <v>3.86</v>
      </c>
      <c r="Y7" s="18">
        <f t="shared" si="6"/>
        <v>2.5712254053278486E-2</v>
      </c>
      <c r="AA7" s="18">
        <f>S10</f>
        <v>-6.4881151657181113E-2</v>
      </c>
      <c r="AB7" s="13">
        <f>T10</f>
        <v>4.46</v>
      </c>
      <c r="AC7" s="18">
        <f t="shared" si="7"/>
        <v>2.1572982926012726E-2</v>
      </c>
    </row>
    <row r="8" spans="2:29" x14ac:dyDescent="0.25">
      <c r="B8" s="13">
        <v>0.12</v>
      </c>
      <c r="C8" s="13">
        <v>0.73399999999999999</v>
      </c>
      <c r="D8" s="27">
        <f t="shared" si="0"/>
        <v>0.72</v>
      </c>
      <c r="E8" s="14">
        <f t="shared" si="1"/>
        <v>7.0247261944617126E-2</v>
      </c>
      <c r="G8" s="16">
        <f t="shared" si="4"/>
        <v>1.19</v>
      </c>
      <c r="H8" s="84"/>
      <c r="I8" s="82"/>
      <c r="J8" s="17">
        <f t="shared" si="5"/>
        <v>0.84033613445378152</v>
      </c>
      <c r="K8" s="82"/>
      <c r="L8" s="82"/>
      <c r="R8">
        <f t="shared" si="2"/>
        <v>7.6101200440001904E-2</v>
      </c>
      <c r="S8" s="18">
        <f>E165</f>
        <v>-7.6101200440001904E-2</v>
      </c>
      <c r="T8" s="13">
        <f>AVERAGE(B165:B166)</f>
        <v>3.2699999999999996</v>
      </c>
      <c r="U8" s="18">
        <f t="shared" si="3"/>
        <v>2.9679468171600745E-2</v>
      </c>
      <c r="W8" s="18">
        <f>E254</f>
        <v>5.9027213161796342E-2</v>
      </c>
      <c r="X8" s="13">
        <f>T11</f>
        <v>5.05</v>
      </c>
      <c r="Y8" s="18">
        <f t="shared" si="6"/>
        <v>1.7855731981443392E-2</v>
      </c>
      <c r="AA8" s="18">
        <f>S12</f>
        <v>-5.3661102874360316E-2</v>
      </c>
      <c r="AB8" s="13">
        <f>T12</f>
        <v>5.65</v>
      </c>
      <c r="AC8" s="18">
        <f t="shared" si="7"/>
        <v>1.4756803290449087E-2</v>
      </c>
    </row>
    <row r="9" spans="2:29" x14ac:dyDescent="0.25">
      <c r="B9" s="13">
        <v>0.14000000000000001</v>
      </c>
      <c r="C9" s="13">
        <v>0.81299999999999994</v>
      </c>
      <c r="D9" s="27">
        <f t="shared" si="0"/>
        <v>0.79899999999999993</v>
      </c>
      <c r="E9" s="14">
        <f t="shared" si="1"/>
        <v>7.7954947630207064E-2</v>
      </c>
      <c r="G9" s="16">
        <f t="shared" si="4"/>
        <v>1.1900000000000004</v>
      </c>
      <c r="H9" s="84"/>
      <c r="I9" s="82"/>
      <c r="J9" s="17">
        <f t="shared" si="5"/>
        <v>0.84033613445378119</v>
      </c>
      <c r="K9" s="82"/>
      <c r="L9" s="82"/>
      <c r="R9">
        <f t="shared" si="2"/>
        <v>7.0832655794155611E-2</v>
      </c>
      <c r="S9" s="18">
        <f>E195</f>
        <v>7.0832655794155611E-2</v>
      </c>
      <c r="T9" s="13">
        <f>B195</f>
        <v>3.86</v>
      </c>
      <c r="U9" s="18">
        <f t="shared" si="3"/>
        <v>2.5712254053278486E-2</v>
      </c>
      <c r="W9" s="18">
        <f>E314</f>
        <v>4.6538811038308849E-2</v>
      </c>
      <c r="X9" s="13">
        <f>T13</f>
        <v>6.25</v>
      </c>
      <c r="Y9" s="18">
        <f t="shared" si="6"/>
        <v>1.1099506432636659E-2</v>
      </c>
      <c r="AA9" s="18">
        <f>S14</f>
        <v>-4.234348844994977E-2</v>
      </c>
      <c r="AB9" s="13">
        <f>T14</f>
        <v>6.85</v>
      </c>
      <c r="AC9" s="18">
        <f t="shared" si="7"/>
        <v>9.1885369936391004E-3</v>
      </c>
    </row>
    <row r="10" spans="2:29" x14ac:dyDescent="0.25">
      <c r="B10" s="13">
        <v>0.16</v>
      </c>
      <c r="C10" s="13">
        <v>0.88600000000000001</v>
      </c>
      <c r="D10" s="27">
        <f t="shared" si="0"/>
        <v>0.872</v>
      </c>
      <c r="E10" s="14">
        <f t="shared" si="1"/>
        <v>8.5077239466258531E-2</v>
      </c>
      <c r="G10" s="16">
        <f t="shared" si="4"/>
        <v>1.19</v>
      </c>
      <c r="H10" s="84"/>
      <c r="I10" s="82"/>
      <c r="J10" s="17">
        <f t="shared" si="5"/>
        <v>0.84033613445378152</v>
      </c>
      <c r="K10" s="82"/>
      <c r="L10" s="82"/>
      <c r="R10">
        <f t="shared" si="2"/>
        <v>6.4881151657181113E-2</v>
      </c>
      <c r="S10" s="18">
        <f>E225</f>
        <v>-6.4881151657181113E-2</v>
      </c>
      <c r="T10" s="13">
        <f>AVERAGE(B225)</f>
        <v>4.46</v>
      </c>
      <c r="U10" s="18">
        <f t="shared" si="3"/>
        <v>2.1572982926012726E-2</v>
      </c>
      <c r="W10" s="18">
        <f>E374</f>
        <v>3.5904156105026536E-2</v>
      </c>
      <c r="X10" s="13">
        <f>T15</f>
        <v>7.45</v>
      </c>
      <c r="Y10" s="18">
        <f t="shared" si="6"/>
        <v>6.6063647233248826E-3</v>
      </c>
      <c r="AA10" s="18">
        <f>S16</f>
        <v>-3.2879621215744413E-2</v>
      </c>
      <c r="AB10" s="13">
        <f>T16</f>
        <v>8.0299999999999994</v>
      </c>
      <c r="AC10" s="18">
        <f t="shared" si="7"/>
        <v>5.5402161748529339E-3</v>
      </c>
    </row>
    <row r="11" spans="2:29" x14ac:dyDescent="0.25">
      <c r="B11" s="13">
        <v>0.18</v>
      </c>
      <c r="C11" s="13">
        <v>0.95899999999999996</v>
      </c>
      <c r="D11" s="27">
        <f t="shared" si="0"/>
        <v>0.94499999999999995</v>
      </c>
      <c r="E11" s="14">
        <f t="shared" si="1"/>
        <v>9.2199531302309984E-2</v>
      </c>
      <c r="G11" s="16">
        <f t="shared" si="4"/>
        <v>1.1900000000000004</v>
      </c>
      <c r="H11" s="84"/>
      <c r="I11" s="82"/>
      <c r="J11" s="17">
        <f t="shared" si="5"/>
        <v>0.84033613445378119</v>
      </c>
      <c r="K11" s="82"/>
      <c r="L11" s="82"/>
      <c r="R11">
        <f t="shared" si="2"/>
        <v>5.9027213161796342E-2</v>
      </c>
      <c r="S11" s="18">
        <f>E254</f>
        <v>5.9027213161796342E-2</v>
      </c>
      <c r="T11" s="13">
        <f>AVERAGE(B254:B255)</f>
        <v>5.05</v>
      </c>
      <c r="U11" s="18">
        <f t="shared" si="3"/>
        <v>1.7855731981443392E-2</v>
      </c>
      <c r="W11" s="18">
        <f>E432</f>
        <v>2.5854895021282697E-2</v>
      </c>
      <c r="X11" s="13">
        <f>T17</f>
        <v>8.6199999999999992</v>
      </c>
      <c r="Y11" s="18">
        <f t="shared" si="6"/>
        <v>3.4257735903199574E-3</v>
      </c>
      <c r="AA11" s="18">
        <f>S18</f>
        <v>-2.1659572432923616E-2</v>
      </c>
      <c r="AB11" s="13">
        <f>T18</f>
        <v>9.23</v>
      </c>
      <c r="AC11" s="18">
        <f t="shared" si="7"/>
        <v>2.4042125400545213E-3</v>
      </c>
    </row>
    <row r="12" spans="2:29" x14ac:dyDescent="0.25">
      <c r="B12" s="13">
        <v>0.2</v>
      </c>
      <c r="C12" s="13">
        <v>1.008</v>
      </c>
      <c r="D12" s="27">
        <f t="shared" si="0"/>
        <v>0.99399999999999999</v>
      </c>
      <c r="E12" s="14">
        <f t="shared" si="1"/>
        <v>9.698024774020754E-2</v>
      </c>
      <c r="G12" s="16">
        <f t="shared" si="4"/>
        <v>1.2000000000000002</v>
      </c>
      <c r="H12" s="84"/>
      <c r="I12" s="82"/>
      <c r="J12" s="17">
        <f t="shared" si="5"/>
        <v>0.83333333333333326</v>
      </c>
      <c r="K12" s="82"/>
      <c r="L12" s="82"/>
      <c r="R12">
        <f t="shared" si="2"/>
        <v>5.3661102874360316E-2</v>
      </c>
      <c r="S12" s="18">
        <f>E284</f>
        <v>-5.3661102874360316E-2</v>
      </c>
      <c r="T12" s="13">
        <f>AVERAGE(B284:B285)</f>
        <v>5.65</v>
      </c>
      <c r="U12" s="18">
        <f t="shared" si="3"/>
        <v>1.4756803290449087E-2</v>
      </c>
      <c r="W12" s="18">
        <f>E491</f>
        <v>1.6293462145487585E-2</v>
      </c>
      <c r="X12" s="29">
        <f>T19</f>
        <v>9.8099999999999987</v>
      </c>
      <c r="Y12" s="18">
        <f t="shared" si="6"/>
        <v>1.3605040891482136E-3</v>
      </c>
    </row>
    <row r="13" spans="2:29" x14ac:dyDescent="0.25">
      <c r="B13" s="13">
        <v>0.22</v>
      </c>
      <c r="C13" s="13">
        <v>1.044</v>
      </c>
      <c r="D13" s="27">
        <f t="shared" si="0"/>
        <v>1.03</v>
      </c>
      <c r="E13" s="14">
        <f t="shared" si="1"/>
        <v>0.10049261083743841</v>
      </c>
      <c r="G13" s="16">
        <f t="shared" si="4"/>
        <v>1.1999999999999993</v>
      </c>
      <c r="H13" s="84"/>
      <c r="I13" s="82"/>
      <c r="J13" s="17">
        <f t="shared" si="5"/>
        <v>0.83333333333333381</v>
      </c>
      <c r="K13" s="82"/>
      <c r="L13" s="82"/>
      <c r="R13">
        <f t="shared" si="2"/>
        <v>4.6538811038308849E-2</v>
      </c>
      <c r="S13" s="18">
        <f>E314</f>
        <v>4.6538811038308849E-2</v>
      </c>
      <c r="T13" s="13">
        <f>AVERAGE(B314:B315)</f>
        <v>6.25</v>
      </c>
      <c r="U13" s="18">
        <f t="shared" si="3"/>
        <v>1.1099506432636659E-2</v>
      </c>
    </row>
    <row r="14" spans="2:29" x14ac:dyDescent="0.25">
      <c r="B14" s="13">
        <v>0.24</v>
      </c>
      <c r="C14" s="13">
        <v>1.08</v>
      </c>
      <c r="D14" s="27">
        <f t="shared" si="0"/>
        <v>1.0660000000000001</v>
      </c>
      <c r="E14" s="14">
        <f t="shared" si="1"/>
        <v>0.10400497393466926</v>
      </c>
      <c r="G14" s="16">
        <f t="shared" si="4"/>
        <v>1.2000000000000002</v>
      </c>
      <c r="H14" s="84"/>
      <c r="I14" s="82"/>
      <c r="J14" s="17">
        <f t="shared" si="5"/>
        <v>0.83333333333333326</v>
      </c>
      <c r="K14" s="82"/>
      <c r="L14" s="82"/>
      <c r="R14">
        <f t="shared" si="2"/>
        <v>4.234348844994977E-2</v>
      </c>
      <c r="S14" s="18">
        <f>E343</f>
        <v>-4.234348844994977E-2</v>
      </c>
      <c r="T14" s="13">
        <f>AVERAGE(B343:B346)</f>
        <v>6.85</v>
      </c>
      <c r="U14" s="18">
        <f t="shared" si="3"/>
        <v>9.1885369936391004E-3</v>
      </c>
      <c r="W14" s="85" t="s">
        <v>7</v>
      </c>
      <c r="X14" s="85"/>
      <c r="Y14" s="23"/>
      <c r="Z14" s="23"/>
      <c r="AA14" s="85" t="s">
        <v>7</v>
      </c>
      <c r="AB14" s="85"/>
      <c r="AC14" s="23"/>
    </row>
    <row r="15" spans="2:29" x14ac:dyDescent="0.25">
      <c r="B15" s="15">
        <v>0.26</v>
      </c>
      <c r="C15" s="15">
        <v>1.105</v>
      </c>
      <c r="D15" s="27">
        <f t="shared" si="0"/>
        <v>1.091</v>
      </c>
      <c r="E15" s="14">
        <f t="shared" si="1"/>
        <v>0.1064441149744129</v>
      </c>
      <c r="G15" s="16">
        <f t="shared" si="4"/>
        <v>1.1799999999999997</v>
      </c>
      <c r="H15" s="84"/>
      <c r="I15" s="82"/>
      <c r="J15" s="17">
        <f t="shared" si="5"/>
        <v>0.84745762711864425</v>
      </c>
      <c r="K15" s="82"/>
      <c r="L15" s="82"/>
      <c r="R15">
        <f t="shared" si="2"/>
        <v>3.5904156105026536E-2</v>
      </c>
      <c r="S15" s="18">
        <f>E374</f>
        <v>3.5904156105026536E-2</v>
      </c>
      <c r="T15" s="13">
        <f>AVERAGE(B374:B375)</f>
        <v>7.45</v>
      </c>
      <c r="U15" s="18">
        <f t="shared" si="3"/>
        <v>6.6063647233248826E-3</v>
      </c>
      <c r="W15" s="19" t="s">
        <v>8</v>
      </c>
      <c r="X15" s="19" t="s">
        <v>9</v>
      </c>
      <c r="Y15" s="23"/>
      <c r="AA15" s="19" t="s">
        <v>8</v>
      </c>
      <c r="AB15" s="19" t="s">
        <v>9</v>
      </c>
      <c r="AC15" s="23"/>
    </row>
    <row r="16" spans="2:29" x14ac:dyDescent="0.25">
      <c r="B16" s="15">
        <v>0.28000000000000003</v>
      </c>
      <c r="C16" s="15">
        <v>1.105</v>
      </c>
      <c r="D16" s="27">
        <f t="shared" si="0"/>
        <v>1.091</v>
      </c>
      <c r="E16" s="14">
        <f t="shared" si="1"/>
        <v>0.1064441149744129</v>
      </c>
      <c r="G16" s="16">
        <f t="shared" si="4"/>
        <v>1.169999999999999</v>
      </c>
      <c r="H16" s="84"/>
      <c r="I16" s="82"/>
      <c r="J16" s="17">
        <f t="shared" si="5"/>
        <v>0.85470085470085544</v>
      </c>
      <c r="K16" s="82"/>
      <c r="L16" s="82"/>
      <c r="R16">
        <f t="shared" si="2"/>
        <v>3.2879621215744413E-2</v>
      </c>
      <c r="S16" s="18">
        <f>E403</f>
        <v>-3.2879621215744413E-2</v>
      </c>
      <c r="T16" s="13">
        <f>AVERAGE(B403:B404)</f>
        <v>8.0299999999999994</v>
      </c>
      <c r="U16" s="18">
        <f t="shared" si="3"/>
        <v>5.5402161748529339E-3</v>
      </c>
      <c r="W16" s="26" cm="1">
        <f t="array" ref="W16:X20">LINEST(W4:W12,X4:X12,TRUE,TRUE)</f>
        <v>-9.555352961921457E-3</v>
      </c>
      <c r="X16" s="26">
        <v>0.1079970034231611</v>
      </c>
      <c r="Y16" s="25"/>
      <c r="Z16" s="24"/>
      <c r="AA16" s="72" cm="1">
        <f t="array" ref="AA16:AB20">LINEST(AA4:AA11,AB4:AB11,TRUE,TRUE)</f>
        <v>9.2532481746676921E-3</v>
      </c>
      <c r="AB16" s="26">
        <v>-0.10654632070186335</v>
      </c>
      <c r="AC16" s="23"/>
    </row>
    <row r="17" spans="2:28" x14ac:dyDescent="0.25">
      <c r="B17" s="13">
        <v>0.3</v>
      </c>
      <c r="C17" s="13">
        <v>1.0920000000000001</v>
      </c>
      <c r="D17" s="27">
        <f t="shared" si="0"/>
        <v>1.0780000000000001</v>
      </c>
      <c r="E17" s="14">
        <f t="shared" si="1"/>
        <v>0.10517576163374621</v>
      </c>
      <c r="G17" s="16">
        <f t="shared" si="4"/>
        <v>1.2000000000000011</v>
      </c>
      <c r="H17" s="84"/>
      <c r="I17" s="82"/>
      <c r="J17" s="17">
        <f t="shared" si="5"/>
        <v>0.83333333333333259</v>
      </c>
      <c r="K17" s="82"/>
      <c r="L17" s="82"/>
      <c r="R17">
        <f t="shared" si="2"/>
        <v>2.5854895021282697E-2</v>
      </c>
      <c r="S17" s="18">
        <f>E432</f>
        <v>2.5854895021282697E-2</v>
      </c>
      <c r="T17" s="13">
        <f>AVERAGE(B432:B434)</f>
        <v>8.6199999999999992</v>
      </c>
      <c r="U17" s="18">
        <f t="shared" si="3"/>
        <v>3.4257735903199574E-3</v>
      </c>
      <c r="W17">
        <v>1.3107007477713357E-4</v>
      </c>
      <c r="X17">
        <v>7.7529768088229303E-4</v>
      </c>
      <c r="AA17" s="69">
        <v>8.0676697258185242E-5</v>
      </c>
      <c r="AB17">
        <v>4.6359504180138058E-4</v>
      </c>
    </row>
    <row r="18" spans="2:28" x14ac:dyDescent="0.25">
      <c r="B18" s="13">
        <v>0.32</v>
      </c>
      <c r="C18" s="13">
        <v>1.08</v>
      </c>
      <c r="D18" s="27">
        <f t="shared" si="0"/>
        <v>1.0660000000000001</v>
      </c>
      <c r="E18" s="14">
        <f t="shared" si="1"/>
        <v>0.10400497393466926</v>
      </c>
      <c r="G18" s="16">
        <f t="shared" si="4"/>
        <v>1.1899999999999995</v>
      </c>
      <c r="H18" s="84"/>
      <c r="I18" s="82"/>
      <c r="J18" s="17">
        <f t="shared" si="5"/>
        <v>0.84033613445378186</v>
      </c>
      <c r="K18" s="82"/>
      <c r="L18" s="82"/>
      <c r="R18">
        <f t="shared" si="2"/>
        <v>2.1659572432923616E-2</v>
      </c>
      <c r="S18" s="18">
        <f>E462</f>
        <v>-2.1659572432923616E-2</v>
      </c>
      <c r="T18" s="13">
        <f>AVERAGE(B462:B465)</f>
        <v>9.23</v>
      </c>
      <c r="U18" s="18">
        <f t="shared" si="3"/>
        <v>2.4042125400545213E-3</v>
      </c>
      <c r="W18">
        <v>0.99868465389546568</v>
      </c>
      <c r="X18">
        <v>1.210368724896337E-3</v>
      </c>
      <c r="AA18">
        <v>0.99954410900342283</v>
      </c>
      <c r="AB18">
        <v>6.2355519819598678E-4</v>
      </c>
    </row>
    <row r="19" spans="2:28" x14ac:dyDescent="0.25">
      <c r="B19" s="13">
        <v>0.34</v>
      </c>
      <c r="C19" s="13">
        <v>1.056</v>
      </c>
      <c r="D19" s="27">
        <f t="shared" si="0"/>
        <v>1.042</v>
      </c>
      <c r="E19" s="14">
        <f t="shared" si="1"/>
        <v>0.10166339853651536</v>
      </c>
      <c r="R19">
        <f t="shared" si="2"/>
        <v>1.6293462145487585E-2</v>
      </c>
      <c r="S19" s="18">
        <f>E492</f>
        <v>1.6293462145487585E-2</v>
      </c>
      <c r="T19" s="13">
        <f>AVERAGE(B491:B494)</f>
        <v>9.8099999999999987</v>
      </c>
      <c r="U19" s="18">
        <f t="shared" si="3"/>
        <v>1.3605040891482136E-3</v>
      </c>
      <c r="W19">
        <v>5314.7932343963239</v>
      </c>
      <c r="X19">
        <v>7</v>
      </c>
      <c r="AA19">
        <v>13155.04078617196</v>
      </c>
      <c r="AB19">
        <v>6</v>
      </c>
    </row>
    <row r="20" spans="2:28" x14ac:dyDescent="0.25">
      <c r="B20" s="13">
        <v>0.36</v>
      </c>
      <c r="C20" s="13">
        <v>1.008</v>
      </c>
      <c r="D20" s="27">
        <f t="shared" si="0"/>
        <v>0.99399999999999999</v>
      </c>
      <c r="E20" s="14">
        <f t="shared" si="1"/>
        <v>9.698024774020754E-2</v>
      </c>
      <c r="G20" s="9">
        <f>H4-'1ª Parte'!G17</f>
        <v>-2.0854928402225026E-2</v>
      </c>
      <c r="H20">
        <f>G20/I4</f>
        <v>-2.1697889122354552</v>
      </c>
      <c r="J20">
        <f>1/H4</f>
        <v>0.83845723868082755</v>
      </c>
      <c r="K20">
        <f>I4/(H4*H4)</f>
        <v>6.7569865519625186E-3</v>
      </c>
      <c r="L20">
        <f>J20-'1ª Parte'!G18</f>
        <v>1.4409274422531704E-2</v>
      </c>
      <c r="M20">
        <f>L20/K20</f>
        <v>2.1325000888667791</v>
      </c>
      <c r="W20">
        <v>7.78613196280284E-3</v>
      </c>
      <c r="X20">
        <v>1.0254947151450295E-5</v>
      </c>
      <c r="AA20">
        <v>5.1149572342932877E-3</v>
      </c>
      <c r="AB20">
        <v>2.3329265111834185E-6</v>
      </c>
    </row>
    <row r="21" spans="2:28" x14ac:dyDescent="0.25">
      <c r="B21" s="13">
        <v>0.38</v>
      </c>
      <c r="C21" s="13">
        <v>0.95899999999999996</v>
      </c>
      <c r="D21" s="27">
        <f t="shared" si="0"/>
        <v>0.94499999999999995</v>
      </c>
      <c r="E21" s="14">
        <f t="shared" si="1"/>
        <v>9.2199531302309984E-2</v>
      </c>
      <c r="J21">
        <f>2*PI()/H4</f>
        <v>5.2681822027777425</v>
      </c>
      <c r="K21">
        <f>((2*PI()*I4)/(H4*H4))</f>
        <v>4.2455398624100957E-2</v>
      </c>
      <c r="L21" s="70">
        <f>J21-'1ª Parte'!G16</f>
        <v>9.0536141338769305E-2</v>
      </c>
      <c r="M21">
        <f>L21/K21</f>
        <v>2.1325000888667671</v>
      </c>
    </row>
    <row r="22" spans="2:28" x14ac:dyDescent="0.25">
      <c r="B22" s="13">
        <v>0.4</v>
      </c>
      <c r="C22" s="13">
        <v>0.89200000000000002</v>
      </c>
      <c r="D22" s="27">
        <f t="shared" si="0"/>
        <v>0.878</v>
      </c>
      <c r="E22" s="14">
        <f t="shared" si="1"/>
        <v>8.5662633315797002E-2</v>
      </c>
    </row>
    <row r="23" spans="2:28" x14ac:dyDescent="0.25">
      <c r="B23" s="13">
        <v>0.42</v>
      </c>
      <c r="C23" s="13">
        <v>0.82499999999999996</v>
      </c>
      <c r="D23" s="27">
        <f t="shared" si="0"/>
        <v>0.81099999999999994</v>
      </c>
      <c r="E23" s="14">
        <f t="shared" si="1"/>
        <v>7.9125735329284019E-2</v>
      </c>
    </row>
    <row r="24" spans="2:28" x14ac:dyDescent="0.25">
      <c r="B24" s="13">
        <v>0.44</v>
      </c>
      <c r="C24" s="13">
        <v>0.73399999999999999</v>
      </c>
      <c r="D24" s="27">
        <f t="shared" si="0"/>
        <v>0.72</v>
      </c>
      <c r="E24" s="14">
        <f t="shared" si="1"/>
        <v>7.0247261944617126E-2</v>
      </c>
    </row>
    <row r="25" spans="2:28" x14ac:dyDescent="0.25">
      <c r="B25" s="13">
        <v>0.46</v>
      </c>
      <c r="C25" s="13">
        <v>0.64300000000000002</v>
      </c>
      <c r="D25" s="27">
        <f t="shared" si="0"/>
        <v>0.629</v>
      </c>
      <c r="E25" s="14">
        <f t="shared" si="1"/>
        <v>6.1368788559950246E-2</v>
      </c>
    </row>
    <row r="26" spans="2:28" x14ac:dyDescent="0.25">
      <c r="B26" s="13">
        <v>0.48</v>
      </c>
      <c r="C26" s="13">
        <v>0.54</v>
      </c>
      <c r="D26" s="27">
        <f t="shared" si="0"/>
        <v>0.52600000000000002</v>
      </c>
      <c r="E26" s="14">
        <f t="shared" si="1"/>
        <v>5.1319527476206411E-2</v>
      </c>
      <c r="Q26" s="24"/>
    </row>
    <row r="27" spans="2:28" x14ac:dyDescent="0.25">
      <c r="B27" s="13">
        <v>0.5</v>
      </c>
      <c r="C27" s="13">
        <v>0.443</v>
      </c>
      <c r="D27" s="27">
        <f t="shared" si="0"/>
        <v>0.42899999999999999</v>
      </c>
      <c r="E27" s="14">
        <f t="shared" si="1"/>
        <v>4.185566024200104E-2</v>
      </c>
    </row>
    <row r="28" spans="2:28" x14ac:dyDescent="0.25">
      <c r="B28" s="13">
        <v>0.52</v>
      </c>
      <c r="C28" s="13">
        <v>0.33900000000000002</v>
      </c>
      <c r="D28" s="27">
        <f t="shared" si="0"/>
        <v>0.32500000000000001</v>
      </c>
      <c r="E28" s="14">
        <f t="shared" si="1"/>
        <v>3.1708833516667458E-2</v>
      </c>
    </row>
    <row r="29" spans="2:28" x14ac:dyDescent="0.25">
      <c r="B29" s="13">
        <v>0.54</v>
      </c>
      <c r="C29" s="13">
        <v>0.23</v>
      </c>
      <c r="D29" s="27">
        <f t="shared" si="0"/>
        <v>0.216</v>
      </c>
      <c r="E29" s="14">
        <f t="shared" si="1"/>
        <v>2.1074178583385141E-2</v>
      </c>
    </row>
    <row r="30" spans="2:28" x14ac:dyDescent="0.25">
      <c r="B30" s="13">
        <v>0.56000000000000005</v>
      </c>
      <c r="C30" s="13">
        <v>0.121</v>
      </c>
      <c r="D30" s="27">
        <f t="shared" si="0"/>
        <v>0.107</v>
      </c>
      <c r="E30" s="14">
        <f t="shared" si="1"/>
        <v>1.0439523650102825E-2</v>
      </c>
      <c r="W30" s="81" t="s">
        <v>33</v>
      </c>
      <c r="AA30" s="81" t="s">
        <v>34</v>
      </c>
    </row>
    <row r="31" spans="2:28" x14ac:dyDescent="0.25">
      <c r="B31" s="13">
        <v>0.57999999999999996</v>
      </c>
      <c r="C31" s="13">
        <v>1.0999999999999999E-2</v>
      </c>
      <c r="D31" s="27">
        <f t="shared" si="0"/>
        <v>-3.0000000000000009E-3</v>
      </c>
      <c r="E31" s="14">
        <f t="shared" si="1"/>
        <v>-2.9269692476923813E-4</v>
      </c>
      <c r="W31" s="81"/>
      <c r="AA31" s="81"/>
    </row>
    <row r="32" spans="2:28" x14ac:dyDescent="0.25">
      <c r="B32" s="13">
        <v>0.6</v>
      </c>
      <c r="C32" s="13">
        <v>-0.104</v>
      </c>
      <c r="D32" s="27">
        <f t="shared" si="0"/>
        <v>-0.11799999999999999</v>
      </c>
      <c r="E32" s="14">
        <f t="shared" si="1"/>
        <v>-1.151274570759003E-2</v>
      </c>
      <c r="W32" s="50">
        <f>(ABS(W16)*O2*H4)/4</f>
        <v>2.9201752738527726E-2</v>
      </c>
      <c r="AA32" s="26">
        <f>(ABS(AA16)*O2*H4)/4</f>
        <v>2.8278501725858069E-2</v>
      </c>
    </row>
    <row r="33" spans="2:27" x14ac:dyDescent="0.25">
      <c r="B33" s="13">
        <v>0.62</v>
      </c>
      <c r="C33" s="13">
        <v>-0.20799999999999999</v>
      </c>
      <c r="D33" s="27">
        <f t="shared" si="0"/>
        <v>-0.222</v>
      </c>
      <c r="E33" s="14">
        <f t="shared" si="1"/>
        <v>-2.1659572432923616E-2</v>
      </c>
      <c r="W33">
        <f>SQRT((((W16*H4*P2)/4)^2)+(((O2*H4*W17)/4)^2)+(((W16*O2*I4)/4)^2))</f>
        <v>4.8784690702042026E-4</v>
      </c>
      <c r="AA33">
        <f>SQRT((((AA16*H4*P2)/4)^2)+(((O2*H4*AA17)/4)^2)+(((W16*O2*I4)/4)^2))</f>
        <v>3.7007641298020445E-4</v>
      </c>
    </row>
    <row r="34" spans="2:27" x14ac:dyDescent="0.25">
      <c r="B34" s="13">
        <v>0.64</v>
      </c>
      <c r="C34" s="13">
        <v>-0.317</v>
      </c>
      <c r="D34" s="27">
        <f t="shared" si="0"/>
        <v>-0.33100000000000002</v>
      </c>
      <c r="E34" s="14">
        <f t="shared" si="1"/>
        <v>-3.2294227366205935E-2</v>
      </c>
    </row>
    <row r="35" spans="2:27" x14ac:dyDescent="0.25">
      <c r="B35" s="13">
        <v>0.66</v>
      </c>
      <c r="C35" s="13">
        <v>-0.42</v>
      </c>
      <c r="D35" s="27">
        <f t="shared" si="0"/>
        <v>-0.434</v>
      </c>
      <c r="E35" s="14">
        <f t="shared" si="1"/>
        <v>-4.234348844994977E-2</v>
      </c>
    </row>
    <row r="36" spans="2:27" x14ac:dyDescent="0.25">
      <c r="B36" s="13">
        <v>0.68</v>
      </c>
      <c r="C36" s="13">
        <v>-0.51100000000000001</v>
      </c>
      <c r="D36" s="27">
        <f t="shared" si="0"/>
        <v>-0.52500000000000002</v>
      </c>
      <c r="E36" s="14">
        <f t="shared" si="1"/>
        <v>-5.1221961834616664E-2</v>
      </c>
    </row>
    <row r="37" spans="2:27" x14ac:dyDescent="0.25">
      <c r="B37" s="13">
        <v>0.7</v>
      </c>
      <c r="C37" s="13">
        <v>-0.60199999999999998</v>
      </c>
      <c r="D37" s="27">
        <f t="shared" si="0"/>
        <v>-0.61599999999999999</v>
      </c>
      <c r="E37" s="14">
        <f t="shared" si="1"/>
        <v>-6.010043521928355E-2</v>
      </c>
    </row>
    <row r="38" spans="2:27" x14ac:dyDescent="0.25">
      <c r="B38" s="13">
        <v>0.72</v>
      </c>
      <c r="C38" s="13">
        <v>-0.68799999999999994</v>
      </c>
      <c r="D38" s="27">
        <f t="shared" si="0"/>
        <v>-0.70199999999999996</v>
      </c>
      <c r="E38" s="14">
        <f t="shared" si="1"/>
        <v>-6.84910803960017E-2</v>
      </c>
    </row>
    <row r="39" spans="2:27" x14ac:dyDescent="0.25">
      <c r="B39" s="13">
        <v>0.74</v>
      </c>
      <c r="C39" s="13">
        <v>-0.76600000000000001</v>
      </c>
      <c r="D39" s="27">
        <f t="shared" si="0"/>
        <v>-0.78</v>
      </c>
      <c r="E39" s="14">
        <f t="shared" si="1"/>
        <v>-7.6101200440001904E-2</v>
      </c>
    </row>
    <row r="40" spans="2:27" x14ac:dyDescent="0.25">
      <c r="B40" s="13">
        <v>0.76</v>
      </c>
      <c r="C40" s="13">
        <v>-0.82699999999999996</v>
      </c>
      <c r="D40" s="27">
        <f t="shared" si="0"/>
        <v>-0.84099999999999997</v>
      </c>
      <c r="E40" s="14">
        <f t="shared" si="1"/>
        <v>-8.2052704576976401E-2</v>
      </c>
    </row>
    <row r="41" spans="2:27" x14ac:dyDescent="0.25">
      <c r="B41" s="13">
        <v>0.78</v>
      </c>
      <c r="C41" s="13">
        <v>-0.88200000000000001</v>
      </c>
      <c r="D41" s="27">
        <f t="shared" si="0"/>
        <v>-0.89600000000000002</v>
      </c>
      <c r="E41" s="14">
        <f t="shared" si="1"/>
        <v>-8.7418814864412442E-2</v>
      </c>
    </row>
    <row r="42" spans="2:27" x14ac:dyDescent="0.25">
      <c r="B42" s="13">
        <v>0.8</v>
      </c>
      <c r="C42" s="13">
        <v>-0.92400000000000004</v>
      </c>
      <c r="D42" s="27">
        <f t="shared" si="0"/>
        <v>-0.93800000000000006</v>
      </c>
      <c r="E42" s="14">
        <f t="shared" si="1"/>
        <v>-9.1516571811181779E-2</v>
      </c>
    </row>
    <row r="43" spans="2:27" x14ac:dyDescent="0.25">
      <c r="B43" s="13">
        <v>0.82</v>
      </c>
      <c r="C43" s="13">
        <v>-0.96699999999999997</v>
      </c>
      <c r="D43" s="27">
        <f t="shared" si="0"/>
        <v>-0.98099999999999998</v>
      </c>
      <c r="E43" s="14">
        <f t="shared" si="1"/>
        <v>-9.5711894399540851E-2</v>
      </c>
    </row>
    <row r="44" spans="2:27" x14ac:dyDescent="0.25">
      <c r="B44" s="13">
        <v>0.84</v>
      </c>
      <c r="C44" s="13">
        <v>-0.98499999999999999</v>
      </c>
      <c r="D44" s="27">
        <f t="shared" si="0"/>
        <v>-0.999</v>
      </c>
      <c r="E44" s="14">
        <f t="shared" si="1"/>
        <v>-9.7468075948156277E-2</v>
      </c>
    </row>
    <row r="45" spans="2:27" x14ac:dyDescent="0.25">
      <c r="B45" s="15">
        <v>0.86</v>
      </c>
      <c r="C45" s="15">
        <v>-0.997</v>
      </c>
      <c r="D45" s="27">
        <f t="shared" si="0"/>
        <v>-1.0109999999999999</v>
      </c>
      <c r="E45" s="14">
        <f t="shared" si="1"/>
        <v>-9.8638863647233219E-2</v>
      </c>
    </row>
    <row r="46" spans="2:27" x14ac:dyDescent="0.25">
      <c r="B46" s="15">
        <v>0.88</v>
      </c>
      <c r="C46" s="15">
        <v>-0.997</v>
      </c>
      <c r="D46" s="27">
        <f t="shared" si="0"/>
        <v>-1.0109999999999999</v>
      </c>
      <c r="E46" s="14">
        <f t="shared" si="1"/>
        <v>-9.8638863647233219E-2</v>
      </c>
    </row>
    <row r="47" spans="2:27" x14ac:dyDescent="0.25">
      <c r="B47" s="15">
        <v>0.9</v>
      </c>
      <c r="C47" s="15">
        <v>-0.997</v>
      </c>
      <c r="D47" s="27">
        <f t="shared" si="0"/>
        <v>-1.0109999999999999</v>
      </c>
      <c r="E47" s="14">
        <f t="shared" si="1"/>
        <v>-9.8638863647233219E-2</v>
      </c>
    </row>
    <row r="48" spans="2:27" x14ac:dyDescent="0.25">
      <c r="B48" s="13">
        <v>0.92</v>
      </c>
      <c r="C48" s="13">
        <v>-0.97899999999999998</v>
      </c>
      <c r="D48" s="27">
        <f t="shared" si="0"/>
        <v>-0.99299999999999999</v>
      </c>
      <c r="E48" s="14">
        <f t="shared" si="1"/>
        <v>-9.6882682098617792E-2</v>
      </c>
    </row>
    <row r="49" spans="2:5" x14ac:dyDescent="0.25">
      <c r="B49" s="13">
        <v>0.94</v>
      </c>
      <c r="C49" s="13">
        <v>-0.94799999999999995</v>
      </c>
      <c r="D49" s="27">
        <f t="shared" si="0"/>
        <v>-0.96199999999999997</v>
      </c>
      <c r="E49" s="14">
        <f t="shared" si="1"/>
        <v>-9.3858147209335663E-2</v>
      </c>
    </row>
    <row r="50" spans="2:5" x14ac:dyDescent="0.25">
      <c r="B50" s="13">
        <v>0.96</v>
      </c>
      <c r="C50" s="13">
        <v>-0.90600000000000003</v>
      </c>
      <c r="D50" s="27">
        <f t="shared" si="0"/>
        <v>-0.92</v>
      </c>
      <c r="E50" s="14">
        <f t="shared" si="1"/>
        <v>-8.9760390262566339E-2</v>
      </c>
    </row>
    <row r="51" spans="2:5" x14ac:dyDescent="0.25">
      <c r="B51" s="13">
        <v>0.98</v>
      </c>
      <c r="C51" s="13">
        <v>-0.85699999999999998</v>
      </c>
      <c r="D51" s="27">
        <f t="shared" si="0"/>
        <v>-0.871</v>
      </c>
      <c r="E51" s="14">
        <f t="shared" si="1"/>
        <v>-8.4979673824668783E-2</v>
      </c>
    </row>
    <row r="52" spans="2:5" x14ac:dyDescent="0.25">
      <c r="B52" s="13">
        <v>1</v>
      </c>
      <c r="C52" s="13">
        <v>-0.80900000000000005</v>
      </c>
      <c r="D52" s="27">
        <f t="shared" si="0"/>
        <v>-0.82300000000000006</v>
      </c>
      <c r="E52" s="14">
        <f t="shared" si="1"/>
        <v>-8.0296523028360975E-2</v>
      </c>
    </row>
    <row r="53" spans="2:5" x14ac:dyDescent="0.25">
      <c r="B53" s="13">
        <v>1.02</v>
      </c>
      <c r="C53" s="13">
        <v>-0.73599999999999999</v>
      </c>
      <c r="D53" s="27">
        <f t="shared" si="0"/>
        <v>-0.75</v>
      </c>
      <c r="E53" s="14">
        <f t="shared" si="1"/>
        <v>-7.3174231192309522E-2</v>
      </c>
    </row>
    <row r="54" spans="2:5" x14ac:dyDescent="0.25">
      <c r="B54" s="13">
        <v>1.04</v>
      </c>
      <c r="C54" s="13">
        <v>-0.66300000000000003</v>
      </c>
      <c r="D54" s="27">
        <f t="shared" si="0"/>
        <v>-0.67700000000000005</v>
      </c>
      <c r="E54" s="14">
        <f t="shared" si="1"/>
        <v>-6.6051939356258055E-2</v>
      </c>
    </row>
    <row r="55" spans="2:5" x14ac:dyDescent="0.25">
      <c r="B55" s="13">
        <v>1.06</v>
      </c>
      <c r="C55" s="13">
        <v>-0.57799999999999996</v>
      </c>
      <c r="D55" s="27">
        <f t="shared" si="0"/>
        <v>-0.59199999999999997</v>
      </c>
      <c r="E55" s="14">
        <f t="shared" si="1"/>
        <v>-5.7758859821129639E-2</v>
      </c>
    </row>
    <row r="56" spans="2:5" x14ac:dyDescent="0.25">
      <c r="B56" s="13">
        <v>1.08</v>
      </c>
      <c r="C56" s="13">
        <v>-0.49299999999999999</v>
      </c>
      <c r="D56" s="27">
        <f t="shared" si="0"/>
        <v>-0.50700000000000001</v>
      </c>
      <c r="E56" s="14">
        <f t="shared" si="1"/>
        <v>-4.9465780286001231E-2</v>
      </c>
    </row>
    <row r="57" spans="2:5" x14ac:dyDescent="0.25">
      <c r="B57" s="13">
        <v>1.1000000000000001</v>
      </c>
      <c r="C57" s="13">
        <v>-0.39600000000000002</v>
      </c>
      <c r="D57" s="27">
        <f t="shared" si="0"/>
        <v>-0.41000000000000003</v>
      </c>
      <c r="E57" s="14">
        <f t="shared" si="1"/>
        <v>-4.0001913051795873E-2</v>
      </c>
    </row>
    <row r="58" spans="2:5" x14ac:dyDescent="0.25">
      <c r="B58" s="13">
        <v>1.1200000000000001</v>
      </c>
      <c r="C58" s="13">
        <v>-0.30499999999999999</v>
      </c>
      <c r="D58" s="27">
        <f t="shared" si="0"/>
        <v>-0.31900000000000001</v>
      </c>
      <c r="E58" s="14">
        <f t="shared" si="1"/>
        <v>-3.112343966712898E-2</v>
      </c>
    </row>
    <row r="59" spans="2:5" x14ac:dyDescent="0.25">
      <c r="B59" s="13">
        <v>1.1399999999999999</v>
      </c>
      <c r="C59" s="13">
        <v>-0.20100000000000001</v>
      </c>
      <c r="D59" s="27">
        <f t="shared" si="0"/>
        <v>-0.21500000000000002</v>
      </c>
      <c r="E59" s="14">
        <f t="shared" si="1"/>
        <v>-2.0976612941795397E-2</v>
      </c>
    </row>
    <row r="60" spans="2:5" x14ac:dyDescent="0.25">
      <c r="B60" s="13">
        <v>1.1599999999999999</v>
      </c>
      <c r="C60" s="13">
        <v>-8.5999999999999993E-2</v>
      </c>
      <c r="D60" s="27">
        <f t="shared" si="0"/>
        <v>-9.9999999999999992E-2</v>
      </c>
      <c r="E60" s="14">
        <f t="shared" si="1"/>
        <v>-9.7565641589746014E-3</v>
      </c>
    </row>
    <row r="61" spans="2:5" x14ac:dyDescent="0.25">
      <c r="B61" s="13">
        <v>1.18</v>
      </c>
      <c r="C61" s="13">
        <v>1.7000000000000001E-2</v>
      </c>
      <c r="D61" s="27">
        <f t="shared" si="0"/>
        <v>3.0000000000000009E-3</v>
      </c>
      <c r="E61" s="14">
        <f t="shared" si="1"/>
        <v>2.9269692476923813E-4</v>
      </c>
    </row>
    <row r="62" spans="2:5" x14ac:dyDescent="0.25">
      <c r="B62" s="13">
        <v>1.2</v>
      </c>
      <c r="C62" s="13">
        <v>0.114</v>
      </c>
      <c r="D62" s="27">
        <f t="shared" si="0"/>
        <v>0.1</v>
      </c>
      <c r="E62" s="14">
        <f t="shared" si="1"/>
        <v>9.7565641589746031E-3</v>
      </c>
    </row>
    <row r="63" spans="2:5" x14ac:dyDescent="0.25">
      <c r="B63" s="13">
        <v>1.22</v>
      </c>
      <c r="C63" s="13">
        <v>0.218</v>
      </c>
      <c r="D63" s="27">
        <f t="shared" si="0"/>
        <v>0.20399999999999999</v>
      </c>
      <c r="E63" s="14">
        <f t="shared" si="1"/>
        <v>1.9903390884308186E-2</v>
      </c>
    </row>
    <row r="64" spans="2:5" x14ac:dyDescent="0.25">
      <c r="B64" s="13">
        <v>1.24</v>
      </c>
      <c r="C64" s="13">
        <v>0.32100000000000001</v>
      </c>
      <c r="D64" s="27">
        <f t="shared" si="0"/>
        <v>0.307</v>
      </c>
      <c r="E64" s="14">
        <f t="shared" si="1"/>
        <v>2.9952651968052028E-2</v>
      </c>
    </row>
    <row r="65" spans="2:5" x14ac:dyDescent="0.25">
      <c r="B65" s="13">
        <v>1.26</v>
      </c>
      <c r="C65" s="13">
        <v>0.41799999999999998</v>
      </c>
      <c r="D65" s="27">
        <f t="shared" si="0"/>
        <v>0.40399999999999997</v>
      </c>
      <c r="E65" s="14">
        <f t="shared" si="1"/>
        <v>3.9416519202257388E-2</v>
      </c>
    </row>
    <row r="66" spans="2:5" x14ac:dyDescent="0.25">
      <c r="B66" s="13">
        <v>1.28</v>
      </c>
      <c r="C66" s="13">
        <v>0.503</v>
      </c>
      <c r="D66" s="27">
        <f t="shared" si="0"/>
        <v>0.48899999999999999</v>
      </c>
      <c r="E66" s="14">
        <f t="shared" si="1"/>
        <v>4.7709598737385804E-2</v>
      </c>
    </row>
    <row r="67" spans="2:5" x14ac:dyDescent="0.25">
      <c r="B67" s="13">
        <v>1.3</v>
      </c>
      <c r="C67" s="13">
        <v>0.59399999999999997</v>
      </c>
      <c r="D67" s="27">
        <f t="shared" ref="D67:D130" si="8">C67-$O$5</f>
        <v>0.57999999999999996</v>
      </c>
      <c r="E67" s="14">
        <f t="shared" si="1"/>
        <v>5.6588072122052691E-2</v>
      </c>
    </row>
    <row r="68" spans="2:5" x14ac:dyDescent="0.25">
      <c r="B68" s="13">
        <v>1.32</v>
      </c>
      <c r="C68" s="13">
        <v>0.68600000000000005</v>
      </c>
      <c r="D68" s="27">
        <f t="shared" si="8"/>
        <v>0.67200000000000004</v>
      </c>
      <c r="E68" s="14">
        <f t="shared" ref="E68:E131" si="9">D68/$O$2</f>
        <v>6.5564111148309331E-2</v>
      </c>
    </row>
    <row r="69" spans="2:5" x14ac:dyDescent="0.25">
      <c r="B69" s="13">
        <v>1.34</v>
      </c>
      <c r="C69" s="13">
        <v>0.752</v>
      </c>
      <c r="D69" s="27">
        <f t="shared" si="8"/>
        <v>0.73799999999999999</v>
      </c>
      <c r="E69" s="14">
        <f t="shared" si="9"/>
        <v>7.2003443493232566E-2</v>
      </c>
    </row>
    <row r="70" spans="2:5" x14ac:dyDescent="0.25">
      <c r="B70" s="13">
        <v>1.36</v>
      </c>
      <c r="C70" s="13">
        <v>0.81299999999999994</v>
      </c>
      <c r="D70" s="27">
        <f t="shared" si="8"/>
        <v>0.79899999999999993</v>
      </c>
      <c r="E70" s="14">
        <f t="shared" si="9"/>
        <v>7.7954947630207064E-2</v>
      </c>
    </row>
    <row r="71" spans="2:5" x14ac:dyDescent="0.25">
      <c r="B71" s="13">
        <v>1.38</v>
      </c>
      <c r="C71" s="13">
        <v>0.86099999999999999</v>
      </c>
      <c r="D71" s="27">
        <f t="shared" si="8"/>
        <v>0.84699999999999998</v>
      </c>
      <c r="E71" s="14">
        <f t="shared" si="9"/>
        <v>8.2638098426514872E-2</v>
      </c>
    </row>
    <row r="72" spans="2:5" x14ac:dyDescent="0.25">
      <c r="B72" s="13">
        <v>1.4</v>
      </c>
      <c r="C72" s="13">
        <v>0.91600000000000004</v>
      </c>
      <c r="D72" s="27">
        <f t="shared" si="8"/>
        <v>0.90200000000000002</v>
      </c>
      <c r="E72" s="14">
        <f t="shared" si="9"/>
        <v>8.8004208713950913E-2</v>
      </c>
    </row>
    <row r="73" spans="2:5" x14ac:dyDescent="0.25">
      <c r="B73" s="13">
        <v>1.42</v>
      </c>
      <c r="C73" s="13">
        <v>0.94699999999999995</v>
      </c>
      <c r="D73" s="27">
        <f t="shared" si="8"/>
        <v>0.93299999999999994</v>
      </c>
      <c r="E73" s="14">
        <f t="shared" si="9"/>
        <v>9.1028743603233028E-2</v>
      </c>
    </row>
    <row r="74" spans="2:5" x14ac:dyDescent="0.25">
      <c r="B74" s="13">
        <v>1.44</v>
      </c>
      <c r="C74" s="13">
        <v>0.96499999999999997</v>
      </c>
      <c r="D74" s="27">
        <f t="shared" si="8"/>
        <v>0.95099999999999996</v>
      </c>
      <c r="E74" s="14">
        <f t="shared" si="9"/>
        <v>9.2784925151848469E-2</v>
      </c>
    </row>
    <row r="75" spans="2:5" x14ac:dyDescent="0.25">
      <c r="B75" s="13">
        <v>1.46</v>
      </c>
      <c r="C75" s="13">
        <v>0.97699999999999998</v>
      </c>
      <c r="D75" s="27">
        <f t="shared" si="8"/>
        <v>0.96299999999999997</v>
      </c>
      <c r="E75" s="14">
        <f t="shared" si="9"/>
        <v>9.395571285092541E-2</v>
      </c>
    </row>
    <row r="76" spans="2:5" x14ac:dyDescent="0.25">
      <c r="B76" s="15">
        <v>1.48</v>
      </c>
      <c r="C76" s="15">
        <v>0.98299999999999998</v>
      </c>
      <c r="D76" s="27">
        <f t="shared" si="8"/>
        <v>0.96899999999999997</v>
      </c>
      <c r="E76" s="28">
        <f t="shared" si="9"/>
        <v>9.4541106700463895E-2</v>
      </c>
    </row>
    <row r="77" spans="2:5" x14ac:dyDescent="0.25">
      <c r="B77" s="13">
        <v>1.5</v>
      </c>
      <c r="C77" s="13">
        <v>0.96499999999999997</v>
      </c>
      <c r="D77" s="27">
        <f t="shared" si="8"/>
        <v>0.95099999999999996</v>
      </c>
      <c r="E77" s="14">
        <f t="shared" si="9"/>
        <v>9.2784925151848469E-2</v>
      </c>
    </row>
    <row r="78" spans="2:5" x14ac:dyDescent="0.25">
      <c r="B78" s="13">
        <v>1.52</v>
      </c>
      <c r="C78" s="13">
        <v>0.94</v>
      </c>
      <c r="D78" s="27">
        <f t="shared" si="8"/>
        <v>0.92599999999999993</v>
      </c>
      <c r="E78" s="14">
        <f t="shared" si="9"/>
        <v>9.034578411210481E-2</v>
      </c>
    </row>
    <row r="79" spans="2:5" x14ac:dyDescent="0.25">
      <c r="B79" s="13">
        <v>1.54</v>
      </c>
      <c r="C79" s="13">
        <v>0.91600000000000004</v>
      </c>
      <c r="D79" s="27">
        <f t="shared" si="8"/>
        <v>0.90200000000000002</v>
      </c>
      <c r="E79" s="14">
        <f t="shared" si="9"/>
        <v>8.8004208713950913E-2</v>
      </c>
    </row>
    <row r="80" spans="2:5" x14ac:dyDescent="0.25">
      <c r="B80" s="13">
        <v>1.56</v>
      </c>
      <c r="C80" s="13">
        <v>0.88600000000000001</v>
      </c>
      <c r="D80" s="27">
        <f t="shared" si="8"/>
        <v>0.872</v>
      </c>
      <c r="E80" s="14">
        <f t="shared" si="9"/>
        <v>8.5077239466258531E-2</v>
      </c>
    </row>
    <row r="81" spans="2:5" x14ac:dyDescent="0.25">
      <c r="B81" s="13">
        <v>1.58</v>
      </c>
      <c r="C81" s="13">
        <v>0.83099999999999996</v>
      </c>
      <c r="D81" s="27">
        <f t="shared" si="8"/>
        <v>0.81699999999999995</v>
      </c>
      <c r="E81" s="14">
        <f t="shared" si="9"/>
        <v>7.971112917882249E-2</v>
      </c>
    </row>
    <row r="82" spans="2:5" x14ac:dyDescent="0.25">
      <c r="B82" s="13">
        <v>1.6</v>
      </c>
      <c r="C82" s="13">
        <v>0.76500000000000001</v>
      </c>
      <c r="D82" s="27">
        <f t="shared" si="8"/>
        <v>0.751</v>
      </c>
      <c r="E82" s="14">
        <f t="shared" si="9"/>
        <v>7.3271796833899255E-2</v>
      </c>
    </row>
    <row r="83" spans="2:5" x14ac:dyDescent="0.25">
      <c r="B83" s="13">
        <v>1.62</v>
      </c>
      <c r="C83" s="13">
        <v>0.70399999999999996</v>
      </c>
      <c r="D83" s="27">
        <f t="shared" si="8"/>
        <v>0.69</v>
      </c>
      <c r="E83" s="14">
        <f t="shared" si="9"/>
        <v>6.7320292696924744E-2</v>
      </c>
    </row>
    <row r="84" spans="2:5" x14ac:dyDescent="0.25">
      <c r="B84" s="13">
        <v>1.64</v>
      </c>
      <c r="C84" s="13">
        <v>0.63700000000000001</v>
      </c>
      <c r="D84" s="27">
        <f t="shared" si="8"/>
        <v>0.623</v>
      </c>
      <c r="E84" s="14">
        <f t="shared" si="9"/>
        <v>6.0783394710411769E-2</v>
      </c>
    </row>
    <row r="85" spans="2:5" x14ac:dyDescent="0.25">
      <c r="B85" s="13">
        <v>1.66</v>
      </c>
      <c r="C85" s="13">
        <v>0.54</v>
      </c>
      <c r="D85" s="27">
        <f t="shared" si="8"/>
        <v>0.52600000000000002</v>
      </c>
      <c r="E85" s="14">
        <f t="shared" si="9"/>
        <v>5.1319527476206411E-2</v>
      </c>
    </row>
    <row r="86" spans="2:5" x14ac:dyDescent="0.25">
      <c r="B86" s="13">
        <v>1.68</v>
      </c>
      <c r="C86" s="13">
        <v>0.44900000000000001</v>
      </c>
      <c r="D86" s="27">
        <f t="shared" si="8"/>
        <v>0.435</v>
      </c>
      <c r="E86" s="14">
        <f t="shared" si="9"/>
        <v>4.2441054091539518E-2</v>
      </c>
    </row>
    <row r="87" spans="2:5" x14ac:dyDescent="0.25">
      <c r="B87" s="13">
        <v>1.7</v>
      </c>
      <c r="C87" s="13">
        <v>0.36399999999999999</v>
      </c>
      <c r="D87" s="27">
        <f t="shared" si="8"/>
        <v>0.35</v>
      </c>
      <c r="E87" s="14">
        <f t="shared" si="9"/>
        <v>3.4147974556411102E-2</v>
      </c>
    </row>
    <row r="88" spans="2:5" x14ac:dyDescent="0.25">
      <c r="B88" s="13">
        <v>1.72</v>
      </c>
      <c r="C88" s="13">
        <v>0.27900000000000003</v>
      </c>
      <c r="D88" s="27">
        <f t="shared" si="8"/>
        <v>0.26500000000000001</v>
      </c>
      <c r="E88" s="14">
        <f t="shared" si="9"/>
        <v>2.5854895021282697E-2</v>
      </c>
    </row>
    <row r="89" spans="2:5" x14ac:dyDescent="0.25">
      <c r="B89" s="13">
        <v>1.74</v>
      </c>
      <c r="C89" s="13">
        <v>0.16900000000000001</v>
      </c>
      <c r="D89" s="27">
        <f t="shared" si="8"/>
        <v>0.155</v>
      </c>
      <c r="E89" s="14">
        <f t="shared" si="9"/>
        <v>1.5122674446410633E-2</v>
      </c>
    </row>
    <row r="90" spans="2:5" x14ac:dyDescent="0.25">
      <c r="B90" s="13">
        <v>1.76</v>
      </c>
      <c r="C90" s="13">
        <v>7.1999999999999995E-2</v>
      </c>
      <c r="D90" s="27">
        <f t="shared" si="8"/>
        <v>5.7999999999999996E-2</v>
      </c>
      <c r="E90" s="14">
        <f t="shared" si="9"/>
        <v>5.6588072122052691E-3</v>
      </c>
    </row>
    <row r="91" spans="2:5" x14ac:dyDescent="0.25">
      <c r="B91" s="13">
        <v>1.78</v>
      </c>
      <c r="C91" s="13">
        <v>-1.2999999999999999E-2</v>
      </c>
      <c r="D91" s="27">
        <f t="shared" si="8"/>
        <v>-2.7E-2</v>
      </c>
      <c r="E91" s="14">
        <f t="shared" si="9"/>
        <v>-2.6342723229231427E-3</v>
      </c>
    </row>
    <row r="92" spans="2:5" x14ac:dyDescent="0.25">
      <c r="B92" s="13">
        <v>1.8</v>
      </c>
      <c r="C92" s="13">
        <v>-0.11</v>
      </c>
      <c r="D92" s="27">
        <f t="shared" si="8"/>
        <v>-0.124</v>
      </c>
      <c r="E92" s="14">
        <f t="shared" si="9"/>
        <v>-1.2098139557128507E-2</v>
      </c>
    </row>
    <row r="93" spans="2:5" x14ac:dyDescent="0.25">
      <c r="B93" s="13">
        <v>1.82</v>
      </c>
      <c r="C93" s="13">
        <v>-0.214</v>
      </c>
      <c r="D93" s="27">
        <f t="shared" si="8"/>
        <v>-0.22800000000000001</v>
      </c>
      <c r="E93" s="14">
        <f t="shared" si="9"/>
        <v>-2.2244966282462093E-2</v>
      </c>
    </row>
    <row r="94" spans="2:5" x14ac:dyDescent="0.25">
      <c r="B94" s="13">
        <v>1.84</v>
      </c>
      <c r="C94" s="13">
        <v>-0.317</v>
      </c>
      <c r="D94" s="27">
        <f t="shared" si="8"/>
        <v>-0.33100000000000002</v>
      </c>
      <c r="E94" s="14">
        <f t="shared" si="9"/>
        <v>-3.2294227366205935E-2</v>
      </c>
    </row>
    <row r="95" spans="2:5" x14ac:dyDescent="0.25">
      <c r="B95" s="13">
        <v>1.86</v>
      </c>
      <c r="C95" s="13">
        <v>-0.39</v>
      </c>
      <c r="D95" s="27">
        <f t="shared" si="8"/>
        <v>-0.40400000000000003</v>
      </c>
      <c r="E95" s="14">
        <f t="shared" si="9"/>
        <v>-3.9416519202257395E-2</v>
      </c>
    </row>
    <row r="96" spans="2:5" x14ac:dyDescent="0.25">
      <c r="B96" s="13">
        <v>1.88</v>
      </c>
      <c r="C96" s="13">
        <v>-0.47499999999999998</v>
      </c>
      <c r="D96" s="27">
        <f t="shared" si="8"/>
        <v>-0.48899999999999999</v>
      </c>
      <c r="E96" s="14">
        <f t="shared" si="9"/>
        <v>-4.7709598737385804E-2</v>
      </c>
    </row>
    <row r="97" spans="2:5" x14ac:dyDescent="0.25">
      <c r="B97" s="13">
        <v>1.9</v>
      </c>
      <c r="C97" s="13">
        <v>-0.55400000000000005</v>
      </c>
      <c r="D97" s="27">
        <f t="shared" si="8"/>
        <v>-0.56800000000000006</v>
      </c>
      <c r="E97" s="14">
        <f t="shared" si="9"/>
        <v>-5.5417284422975749E-2</v>
      </c>
    </row>
    <row r="98" spans="2:5" x14ac:dyDescent="0.25">
      <c r="B98" s="13">
        <v>1.92</v>
      </c>
      <c r="C98" s="13">
        <v>-0.626</v>
      </c>
      <c r="D98" s="27">
        <f t="shared" si="8"/>
        <v>-0.64</v>
      </c>
      <c r="E98" s="14">
        <f t="shared" si="9"/>
        <v>-6.2442010617437455E-2</v>
      </c>
    </row>
    <row r="99" spans="2:5" x14ac:dyDescent="0.25">
      <c r="B99" s="13">
        <v>1.94</v>
      </c>
      <c r="C99" s="13">
        <v>-0.68799999999999994</v>
      </c>
      <c r="D99" s="27">
        <f t="shared" si="8"/>
        <v>-0.70199999999999996</v>
      </c>
      <c r="E99" s="14">
        <f t="shared" si="9"/>
        <v>-6.84910803960017E-2</v>
      </c>
    </row>
    <row r="100" spans="2:5" x14ac:dyDescent="0.25">
      <c r="B100" s="13">
        <v>1.96</v>
      </c>
      <c r="C100" s="13">
        <v>-0.74199999999999999</v>
      </c>
      <c r="D100" s="27">
        <f t="shared" si="8"/>
        <v>-0.75600000000000001</v>
      </c>
      <c r="E100" s="14">
        <f t="shared" si="9"/>
        <v>-7.3759625041847993E-2</v>
      </c>
    </row>
    <row r="101" spans="2:5" x14ac:dyDescent="0.25">
      <c r="B101" s="13">
        <v>1.98</v>
      </c>
      <c r="C101" s="13">
        <v>-0.79100000000000004</v>
      </c>
      <c r="D101" s="27">
        <f t="shared" si="8"/>
        <v>-0.80500000000000005</v>
      </c>
      <c r="E101" s="14">
        <f t="shared" si="9"/>
        <v>-7.8540341479745548E-2</v>
      </c>
    </row>
    <row r="102" spans="2:5" x14ac:dyDescent="0.25">
      <c r="B102" s="13">
        <v>2</v>
      </c>
      <c r="C102" s="13">
        <v>-0.83299999999999996</v>
      </c>
      <c r="D102" s="27">
        <f t="shared" si="8"/>
        <v>-0.84699999999999998</v>
      </c>
      <c r="E102" s="14">
        <f t="shared" si="9"/>
        <v>-8.2638098426514872E-2</v>
      </c>
    </row>
    <row r="103" spans="2:5" x14ac:dyDescent="0.25">
      <c r="B103" s="13">
        <v>2.02</v>
      </c>
      <c r="C103" s="13">
        <v>-0.85199999999999998</v>
      </c>
      <c r="D103" s="27">
        <f t="shared" si="8"/>
        <v>-0.86599999999999999</v>
      </c>
      <c r="E103" s="14">
        <f t="shared" si="9"/>
        <v>-8.449184561672006E-2</v>
      </c>
    </row>
    <row r="104" spans="2:5" x14ac:dyDescent="0.25">
      <c r="B104" s="13">
        <v>2.04</v>
      </c>
      <c r="C104" s="13">
        <v>-0.876</v>
      </c>
      <c r="D104" s="27">
        <f t="shared" si="8"/>
        <v>-0.89</v>
      </c>
      <c r="E104" s="14">
        <f t="shared" si="9"/>
        <v>-8.6833421014873957E-2</v>
      </c>
    </row>
    <row r="105" spans="2:5" x14ac:dyDescent="0.25">
      <c r="B105" s="15">
        <v>2.06</v>
      </c>
      <c r="C105" s="15">
        <v>-0.88800000000000001</v>
      </c>
      <c r="D105" s="27">
        <f t="shared" si="8"/>
        <v>-0.90200000000000002</v>
      </c>
      <c r="E105" s="14">
        <f t="shared" si="9"/>
        <v>-8.8004208713950913E-2</v>
      </c>
    </row>
    <row r="106" spans="2:5" x14ac:dyDescent="0.25">
      <c r="B106" s="15">
        <v>2.08</v>
      </c>
      <c r="C106" s="15">
        <v>-0.88800000000000001</v>
      </c>
      <c r="D106" s="27">
        <f t="shared" si="8"/>
        <v>-0.90200000000000002</v>
      </c>
      <c r="E106" s="14">
        <f t="shared" si="9"/>
        <v>-8.8004208713950913E-2</v>
      </c>
    </row>
    <row r="107" spans="2:5" x14ac:dyDescent="0.25">
      <c r="B107" s="13">
        <v>2.1</v>
      </c>
      <c r="C107" s="13">
        <v>-0.86899999999999999</v>
      </c>
      <c r="D107" s="27">
        <f t="shared" si="8"/>
        <v>-0.88300000000000001</v>
      </c>
      <c r="E107" s="14">
        <f t="shared" si="9"/>
        <v>-8.6150461523745739E-2</v>
      </c>
    </row>
    <row r="108" spans="2:5" x14ac:dyDescent="0.25">
      <c r="B108" s="13">
        <v>2.12</v>
      </c>
      <c r="C108" s="13">
        <v>-0.85699999999999998</v>
      </c>
      <c r="D108" s="27">
        <f t="shared" si="8"/>
        <v>-0.871</v>
      </c>
      <c r="E108" s="14">
        <f t="shared" si="9"/>
        <v>-8.4979673824668783E-2</v>
      </c>
    </row>
    <row r="109" spans="2:5" x14ac:dyDescent="0.25">
      <c r="B109" s="13">
        <v>2.14</v>
      </c>
      <c r="C109" s="13">
        <v>-0.83299999999999996</v>
      </c>
      <c r="D109" s="27">
        <f t="shared" si="8"/>
        <v>-0.84699999999999998</v>
      </c>
      <c r="E109" s="14">
        <f t="shared" si="9"/>
        <v>-8.2638098426514872E-2</v>
      </c>
    </row>
    <row r="110" spans="2:5" x14ac:dyDescent="0.25">
      <c r="B110" s="13">
        <v>2.16</v>
      </c>
      <c r="C110" s="13">
        <v>-0.79100000000000004</v>
      </c>
      <c r="D110" s="27">
        <f t="shared" si="8"/>
        <v>-0.80500000000000005</v>
      </c>
      <c r="E110" s="14">
        <f t="shared" si="9"/>
        <v>-7.8540341479745548E-2</v>
      </c>
    </row>
    <row r="111" spans="2:5" x14ac:dyDescent="0.25">
      <c r="B111" s="13">
        <v>2.1800000000000002</v>
      </c>
      <c r="C111" s="13">
        <v>-0.74199999999999999</v>
      </c>
      <c r="D111" s="27">
        <f t="shared" si="8"/>
        <v>-0.75600000000000001</v>
      </c>
      <c r="E111" s="14">
        <f t="shared" si="9"/>
        <v>-7.3759625041847993E-2</v>
      </c>
    </row>
    <row r="112" spans="2:5" x14ac:dyDescent="0.25">
      <c r="B112" s="13">
        <v>2.2000000000000002</v>
      </c>
      <c r="C112" s="13">
        <v>-0.69399999999999995</v>
      </c>
      <c r="D112" s="27">
        <f t="shared" si="8"/>
        <v>-0.70799999999999996</v>
      </c>
      <c r="E112" s="14">
        <f t="shared" si="9"/>
        <v>-6.9076474245540184E-2</v>
      </c>
    </row>
    <row r="113" spans="2:5" x14ac:dyDescent="0.25">
      <c r="B113" s="13">
        <v>2.2200000000000002</v>
      </c>
      <c r="C113" s="13">
        <v>-0.63900000000000001</v>
      </c>
      <c r="D113" s="27">
        <f t="shared" si="8"/>
        <v>-0.65300000000000002</v>
      </c>
      <c r="E113" s="14">
        <f t="shared" si="9"/>
        <v>-6.3710363958104158E-2</v>
      </c>
    </row>
    <row r="114" spans="2:5" x14ac:dyDescent="0.25">
      <c r="B114" s="13">
        <v>2.2400000000000002</v>
      </c>
      <c r="C114" s="13">
        <v>-0.56599999999999995</v>
      </c>
      <c r="D114" s="27">
        <f t="shared" si="8"/>
        <v>-0.57999999999999996</v>
      </c>
      <c r="E114" s="14">
        <f t="shared" si="9"/>
        <v>-5.6588072122052691E-2</v>
      </c>
    </row>
    <row r="115" spans="2:5" x14ac:dyDescent="0.25">
      <c r="B115" s="13">
        <v>2.2599999999999998</v>
      </c>
      <c r="C115" s="13">
        <v>-0.49299999999999999</v>
      </c>
      <c r="D115" s="27">
        <f t="shared" si="8"/>
        <v>-0.50700000000000001</v>
      </c>
      <c r="E115" s="14">
        <f t="shared" si="9"/>
        <v>-4.9465780286001231E-2</v>
      </c>
    </row>
    <row r="116" spans="2:5" x14ac:dyDescent="0.25">
      <c r="B116" s="13">
        <v>2.2799999999999998</v>
      </c>
      <c r="C116" s="13">
        <v>-0.42</v>
      </c>
      <c r="D116" s="27">
        <f t="shared" si="8"/>
        <v>-0.434</v>
      </c>
      <c r="E116" s="14">
        <f t="shared" si="9"/>
        <v>-4.234348844994977E-2</v>
      </c>
    </row>
    <row r="117" spans="2:5" x14ac:dyDescent="0.25">
      <c r="B117" s="13">
        <v>2.2999999999999998</v>
      </c>
      <c r="C117" s="13">
        <v>-0.33500000000000002</v>
      </c>
      <c r="D117" s="27">
        <f t="shared" si="8"/>
        <v>-0.34900000000000003</v>
      </c>
      <c r="E117" s="14">
        <f t="shared" si="9"/>
        <v>-3.4050408914821362E-2</v>
      </c>
    </row>
    <row r="118" spans="2:5" x14ac:dyDescent="0.25">
      <c r="B118" s="13">
        <v>2.3199999999999998</v>
      </c>
      <c r="C118" s="13">
        <v>-0.24399999999999999</v>
      </c>
      <c r="D118" s="27">
        <f t="shared" si="8"/>
        <v>-0.25800000000000001</v>
      </c>
      <c r="E118" s="14">
        <f t="shared" si="9"/>
        <v>-2.5171935530154475E-2</v>
      </c>
    </row>
    <row r="119" spans="2:5" x14ac:dyDescent="0.25">
      <c r="B119" s="13">
        <v>2.34</v>
      </c>
      <c r="C119" s="13">
        <v>-0.14099999999999999</v>
      </c>
      <c r="D119" s="27">
        <f t="shared" si="8"/>
        <v>-0.155</v>
      </c>
      <c r="E119" s="14">
        <f t="shared" si="9"/>
        <v>-1.5122674446410633E-2</v>
      </c>
    </row>
    <row r="120" spans="2:5" x14ac:dyDescent="0.25">
      <c r="B120" s="13">
        <v>2.36</v>
      </c>
      <c r="C120" s="13">
        <v>-5.6000000000000001E-2</v>
      </c>
      <c r="D120" s="27">
        <f t="shared" si="8"/>
        <v>-7.0000000000000007E-2</v>
      </c>
      <c r="E120" s="14">
        <f t="shared" si="9"/>
        <v>-6.829594911282222E-3</v>
      </c>
    </row>
    <row r="121" spans="2:5" x14ac:dyDescent="0.25">
      <c r="B121" s="13">
        <v>2.38</v>
      </c>
      <c r="C121" s="13">
        <v>3.5000000000000003E-2</v>
      </c>
      <c r="D121" s="27">
        <f t="shared" si="8"/>
        <v>2.1000000000000005E-2</v>
      </c>
      <c r="E121" s="14">
        <f t="shared" si="9"/>
        <v>2.048878473384667E-3</v>
      </c>
    </row>
    <row r="122" spans="2:5" x14ac:dyDescent="0.25">
      <c r="B122" s="13">
        <v>2.4</v>
      </c>
      <c r="C122" s="13">
        <v>0.127</v>
      </c>
      <c r="D122" s="27">
        <f t="shared" si="8"/>
        <v>0.113</v>
      </c>
      <c r="E122" s="14">
        <f t="shared" si="9"/>
        <v>1.1024917499641301E-2</v>
      </c>
    </row>
    <row r="123" spans="2:5" x14ac:dyDescent="0.25">
      <c r="B123" s="13">
        <v>2.42</v>
      </c>
      <c r="C123" s="13">
        <v>0.218</v>
      </c>
      <c r="D123" s="27">
        <f t="shared" si="8"/>
        <v>0.20399999999999999</v>
      </c>
      <c r="E123" s="14">
        <f t="shared" si="9"/>
        <v>1.9903390884308186E-2</v>
      </c>
    </row>
    <row r="124" spans="2:5" x14ac:dyDescent="0.25">
      <c r="B124" s="13">
        <v>2.44</v>
      </c>
      <c r="C124" s="13">
        <v>0.30299999999999999</v>
      </c>
      <c r="D124" s="27">
        <f t="shared" si="8"/>
        <v>0.28899999999999998</v>
      </c>
      <c r="E124" s="14">
        <f t="shared" si="9"/>
        <v>2.8196470419436598E-2</v>
      </c>
    </row>
    <row r="125" spans="2:5" x14ac:dyDescent="0.25">
      <c r="B125" s="13">
        <v>2.46</v>
      </c>
      <c r="C125" s="13">
        <v>0.38200000000000001</v>
      </c>
      <c r="D125" s="27">
        <f t="shared" si="8"/>
        <v>0.36799999999999999</v>
      </c>
      <c r="E125" s="14">
        <f t="shared" si="9"/>
        <v>3.5904156105026536E-2</v>
      </c>
    </row>
    <row r="126" spans="2:5" x14ac:dyDescent="0.25">
      <c r="B126" s="13">
        <v>2.48</v>
      </c>
      <c r="C126" s="13">
        <v>0.46100000000000002</v>
      </c>
      <c r="D126" s="27">
        <f t="shared" si="8"/>
        <v>0.44700000000000001</v>
      </c>
      <c r="E126" s="14">
        <f t="shared" si="9"/>
        <v>4.3611841790616473E-2</v>
      </c>
    </row>
    <row r="127" spans="2:5" x14ac:dyDescent="0.25">
      <c r="B127" s="13">
        <v>2.5</v>
      </c>
      <c r="C127" s="13">
        <v>0.54</v>
      </c>
      <c r="D127" s="27">
        <f t="shared" si="8"/>
        <v>0.52600000000000002</v>
      </c>
      <c r="E127" s="14">
        <f t="shared" si="9"/>
        <v>5.1319527476206411E-2</v>
      </c>
    </row>
    <row r="128" spans="2:5" x14ac:dyDescent="0.25">
      <c r="B128" s="13">
        <v>2.52</v>
      </c>
      <c r="C128" s="13">
        <v>0.61299999999999999</v>
      </c>
      <c r="D128" s="27">
        <f t="shared" si="8"/>
        <v>0.59899999999999998</v>
      </c>
      <c r="E128" s="14">
        <f t="shared" si="9"/>
        <v>5.8441819312257864E-2</v>
      </c>
    </row>
    <row r="129" spans="2:5" x14ac:dyDescent="0.25">
      <c r="B129" s="13">
        <v>2.54</v>
      </c>
      <c r="C129" s="13">
        <v>0.67300000000000004</v>
      </c>
      <c r="D129" s="27">
        <f t="shared" si="8"/>
        <v>0.65900000000000003</v>
      </c>
      <c r="E129" s="14">
        <f t="shared" si="9"/>
        <v>6.4295757807642628E-2</v>
      </c>
    </row>
    <row r="130" spans="2:5" x14ac:dyDescent="0.25">
      <c r="B130" s="13">
        <v>2.56</v>
      </c>
      <c r="C130" s="13">
        <v>0.72799999999999998</v>
      </c>
      <c r="D130" s="27">
        <f t="shared" si="8"/>
        <v>0.71399999999999997</v>
      </c>
      <c r="E130" s="14">
        <f t="shared" si="9"/>
        <v>6.9661868095078655E-2</v>
      </c>
    </row>
    <row r="131" spans="2:5" x14ac:dyDescent="0.25">
      <c r="B131" s="13">
        <v>2.58</v>
      </c>
      <c r="C131" s="13">
        <v>0.77100000000000002</v>
      </c>
      <c r="D131" s="27">
        <f t="shared" ref="D131:D194" si="10">C131-$O$5</f>
        <v>0.75700000000000001</v>
      </c>
      <c r="E131" s="14">
        <f t="shared" si="9"/>
        <v>7.385719068343774E-2</v>
      </c>
    </row>
    <row r="132" spans="2:5" x14ac:dyDescent="0.25">
      <c r="B132" s="13">
        <v>2.6</v>
      </c>
      <c r="C132" s="13">
        <v>0.80100000000000005</v>
      </c>
      <c r="D132" s="27">
        <f t="shared" si="10"/>
        <v>0.78700000000000003</v>
      </c>
      <c r="E132" s="14">
        <f t="shared" ref="E132:E195" si="11">D132/$O$2</f>
        <v>7.6784159931130122E-2</v>
      </c>
    </row>
    <row r="133" spans="2:5" x14ac:dyDescent="0.25">
      <c r="B133" s="13">
        <v>2.62</v>
      </c>
      <c r="C133" s="13">
        <v>0.83699999999999997</v>
      </c>
      <c r="D133" s="27">
        <f t="shared" si="10"/>
        <v>0.82299999999999995</v>
      </c>
      <c r="E133" s="14">
        <f t="shared" si="11"/>
        <v>8.0296523028360975E-2</v>
      </c>
    </row>
    <row r="134" spans="2:5" x14ac:dyDescent="0.25">
      <c r="B134" s="13">
        <v>2.64</v>
      </c>
      <c r="C134" s="13">
        <v>0.85</v>
      </c>
      <c r="D134" s="27">
        <f t="shared" si="10"/>
        <v>0.83599999999999997</v>
      </c>
      <c r="E134" s="14">
        <f t="shared" si="11"/>
        <v>8.1564876369027664E-2</v>
      </c>
    </row>
    <row r="135" spans="2:5" x14ac:dyDescent="0.25">
      <c r="B135" s="15">
        <v>2.66</v>
      </c>
      <c r="C135" s="15">
        <v>0.85599999999999998</v>
      </c>
      <c r="D135" s="27">
        <f t="shared" si="10"/>
        <v>0.84199999999999997</v>
      </c>
      <c r="E135" s="14">
        <f t="shared" si="11"/>
        <v>8.2150270218566149E-2</v>
      </c>
    </row>
    <row r="136" spans="2:5" x14ac:dyDescent="0.25">
      <c r="B136" s="15">
        <v>2.68</v>
      </c>
      <c r="C136" s="15">
        <v>0.85599999999999998</v>
      </c>
      <c r="D136" s="27">
        <f t="shared" si="10"/>
        <v>0.84199999999999997</v>
      </c>
      <c r="E136" s="14">
        <f t="shared" si="11"/>
        <v>8.2150270218566149E-2</v>
      </c>
    </row>
    <row r="137" spans="2:5" x14ac:dyDescent="0.25">
      <c r="B137" s="13">
        <v>2.7</v>
      </c>
      <c r="C137" s="13">
        <v>0.85</v>
      </c>
      <c r="D137" s="27">
        <f t="shared" si="10"/>
        <v>0.83599999999999997</v>
      </c>
      <c r="E137" s="14">
        <f t="shared" si="11"/>
        <v>8.1564876369027664E-2</v>
      </c>
    </row>
    <row r="138" spans="2:5" x14ac:dyDescent="0.25">
      <c r="B138" s="13">
        <v>2.72</v>
      </c>
      <c r="C138" s="13">
        <v>0.83099999999999996</v>
      </c>
      <c r="D138" s="27">
        <f t="shared" si="10"/>
        <v>0.81699999999999995</v>
      </c>
      <c r="E138" s="14">
        <f t="shared" si="11"/>
        <v>7.971112917882249E-2</v>
      </c>
    </row>
    <row r="139" spans="2:5" x14ac:dyDescent="0.25">
      <c r="B139" s="13">
        <v>2.74</v>
      </c>
      <c r="C139" s="13">
        <v>0.79500000000000004</v>
      </c>
      <c r="D139" s="27">
        <f t="shared" si="10"/>
        <v>0.78100000000000003</v>
      </c>
      <c r="E139" s="14">
        <f t="shared" si="11"/>
        <v>7.6198766081591651E-2</v>
      </c>
    </row>
    <row r="140" spans="2:5" x14ac:dyDescent="0.25">
      <c r="B140" s="13">
        <v>2.76</v>
      </c>
      <c r="C140" s="13">
        <v>0.75800000000000001</v>
      </c>
      <c r="D140" s="27">
        <f t="shared" si="10"/>
        <v>0.74399999999999999</v>
      </c>
      <c r="E140" s="14">
        <f t="shared" si="11"/>
        <v>7.2588837342771037E-2</v>
      </c>
    </row>
    <row r="141" spans="2:5" x14ac:dyDescent="0.25">
      <c r="B141" s="13">
        <v>2.78</v>
      </c>
      <c r="C141" s="13">
        <v>0.71599999999999997</v>
      </c>
      <c r="D141" s="27">
        <f t="shared" si="10"/>
        <v>0.70199999999999996</v>
      </c>
      <c r="E141" s="14">
        <f t="shared" si="11"/>
        <v>6.84910803960017E-2</v>
      </c>
    </row>
    <row r="142" spans="2:5" x14ac:dyDescent="0.25">
      <c r="B142" s="13">
        <v>2.8</v>
      </c>
      <c r="C142" s="13">
        <v>0.66100000000000003</v>
      </c>
      <c r="D142" s="27">
        <f t="shared" si="10"/>
        <v>0.64700000000000002</v>
      </c>
      <c r="E142" s="14">
        <f t="shared" si="11"/>
        <v>6.3124970108565673E-2</v>
      </c>
    </row>
    <row r="143" spans="2:5" x14ac:dyDescent="0.25">
      <c r="B143" s="13">
        <v>2.82</v>
      </c>
      <c r="C143" s="13">
        <v>0.60099999999999998</v>
      </c>
      <c r="D143" s="27">
        <f t="shared" si="10"/>
        <v>0.58699999999999997</v>
      </c>
      <c r="E143" s="14">
        <f t="shared" si="11"/>
        <v>5.7271031613180909E-2</v>
      </c>
    </row>
    <row r="144" spans="2:5" x14ac:dyDescent="0.25">
      <c r="B144" s="13">
        <v>2.84</v>
      </c>
      <c r="C144" s="13">
        <v>0.52200000000000002</v>
      </c>
      <c r="D144" s="27">
        <f t="shared" si="10"/>
        <v>0.50800000000000001</v>
      </c>
      <c r="E144" s="14">
        <f t="shared" si="11"/>
        <v>4.9563345927590978E-2</v>
      </c>
    </row>
    <row r="145" spans="2:5" x14ac:dyDescent="0.25">
      <c r="B145" s="13">
        <v>2.86</v>
      </c>
      <c r="C145" s="13">
        <v>0.45500000000000002</v>
      </c>
      <c r="D145" s="27">
        <f t="shared" si="10"/>
        <v>0.441</v>
      </c>
      <c r="E145" s="14">
        <f t="shared" si="11"/>
        <v>4.3026447941077996E-2</v>
      </c>
    </row>
    <row r="146" spans="2:5" x14ac:dyDescent="0.25">
      <c r="B146" s="13">
        <v>2.88</v>
      </c>
      <c r="C146" s="13">
        <v>0.376</v>
      </c>
      <c r="D146" s="27">
        <f t="shared" si="10"/>
        <v>0.36199999999999999</v>
      </c>
      <c r="E146" s="14">
        <f t="shared" si="11"/>
        <v>3.5318762255488058E-2</v>
      </c>
    </row>
    <row r="147" spans="2:5" x14ac:dyDescent="0.25">
      <c r="B147" s="13">
        <v>2.9</v>
      </c>
      <c r="C147" s="13">
        <v>0.30299999999999999</v>
      </c>
      <c r="D147" s="27">
        <f t="shared" si="10"/>
        <v>0.28899999999999998</v>
      </c>
      <c r="E147" s="14">
        <f t="shared" si="11"/>
        <v>2.8196470419436598E-2</v>
      </c>
    </row>
    <row r="148" spans="2:5" x14ac:dyDescent="0.25">
      <c r="B148" s="13">
        <v>2.92</v>
      </c>
      <c r="C148" s="13">
        <v>0.224</v>
      </c>
      <c r="D148" s="27">
        <f t="shared" si="10"/>
        <v>0.21</v>
      </c>
      <c r="E148" s="14">
        <f t="shared" si="11"/>
        <v>2.0488784733846663E-2</v>
      </c>
    </row>
    <row r="149" spans="2:5" x14ac:dyDescent="0.25">
      <c r="B149" s="13">
        <v>2.94</v>
      </c>
      <c r="C149" s="13">
        <v>0.13900000000000001</v>
      </c>
      <c r="D149" s="27">
        <f t="shared" si="10"/>
        <v>0.125</v>
      </c>
      <c r="E149" s="14">
        <f t="shared" si="11"/>
        <v>1.2195705198718253E-2</v>
      </c>
    </row>
    <row r="150" spans="2:5" x14ac:dyDescent="0.25">
      <c r="B150" s="13">
        <v>2.96</v>
      </c>
      <c r="C150" s="13">
        <v>5.3999999999999999E-2</v>
      </c>
      <c r="D150" s="27">
        <f t="shared" si="10"/>
        <v>0.04</v>
      </c>
      <c r="E150" s="14">
        <f t="shared" si="11"/>
        <v>3.9026256635898409E-3</v>
      </c>
    </row>
    <row r="151" spans="2:5" x14ac:dyDescent="0.25">
      <c r="B151" s="13">
        <v>2.98</v>
      </c>
      <c r="C151" s="13">
        <v>-3.6999999999999998E-2</v>
      </c>
      <c r="D151" s="27">
        <f t="shared" si="10"/>
        <v>-5.0999999999999997E-2</v>
      </c>
      <c r="E151" s="14">
        <f t="shared" si="11"/>
        <v>-4.9758477210770464E-3</v>
      </c>
    </row>
    <row r="152" spans="2:5" x14ac:dyDescent="0.25">
      <c r="B152" s="13">
        <v>3</v>
      </c>
      <c r="C152" s="13">
        <v>-0.11</v>
      </c>
      <c r="D152" s="27">
        <f t="shared" si="10"/>
        <v>-0.124</v>
      </c>
      <c r="E152" s="14">
        <f t="shared" si="11"/>
        <v>-1.2098139557128507E-2</v>
      </c>
    </row>
    <row r="153" spans="2:5" x14ac:dyDescent="0.25">
      <c r="B153" s="13">
        <v>3.02</v>
      </c>
      <c r="C153" s="13">
        <v>-0.20100000000000001</v>
      </c>
      <c r="D153" s="27">
        <f t="shared" si="10"/>
        <v>-0.21500000000000002</v>
      </c>
      <c r="E153" s="14">
        <f t="shared" si="11"/>
        <v>-2.0976612941795397E-2</v>
      </c>
    </row>
    <row r="154" spans="2:5" x14ac:dyDescent="0.25">
      <c r="B154" s="13">
        <v>3.04</v>
      </c>
      <c r="C154" s="13">
        <v>-0.29299999999999998</v>
      </c>
      <c r="D154" s="27">
        <f t="shared" si="10"/>
        <v>-0.307</v>
      </c>
      <c r="E154" s="14">
        <f t="shared" si="11"/>
        <v>-2.9952651968052028E-2</v>
      </c>
    </row>
    <row r="155" spans="2:5" x14ac:dyDescent="0.25">
      <c r="B155" s="13">
        <v>3.06</v>
      </c>
      <c r="C155" s="13">
        <v>-0.36499999999999999</v>
      </c>
      <c r="D155" s="27">
        <f t="shared" si="10"/>
        <v>-0.379</v>
      </c>
      <c r="E155" s="14">
        <f t="shared" si="11"/>
        <v>-3.6977378162513744E-2</v>
      </c>
    </row>
    <row r="156" spans="2:5" x14ac:dyDescent="0.25">
      <c r="B156" s="13">
        <v>3.08</v>
      </c>
      <c r="C156" s="13">
        <v>-0.42599999999999999</v>
      </c>
      <c r="D156" s="27">
        <f t="shared" si="10"/>
        <v>-0.44</v>
      </c>
      <c r="E156" s="14">
        <f t="shared" si="11"/>
        <v>-4.2928882299488248E-2</v>
      </c>
    </row>
    <row r="157" spans="2:5" x14ac:dyDescent="0.25">
      <c r="B157" s="13">
        <v>3.1</v>
      </c>
      <c r="C157" s="13">
        <v>-0.499</v>
      </c>
      <c r="D157" s="27">
        <f t="shared" si="10"/>
        <v>-0.51300000000000001</v>
      </c>
      <c r="E157" s="14">
        <f t="shared" si="11"/>
        <v>-5.0051174135539708E-2</v>
      </c>
    </row>
    <row r="158" spans="2:5" x14ac:dyDescent="0.25">
      <c r="B158" s="13">
        <v>3.12</v>
      </c>
      <c r="C158" s="13">
        <v>-0.56000000000000005</v>
      </c>
      <c r="D158" s="27">
        <f t="shared" si="10"/>
        <v>-0.57400000000000007</v>
      </c>
      <c r="E158" s="14">
        <f t="shared" si="11"/>
        <v>-5.600267827251422E-2</v>
      </c>
    </row>
    <row r="159" spans="2:5" x14ac:dyDescent="0.25">
      <c r="B159" s="13">
        <v>3.14</v>
      </c>
      <c r="C159" s="13">
        <v>-0.60899999999999999</v>
      </c>
      <c r="D159" s="27">
        <f t="shared" si="10"/>
        <v>-0.623</v>
      </c>
      <c r="E159" s="14">
        <f t="shared" si="11"/>
        <v>-6.0783394710411769E-2</v>
      </c>
    </row>
    <row r="160" spans="2:5" x14ac:dyDescent="0.25">
      <c r="B160" s="13">
        <v>3.16</v>
      </c>
      <c r="C160" s="13">
        <v>-0.65100000000000002</v>
      </c>
      <c r="D160" s="27">
        <f t="shared" si="10"/>
        <v>-0.66500000000000004</v>
      </c>
      <c r="E160" s="14">
        <f t="shared" si="11"/>
        <v>-6.4881151657181113E-2</v>
      </c>
    </row>
    <row r="161" spans="2:5" x14ac:dyDescent="0.25">
      <c r="B161" s="13">
        <v>3.18</v>
      </c>
      <c r="C161" s="13">
        <v>-0.69399999999999995</v>
      </c>
      <c r="D161" s="27">
        <f t="shared" si="10"/>
        <v>-0.70799999999999996</v>
      </c>
      <c r="E161" s="14">
        <f t="shared" si="11"/>
        <v>-6.9076474245540184E-2</v>
      </c>
    </row>
    <row r="162" spans="2:5" x14ac:dyDescent="0.25">
      <c r="B162" s="13">
        <v>3.2</v>
      </c>
      <c r="C162" s="13">
        <v>-0.72399999999999998</v>
      </c>
      <c r="D162" s="27">
        <f t="shared" si="10"/>
        <v>-0.73799999999999999</v>
      </c>
      <c r="E162" s="14">
        <f t="shared" si="11"/>
        <v>-7.2003443493232566E-2</v>
      </c>
    </row>
    <row r="163" spans="2:5" x14ac:dyDescent="0.25">
      <c r="B163" s="13">
        <v>3.22</v>
      </c>
      <c r="C163" s="13">
        <v>-0.754</v>
      </c>
      <c r="D163" s="27">
        <f t="shared" si="10"/>
        <v>-0.76800000000000002</v>
      </c>
      <c r="E163" s="14">
        <f t="shared" si="11"/>
        <v>-7.4930412740924948E-2</v>
      </c>
    </row>
    <row r="164" spans="2:5" x14ac:dyDescent="0.25">
      <c r="B164" s="13">
        <v>3.24</v>
      </c>
      <c r="C164" s="13">
        <v>-0.76</v>
      </c>
      <c r="D164" s="27">
        <f t="shared" si="10"/>
        <v>-0.77400000000000002</v>
      </c>
      <c r="E164" s="14">
        <f t="shared" si="11"/>
        <v>-7.5515806590463419E-2</v>
      </c>
    </row>
    <row r="165" spans="2:5" x14ac:dyDescent="0.25">
      <c r="B165" s="15">
        <v>3.26</v>
      </c>
      <c r="C165" s="15">
        <v>-0.76600000000000001</v>
      </c>
      <c r="D165" s="27">
        <f t="shared" si="10"/>
        <v>-0.78</v>
      </c>
      <c r="E165" s="14">
        <f t="shared" si="11"/>
        <v>-7.6101200440001904E-2</v>
      </c>
    </row>
    <row r="166" spans="2:5" x14ac:dyDescent="0.25">
      <c r="B166" s="15">
        <v>3.28</v>
      </c>
      <c r="C166" s="15">
        <v>-0.76600000000000001</v>
      </c>
      <c r="D166" s="27">
        <f t="shared" si="10"/>
        <v>-0.78</v>
      </c>
      <c r="E166" s="14">
        <f t="shared" si="11"/>
        <v>-7.6101200440001904E-2</v>
      </c>
    </row>
    <row r="167" spans="2:5" x14ac:dyDescent="0.25">
      <c r="B167" s="13">
        <v>3.3</v>
      </c>
      <c r="C167" s="13">
        <v>-0.754</v>
      </c>
      <c r="D167" s="27">
        <f t="shared" si="10"/>
        <v>-0.76800000000000002</v>
      </c>
      <c r="E167" s="14">
        <f t="shared" si="11"/>
        <v>-7.4930412740924948E-2</v>
      </c>
    </row>
    <row r="168" spans="2:5" x14ac:dyDescent="0.25">
      <c r="B168" s="13">
        <v>3.32</v>
      </c>
      <c r="C168" s="13">
        <v>-0.73</v>
      </c>
      <c r="D168" s="27">
        <f t="shared" si="10"/>
        <v>-0.74399999999999999</v>
      </c>
      <c r="E168" s="14">
        <f t="shared" si="11"/>
        <v>-7.2588837342771037E-2</v>
      </c>
    </row>
    <row r="169" spans="2:5" x14ac:dyDescent="0.25">
      <c r="B169" s="13">
        <v>3.34</v>
      </c>
      <c r="C169" s="13">
        <v>-0.70499999999999996</v>
      </c>
      <c r="D169" s="27">
        <f t="shared" si="10"/>
        <v>-0.71899999999999997</v>
      </c>
      <c r="E169" s="14">
        <f t="shared" si="11"/>
        <v>-7.0149696303027392E-2</v>
      </c>
    </row>
    <row r="170" spans="2:5" x14ac:dyDescent="0.25">
      <c r="B170" s="13">
        <v>3.36</v>
      </c>
      <c r="C170" s="13">
        <v>-0.67500000000000004</v>
      </c>
      <c r="D170" s="27">
        <f t="shared" si="10"/>
        <v>-0.68900000000000006</v>
      </c>
      <c r="E170" s="14">
        <f t="shared" si="11"/>
        <v>-6.722272705533501E-2</v>
      </c>
    </row>
    <row r="171" spans="2:5" x14ac:dyDescent="0.25">
      <c r="B171" s="13">
        <v>3.38</v>
      </c>
      <c r="C171" s="13">
        <v>-0.626</v>
      </c>
      <c r="D171" s="27">
        <f t="shared" si="10"/>
        <v>-0.64</v>
      </c>
      <c r="E171" s="14">
        <f t="shared" si="11"/>
        <v>-6.2442010617437455E-2</v>
      </c>
    </row>
    <row r="172" spans="2:5" x14ac:dyDescent="0.25">
      <c r="B172" s="13">
        <v>3.4</v>
      </c>
      <c r="C172" s="13">
        <v>-0.58399999999999996</v>
      </c>
      <c r="D172" s="27">
        <f t="shared" si="10"/>
        <v>-0.59799999999999998</v>
      </c>
      <c r="E172" s="14">
        <f t="shared" si="11"/>
        <v>-5.8344253670668117E-2</v>
      </c>
    </row>
    <row r="173" spans="2:5" x14ac:dyDescent="0.25">
      <c r="B173" s="13">
        <v>3.42</v>
      </c>
      <c r="C173" s="13">
        <v>-0.53600000000000003</v>
      </c>
      <c r="D173" s="27">
        <f t="shared" si="10"/>
        <v>-0.55000000000000004</v>
      </c>
      <c r="E173" s="14">
        <f t="shared" si="11"/>
        <v>-5.3661102874360316E-2</v>
      </c>
    </row>
    <row r="174" spans="2:5" x14ac:dyDescent="0.25">
      <c r="B174" s="13">
        <v>3.44</v>
      </c>
      <c r="C174" s="13">
        <v>-0.47499999999999998</v>
      </c>
      <c r="D174" s="27">
        <f t="shared" si="10"/>
        <v>-0.48899999999999999</v>
      </c>
      <c r="E174" s="14">
        <f t="shared" si="11"/>
        <v>-4.7709598737385804E-2</v>
      </c>
    </row>
    <row r="175" spans="2:5" x14ac:dyDescent="0.25">
      <c r="B175" s="13">
        <v>3.46</v>
      </c>
      <c r="C175" s="13">
        <v>-0.40200000000000002</v>
      </c>
      <c r="D175" s="27">
        <f t="shared" si="10"/>
        <v>-0.41600000000000004</v>
      </c>
      <c r="E175" s="14">
        <f t="shared" si="11"/>
        <v>-4.0587306901334351E-2</v>
      </c>
    </row>
    <row r="176" spans="2:5" x14ac:dyDescent="0.25">
      <c r="B176" s="13">
        <v>3.48</v>
      </c>
      <c r="C176" s="13">
        <v>-0.33500000000000002</v>
      </c>
      <c r="D176" s="27">
        <f t="shared" si="10"/>
        <v>-0.34900000000000003</v>
      </c>
      <c r="E176" s="14">
        <f t="shared" si="11"/>
        <v>-3.4050408914821362E-2</v>
      </c>
    </row>
    <row r="177" spans="2:5" x14ac:dyDescent="0.25">
      <c r="B177" s="13">
        <v>3.5</v>
      </c>
      <c r="C177" s="13">
        <v>-0.26800000000000002</v>
      </c>
      <c r="D177" s="27">
        <f t="shared" si="10"/>
        <v>-0.28200000000000003</v>
      </c>
      <c r="E177" s="14">
        <f t="shared" si="11"/>
        <v>-2.751351092830838E-2</v>
      </c>
    </row>
    <row r="178" spans="2:5" x14ac:dyDescent="0.25">
      <c r="B178" s="13">
        <v>3.52</v>
      </c>
      <c r="C178" s="13">
        <v>-0.183</v>
      </c>
      <c r="D178" s="27">
        <f t="shared" si="10"/>
        <v>-0.19700000000000001</v>
      </c>
      <c r="E178" s="14">
        <f t="shared" si="11"/>
        <v>-1.9220431393179967E-2</v>
      </c>
    </row>
    <row r="179" spans="2:5" x14ac:dyDescent="0.25">
      <c r="B179" s="13">
        <v>3.54</v>
      </c>
      <c r="C179" s="13">
        <v>-0.104</v>
      </c>
      <c r="D179" s="27">
        <f t="shared" si="10"/>
        <v>-0.11799999999999999</v>
      </c>
      <c r="E179" s="14">
        <f t="shared" si="11"/>
        <v>-1.151274570759003E-2</v>
      </c>
    </row>
    <row r="180" spans="2:5" x14ac:dyDescent="0.25">
      <c r="B180" s="13">
        <v>3.56</v>
      </c>
      <c r="C180" s="13">
        <v>-2.5000000000000001E-2</v>
      </c>
      <c r="D180" s="27">
        <f t="shared" si="10"/>
        <v>-3.9E-2</v>
      </c>
      <c r="E180" s="14">
        <f t="shared" si="11"/>
        <v>-3.8050600220000948E-3</v>
      </c>
    </row>
    <row r="181" spans="2:5" x14ac:dyDescent="0.25">
      <c r="B181" s="13">
        <v>3.58</v>
      </c>
      <c r="C181" s="13">
        <v>4.2000000000000003E-2</v>
      </c>
      <c r="D181" s="27">
        <f t="shared" si="10"/>
        <v>2.8000000000000004E-2</v>
      </c>
      <c r="E181" s="14">
        <f t="shared" si="11"/>
        <v>2.7318379645128888E-3</v>
      </c>
    </row>
    <row r="182" spans="2:5" x14ac:dyDescent="0.25">
      <c r="B182" s="13">
        <v>3.6</v>
      </c>
      <c r="C182" s="13">
        <v>0.127</v>
      </c>
      <c r="D182" s="27">
        <f t="shared" si="10"/>
        <v>0.113</v>
      </c>
      <c r="E182" s="14">
        <f t="shared" si="11"/>
        <v>1.1024917499641301E-2</v>
      </c>
    </row>
    <row r="183" spans="2:5" x14ac:dyDescent="0.25">
      <c r="B183" s="13">
        <v>3.62</v>
      </c>
      <c r="C183" s="13">
        <v>0.20599999999999999</v>
      </c>
      <c r="D183" s="27">
        <f t="shared" si="10"/>
        <v>0.19199999999999998</v>
      </c>
      <c r="E183" s="14">
        <f t="shared" si="11"/>
        <v>1.8732603185231234E-2</v>
      </c>
    </row>
    <row r="184" spans="2:5" x14ac:dyDescent="0.25">
      <c r="B184" s="13">
        <v>3.64</v>
      </c>
      <c r="C184" s="13">
        <v>0.27900000000000003</v>
      </c>
      <c r="D184" s="27">
        <f t="shared" si="10"/>
        <v>0.26500000000000001</v>
      </c>
      <c r="E184" s="14">
        <f t="shared" si="11"/>
        <v>2.5854895021282697E-2</v>
      </c>
    </row>
    <row r="185" spans="2:5" x14ac:dyDescent="0.25">
      <c r="B185" s="13">
        <v>3.66</v>
      </c>
      <c r="C185" s="13">
        <v>0.35099999999999998</v>
      </c>
      <c r="D185" s="27">
        <f t="shared" si="10"/>
        <v>0.33699999999999997</v>
      </c>
      <c r="E185" s="14">
        <f t="shared" si="11"/>
        <v>3.2879621215744406E-2</v>
      </c>
    </row>
    <row r="186" spans="2:5" x14ac:dyDescent="0.25">
      <c r="B186" s="13">
        <v>3.68</v>
      </c>
      <c r="C186" s="13">
        <v>0.41199999999999998</v>
      </c>
      <c r="D186" s="27">
        <f t="shared" si="10"/>
        <v>0.39799999999999996</v>
      </c>
      <c r="E186" s="14">
        <f t="shared" si="11"/>
        <v>3.8831125352718911E-2</v>
      </c>
    </row>
    <row r="187" spans="2:5" x14ac:dyDescent="0.25">
      <c r="B187" s="13">
        <v>3.7</v>
      </c>
      <c r="C187" s="13">
        <v>0.47899999999999998</v>
      </c>
      <c r="D187" s="27">
        <f t="shared" si="10"/>
        <v>0.46499999999999997</v>
      </c>
      <c r="E187" s="14">
        <f t="shared" si="11"/>
        <v>4.53680233392319E-2</v>
      </c>
    </row>
    <row r="188" spans="2:5" x14ac:dyDescent="0.25">
      <c r="B188" s="13">
        <v>3.72</v>
      </c>
      <c r="C188" s="13">
        <v>0.52800000000000002</v>
      </c>
      <c r="D188" s="27">
        <f t="shared" si="10"/>
        <v>0.51400000000000001</v>
      </c>
      <c r="E188" s="14">
        <f t="shared" si="11"/>
        <v>5.0148739777129456E-2</v>
      </c>
    </row>
    <row r="189" spans="2:5" x14ac:dyDescent="0.25">
      <c r="B189" s="13">
        <v>3.74</v>
      </c>
      <c r="C189" s="13">
        <v>0.58799999999999997</v>
      </c>
      <c r="D189" s="27">
        <f t="shared" si="10"/>
        <v>0.57399999999999995</v>
      </c>
      <c r="E189" s="14">
        <f t="shared" si="11"/>
        <v>5.6002678272514213E-2</v>
      </c>
    </row>
    <row r="190" spans="2:5" x14ac:dyDescent="0.25">
      <c r="B190" s="13">
        <v>3.76</v>
      </c>
      <c r="C190" s="13">
        <v>0.63700000000000001</v>
      </c>
      <c r="D190" s="27">
        <f t="shared" si="10"/>
        <v>0.623</v>
      </c>
      <c r="E190" s="14">
        <f t="shared" si="11"/>
        <v>6.0783394710411769E-2</v>
      </c>
    </row>
    <row r="191" spans="2:5" x14ac:dyDescent="0.25">
      <c r="B191" s="13">
        <v>3.78</v>
      </c>
      <c r="C191" s="13">
        <v>0.67300000000000004</v>
      </c>
      <c r="D191" s="27">
        <f t="shared" si="10"/>
        <v>0.65900000000000003</v>
      </c>
      <c r="E191" s="14">
        <f t="shared" si="11"/>
        <v>6.4295757807642628E-2</v>
      </c>
    </row>
    <row r="192" spans="2:5" x14ac:dyDescent="0.25">
      <c r="B192" s="13">
        <v>3.8</v>
      </c>
      <c r="C192" s="13">
        <v>0.70399999999999996</v>
      </c>
      <c r="D192" s="27">
        <f t="shared" si="10"/>
        <v>0.69</v>
      </c>
      <c r="E192" s="14">
        <f t="shared" si="11"/>
        <v>6.7320292696924744E-2</v>
      </c>
    </row>
    <row r="193" spans="2:5" x14ac:dyDescent="0.25">
      <c r="B193" s="13">
        <v>3.82</v>
      </c>
      <c r="C193" s="13">
        <v>0.71599999999999997</v>
      </c>
      <c r="D193" s="27">
        <f t="shared" si="10"/>
        <v>0.70199999999999996</v>
      </c>
      <c r="E193" s="14">
        <f t="shared" si="11"/>
        <v>6.84910803960017E-2</v>
      </c>
    </row>
    <row r="194" spans="2:5" x14ac:dyDescent="0.25">
      <c r="B194" s="13">
        <v>3.84</v>
      </c>
      <c r="C194" s="13">
        <v>0.72799999999999998</v>
      </c>
      <c r="D194" s="27">
        <f t="shared" si="10"/>
        <v>0.71399999999999997</v>
      </c>
      <c r="E194" s="14">
        <f t="shared" si="11"/>
        <v>6.9661868095078655E-2</v>
      </c>
    </row>
    <row r="195" spans="2:5" x14ac:dyDescent="0.25">
      <c r="B195" s="15">
        <v>3.86</v>
      </c>
      <c r="C195" s="15">
        <v>0.74</v>
      </c>
      <c r="D195" s="27">
        <f t="shared" ref="D195:D258" si="12">C195-$O$5</f>
        <v>0.72599999999999998</v>
      </c>
      <c r="E195" s="14">
        <f t="shared" si="11"/>
        <v>7.0832655794155611E-2</v>
      </c>
    </row>
    <row r="196" spans="2:5" x14ac:dyDescent="0.25">
      <c r="B196" s="13">
        <v>3.88</v>
      </c>
      <c r="C196" s="13">
        <v>0.73399999999999999</v>
      </c>
      <c r="D196" s="27">
        <f t="shared" si="12"/>
        <v>0.72</v>
      </c>
      <c r="E196" s="14">
        <f t="shared" ref="E196:E259" si="13">D196/$O$2</f>
        <v>7.0247261944617126E-2</v>
      </c>
    </row>
    <row r="197" spans="2:5" x14ac:dyDescent="0.25">
      <c r="B197" s="13">
        <v>3.9</v>
      </c>
      <c r="C197" s="13">
        <v>0.72199999999999998</v>
      </c>
      <c r="D197" s="27">
        <f t="shared" si="12"/>
        <v>0.70799999999999996</v>
      </c>
      <c r="E197" s="14">
        <f t="shared" si="13"/>
        <v>6.9076474245540184E-2</v>
      </c>
    </row>
    <row r="198" spans="2:5" x14ac:dyDescent="0.25">
      <c r="B198" s="13">
        <v>3.92</v>
      </c>
      <c r="C198" s="13">
        <v>0.70399999999999996</v>
      </c>
      <c r="D198" s="27">
        <f t="shared" si="12"/>
        <v>0.69</v>
      </c>
      <c r="E198" s="14">
        <f t="shared" si="13"/>
        <v>6.7320292696924744E-2</v>
      </c>
    </row>
    <row r="199" spans="2:5" x14ac:dyDescent="0.25">
      <c r="B199" s="13">
        <v>3.94</v>
      </c>
      <c r="C199" s="13">
        <v>0.67900000000000005</v>
      </c>
      <c r="D199" s="27">
        <f t="shared" si="12"/>
        <v>0.66500000000000004</v>
      </c>
      <c r="E199" s="14">
        <f t="shared" si="13"/>
        <v>6.4881151657181113E-2</v>
      </c>
    </row>
    <row r="200" spans="2:5" x14ac:dyDescent="0.25">
      <c r="B200" s="13">
        <v>3.96</v>
      </c>
      <c r="C200" s="13">
        <v>0.64300000000000002</v>
      </c>
      <c r="D200" s="27">
        <f t="shared" si="12"/>
        <v>0.629</v>
      </c>
      <c r="E200" s="14">
        <f t="shared" si="13"/>
        <v>6.1368788559950246E-2</v>
      </c>
    </row>
    <row r="201" spans="2:5" x14ac:dyDescent="0.25">
      <c r="B201" s="13">
        <v>3.98</v>
      </c>
      <c r="C201" s="13">
        <v>0.59399999999999997</v>
      </c>
      <c r="D201" s="27">
        <f t="shared" si="12"/>
        <v>0.57999999999999996</v>
      </c>
      <c r="E201" s="14">
        <f t="shared" si="13"/>
        <v>5.6588072122052691E-2</v>
      </c>
    </row>
    <row r="202" spans="2:5" x14ac:dyDescent="0.25">
      <c r="B202" s="13">
        <v>4</v>
      </c>
      <c r="C202" s="13">
        <v>0.54600000000000004</v>
      </c>
      <c r="D202" s="27">
        <f t="shared" si="12"/>
        <v>0.53200000000000003</v>
      </c>
      <c r="E202" s="14">
        <f t="shared" si="13"/>
        <v>5.1904921325744889E-2</v>
      </c>
    </row>
    <row r="203" spans="2:5" x14ac:dyDescent="0.25">
      <c r="B203" s="13">
        <v>4.0199999999999996</v>
      </c>
      <c r="C203" s="13">
        <v>0.49099999999999999</v>
      </c>
      <c r="D203" s="27">
        <f t="shared" si="12"/>
        <v>0.47699999999999998</v>
      </c>
      <c r="E203" s="14">
        <f t="shared" si="13"/>
        <v>4.6538811038308849E-2</v>
      </c>
    </row>
    <row r="204" spans="2:5" x14ac:dyDescent="0.25">
      <c r="B204" s="13">
        <v>4.04</v>
      </c>
      <c r="C204" s="13">
        <v>0.43</v>
      </c>
      <c r="D204" s="27">
        <f t="shared" si="12"/>
        <v>0.41599999999999998</v>
      </c>
      <c r="E204" s="14">
        <f t="shared" si="13"/>
        <v>4.0587306901334344E-2</v>
      </c>
    </row>
    <row r="205" spans="2:5" x14ac:dyDescent="0.25">
      <c r="B205" s="13">
        <v>4.0599999999999996</v>
      </c>
      <c r="C205" s="13">
        <v>0.37</v>
      </c>
      <c r="D205" s="27">
        <f t="shared" si="12"/>
        <v>0.35599999999999998</v>
      </c>
      <c r="E205" s="14">
        <f t="shared" si="13"/>
        <v>3.473336840594958E-2</v>
      </c>
    </row>
    <row r="206" spans="2:5" x14ac:dyDescent="0.25">
      <c r="B206" s="13">
        <v>4.08</v>
      </c>
      <c r="C206" s="13">
        <v>0.309</v>
      </c>
      <c r="D206" s="27">
        <f t="shared" si="12"/>
        <v>0.29499999999999998</v>
      </c>
      <c r="E206" s="14">
        <f t="shared" si="13"/>
        <v>2.8781864268975076E-2</v>
      </c>
    </row>
    <row r="207" spans="2:5" x14ac:dyDescent="0.25">
      <c r="B207" s="13">
        <v>4.0999999999999996</v>
      </c>
      <c r="C207" s="13">
        <v>0.24199999999999999</v>
      </c>
      <c r="D207" s="27">
        <f t="shared" si="12"/>
        <v>0.22799999999999998</v>
      </c>
      <c r="E207" s="14">
        <f t="shared" si="13"/>
        <v>2.224496628246209E-2</v>
      </c>
    </row>
    <row r="208" spans="2:5" x14ac:dyDescent="0.25">
      <c r="B208" s="13">
        <v>4.12</v>
      </c>
      <c r="C208" s="13">
        <v>0.16900000000000001</v>
      </c>
      <c r="D208" s="27">
        <f t="shared" si="12"/>
        <v>0.155</v>
      </c>
      <c r="E208" s="14">
        <f t="shared" si="13"/>
        <v>1.5122674446410633E-2</v>
      </c>
    </row>
    <row r="209" spans="2:5" x14ac:dyDescent="0.25">
      <c r="B209" s="13">
        <v>4.1399999999999997</v>
      </c>
      <c r="C209" s="13">
        <v>9.6000000000000002E-2</v>
      </c>
      <c r="D209" s="27">
        <f t="shared" si="12"/>
        <v>8.2000000000000003E-2</v>
      </c>
      <c r="E209" s="14">
        <f t="shared" si="13"/>
        <v>8.0003826103591733E-3</v>
      </c>
    </row>
    <row r="210" spans="2:5" x14ac:dyDescent="0.25">
      <c r="B210" s="13">
        <v>4.16</v>
      </c>
      <c r="C210" s="13">
        <v>2.9000000000000001E-2</v>
      </c>
      <c r="D210" s="27">
        <f t="shared" si="12"/>
        <v>1.5000000000000001E-2</v>
      </c>
      <c r="E210" s="14">
        <f t="shared" si="13"/>
        <v>1.4634846238461903E-3</v>
      </c>
    </row>
    <row r="211" spans="2:5" x14ac:dyDescent="0.25">
      <c r="B211" s="13">
        <v>4.18</v>
      </c>
      <c r="C211" s="13">
        <v>-4.2999999999999997E-2</v>
      </c>
      <c r="D211" s="27">
        <f t="shared" si="12"/>
        <v>-5.6999999999999995E-2</v>
      </c>
      <c r="E211" s="14">
        <f t="shared" si="13"/>
        <v>-5.5612415706155225E-3</v>
      </c>
    </row>
    <row r="212" spans="2:5" x14ac:dyDescent="0.25">
      <c r="B212" s="13">
        <v>4.2</v>
      </c>
      <c r="C212" s="13">
        <v>-0.11</v>
      </c>
      <c r="D212" s="27">
        <f t="shared" si="12"/>
        <v>-0.124</v>
      </c>
      <c r="E212" s="14">
        <f t="shared" si="13"/>
        <v>-1.2098139557128507E-2</v>
      </c>
    </row>
    <row r="213" spans="2:5" x14ac:dyDescent="0.25">
      <c r="B213" s="13">
        <v>4.22</v>
      </c>
      <c r="C213" s="13">
        <v>-0.183</v>
      </c>
      <c r="D213" s="27">
        <f t="shared" si="12"/>
        <v>-0.19700000000000001</v>
      </c>
      <c r="E213" s="14">
        <f t="shared" si="13"/>
        <v>-1.9220431393179967E-2</v>
      </c>
    </row>
    <row r="214" spans="2:5" x14ac:dyDescent="0.25">
      <c r="B214" s="13">
        <v>4.24</v>
      </c>
      <c r="C214" s="13">
        <v>-0.25600000000000001</v>
      </c>
      <c r="D214" s="27">
        <f t="shared" si="12"/>
        <v>-0.27</v>
      </c>
      <c r="E214" s="14">
        <f t="shared" si="13"/>
        <v>-2.6342723229231427E-2</v>
      </c>
    </row>
    <row r="215" spans="2:5" x14ac:dyDescent="0.25">
      <c r="B215" s="13">
        <v>4.26</v>
      </c>
      <c r="C215" s="13">
        <v>-0.32300000000000001</v>
      </c>
      <c r="D215" s="27">
        <f t="shared" si="12"/>
        <v>-0.33700000000000002</v>
      </c>
      <c r="E215" s="14">
        <f t="shared" si="13"/>
        <v>-3.2879621215744413E-2</v>
      </c>
    </row>
    <row r="216" spans="2:5" x14ac:dyDescent="0.25">
      <c r="B216" s="13">
        <v>4.28</v>
      </c>
      <c r="C216" s="13">
        <v>-0.378</v>
      </c>
      <c r="D216" s="27">
        <f t="shared" si="12"/>
        <v>-0.39200000000000002</v>
      </c>
      <c r="E216" s="14">
        <f t="shared" si="13"/>
        <v>-3.824573150318044E-2</v>
      </c>
    </row>
    <row r="217" spans="2:5" x14ac:dyDescent="0.25">
      <c r="B217" s="13">
        <v>4.3</v>
      </c>
      <c r="C217" s="13">
        <v>-0.432</v>
      </c>
      <c r="D217" s="27">
        <f t="shared" si="12"/>
        <v>-0.44600000000000001</v>
      </c>
      <c r="E217" s="14">
        <f t="shared" si="13"/>
        <v>-4.3514276149026726E-2</v>
      </c>
    </row>
    <row r="218" spans="2:5" x14ac:dyDescent="0.25">
      <c r="B218" s="13">
        <v>4.32</v>
      </c>
      <c r="C218" s="13">
        <v>-0.48099999999999998</v>
      </c>
      <c r="D218" s="27">
        <f t="shared" si="12"/>
        <v>-0.495</v>
      </c>
      <c r="E218" s="14">
        <f t="shared" si="13"/>
        <v>-4.8294992586924282E-2</v>
      </c>
    </row>
    <row r="219" spans="2:5" x14ac:dyDescent="0.25">
      <c r="B219" s="13">
        <v>4.34</v>
      </c>
      <c r="C219" s="13">
        <v>-0.53</v>
      </c>
      <c r="D219" s="27">
        <f t="shared" si="12"/>
        <v>-0.54400000000000004</v>
      </c>
      <c r="E219" s="14">
        <f t="shared" si="13"/>
        <v>-5.3075709024821838E-2</v>
      </c>
    </row>
    <row r="220" spans="2:5" x14ac:dyDescent="0.25">
      <c r="B220" s="13">
        <v>4.3600000000000003</v>
      </c>
      <c r="C220" s="13">
        <v>-0.56599999999999995</v>
      </c>
      <c r="D220" s="27">
        <f t="shared" si="12"/>
        <v>-0.57999999999999996</v>
      </c>
      <c r="E220" s="14">
        <f t="shared" si="13"/>
        <v>-5.6588072122052691E-2</v>
      </c>
    </row>
    <row r="221" spans="2:5" x14ac:dyDescent="0.25">
      <c r="B221" s="13">
        <v>4.38</v>
      </c>
      <c r="C221" s="13">
        <v>-0.59599999999999997</v>
      </c>
      <c r="D221" s="27">
        <f t="shared" si="12"/>
        <v>-0.61</v>
      </c>
      <c r="E221" s="14">
        <f t="shared" si="13"/>
        <v>-5.9515041369745073E-2</v>
      </c>
    </row>
    <row r="222" spans="2:5" x14ac:dyDescent="0.25">
      <c r="B222" s="13">
        <v>4.4000000000000004</v>
      </c>
      <c r="C222" s="13">
        <v>-0.61499999999999999</v>
      </c>
      <c r="D222" s="27">
        <f t="shared" si="12"/>
        <v>-0.629</v>
      </c>
      <c r="E222" s="14">
        <f t="shared" si="13"/>
        <v>-6.1368788559950246E-2</v>
      </c>
    </row>
    <row r="223" spans="2:5" x14ac:dyDescent="0.25">
      <c r="B223" s="13">
        <v>4.42</v>
      </c>
      <c r="C223" s="13">
        <v>-0.63900000000000001</v>
      </c>
      <c r="D223" s="27">
        <f t="shared" si="12"/>
        <v>-0.65300000000000002</v>
      </c>
      <c r="E223" s="14">
        <f t="shared" si="13"/>
        <v>-6.3710363958104158E-2</v>
      </c>
    </row>
    <row r="224" spans="2:5" x14ac:dyDescent="0.25">
      <c r="B224" s="13">
        <v>4.4400000000000004</v>
      </c>
      <c r="C224" s="13">
        <v>-0.64500000000000002</v>
      </c>
      <c r="D224" s="27">
        <f t="shared" si="12"/>
        <v>-0.65900000000000003</v>
      </c>
      <c r="E224" s="14">
        <f t="shared" si="13"/>
        <v>-6.4295757807642628E-2</v>
      </c>
    </row>
    <row r="225" spans="2:5" x14ac:dyDescent="0.25">
      <c r="B225" s="15">
        <v>4.46</v>
      </c>
      <c r="C225" s="15">
        <v>-0.65100000000000002</v>
      </c>
      <c r="D225" s="27">
        <f t="shared" si="12"/>
        <v>-0.66500000000000004</v>
      </c>
      <c r="E225" s="14">
        <f t="shared" si="13"/>
        <v>-6.4881151657181113E-2</v>
      </c>
    </row>
    <row r="226" spans="2:5" x14ac:dyDescent="0.25">
      <c r="B226" s="13">
        <v>4.4800000000000004</v>
      </c>
      <c r="C226" s="13">
        <v>-0.63900000000000001</v>
      </c>
      <c r="D226" s="27">
        <f t="shared" si="12"/>
        <v>-0.65300000000000002</v>
      </c>
      <c r="E226" s="14">
        <f t="shared" si="13"/>
        <v>-6.3710363958104158E-2</v>
      </c>
    </row>
    <row r="227" spans="2:5" x14ac:dyDescent="0.25">
      <c r="B227" s="13">
        <v>4.5</v>
      </c>
      <c r="C227" s="13">
        <v>-0.63900000000000001</v>
      </c>
      <c r="D227" s="27">
        <f t="shared" si="12"/>
        <v>-0.65300000000000002</v>
      </c>
      <c r="E227" s="14">
        <f t="shared" si="13"/>
        <v>-6.3710363958104158E-2</v>
      </c>
    </row>
    <row r="228" spans="2:5" x14ac:dyDescent="0.25">
      <c r="B228" s="13">
        <v>4.5199999999999996</v>
      </c>
      <c r="C228" s="13">
        <v>-0.621</v>
      </c>
      <c r="D228" s="27">
        <f t="shared" si="12"/>
        <v>-0.63500000000000001</v>
      </c>
      <c r="E228" s="14">
        <f t="shared" si="13"/>
        <v>-6.1954182409488724E-2</v>
      </c>
    </row>
    <row r="229" spans="2:5" x14ac:dyDescent="0.25">
      <c r="B229" s="13">
        <v>4.54</v>
      </c>
      <c r="C229" s="13">
        <v>-0.59</v>
      </c>
      <c r="D229" s="27">
        <f t="shared" si="12"/>
        <v>-0.60399999999999998</v>
      </c>
      <c r="E229" s="14">
        <f t="shared" si="13"/>
        <v>-5.8929647520206595E-2</v>
      </c>
    </row>
    <row r="230" spans="2:5" x14ac:dyDescent="0.25">
      <c r="B230" s="13">
        <v>4.5599999999999996</v>
      </c>
      <c r="C230" s="13">
        <v>-0.56000000000000005</v>
      </c>
      <c r="D230" s="27">
        <f t="shared" si="12"/>
        <v>-0.57400000000000007</v>
      </c>
      <c r="E230" s="14">
        <f t="shared" si="13"/>
        <v>-5.600267827251422E-2</v>
      </c>
    </row>
    <row r="231" spans="2:5" x14ac:dyDescent="0.25">
      <c r="B231" s="13">
        <v>4.58</v>
      </c>
      <c r="C231" s="13">
        <v>-0.52300000000000002</v>
      </c>
      <c r="D231" s="27">
        <f t="shared" si="12"/>
        <v>-0.53700000000000003</v>
      </c>
      <c r="E231" s="14">
        <f t="shared" si="13"/>
        <v>-5.2392749533693619E-2</v>
      </c>
    </row>
    <row r="232" spans="2:5" x14ac:dyDescent="0.25">
      <c r="B232" s="13">
        <v>4.5999999999999996</v>
      </c>
      <c r="C232" s="13">
        <v>-0.48099999999999998</v>
      </c>
      <c r="D232" s="27">
        <f t="shared" si="12"/>
        <v>-0.495</v>
      </c>
      <c r="E232" s="14">
        <f t="shared" si="13"/>
        <v>-4.8294992586924282E-2</v>
      </c>
    </row>
    <row r="233" spans="2:5" x14ac:dyDescent="0.25">
      <c r="B233" s="13">
        <v>4.62</v>
      </c>
      <c r="C233" s="13">
        <v>-0.432</v>
      </c>
      <c r="D233" s="27">
        <f t="shared" si="12"/>
        <v>-0.44600000000000001</v>
      </c>
      <c r="E233" s="14">
        <f t="shared" si="13"/>
        <v>-4.3514276149026726E-2</v>
      </c>
    </row>
    <row r="234" spans="2:5" x14ac:dyDescent="0.25">
      <c r="B234" s="13">
        <v>4.6399999999999997</v>
      </c>
      <c r="C234" s="13">
        <v>-0.38400000000000001</v>
      </c>
      <c r="D234" s="27">
        <f t="shared" si="12"/>
        <v>-0.39800000000000002</v>
      </c>
      <c r="E234" s="14">
        <f t="shared" si="13"/>
        <v>-3.8831125352718918E-2</v>
      </c>
    </row>
    <row r="235" spans="2:5" x14ac:dyDescent="0.25">
      <c r="B235" s="13">
        <v>4.66</v>
      </c>
      <c r="C235" s="13">
        <v>-0.32900000000000001</v>
      </c>
      <c r="D235" s="27">
        <f t="shared" si="12"/>
        <v>-0.34300000000000003</v>
      </c>
      <c r="E235" s="14">
        <f t="shared" si="13"/>
        <v>-3.3465015065282891E-2</v>
      </c>
    </row>
    <row r="236" spans="2:5" x14ac:dyDescent="0.25">
      <c r="B236" s="13">
        <v>4.68</v>
      </c>
      <c r="C236" s="13">
        <v>-0.27400000000000002</v>
      </c>
      <c r="D236" s="27">
        <f t="shared" si="12"/>
        <v>-0.28800000000000003</v>
      </c>
      <c r="E236" s="14">
        <f t="shared" si="13"/>
        <v>-2.8098904777846857E-2</v>
      </c>
    </row>
    <row r="237" spans="2:5" x14ac:dyDescent="0.25">
      <c r="B237" s="13">
        <v>4.7</v>
      </c>
      <c r="C237" s="13">
        <v>-0.189</v>
      </c>
      <c r="D237" s="27">
        <f t="shared" si="12"/>
        <v>-0.20300000000000001</v>
      </c>
      <c r="E237" s="14">
        <f t="shared" si="13"/>
        <v>-1.9805825242718445E-2</v>
      </c>
    </row>
    <row r="238" spans="2:5" x14ac:dyDescent="0.25">
      <c r="B238" s="13">
        <v>4.72</v>
      </c>
      <c r="C238" s="13">
        <v>-0.13500000000000001</v>
      </c>
      <c r="D238" s="27">
        <f t="shared" si="12"/>
        <v>-0.14900000000000002</v>
      </c>
      <c r="E238" s="14">
        <f t="shared" si="13"/>
        <v>-1.4537280596872159E-2</v>
      </c>
    </row>
    <row r="239" spans="2:5" x14ac:dyDescent="0.25">
      <c r="B239" s="13">
        <v>4.74</v>
      </c>
      <c r="C239" s="13">
        <v>-6.8000000000000005E-2</v>
      </c>
      <c r="D239" s="27">
        <f t="shared" si="12"/>
        <v>-8.2000000000000003E-2</v>
      </c>
      <c r="E239" s="14">
        <f t="shared" si="13"/>
        <v>-8.0003826103591733E-3</v>
      </c>
    </row>
    <row r="240" spans="2:5" x14ac:dyDescent="0.25">
      <c r="B240" s="13">
        <v>4.76</v>
      </c>
      <c r="C240" s="13">
        <v>-7.0000000000000001E-3</v>
      </c>
      <c r="D240" s="27">
        <f t="shared" si="12"/>
        <v>-2.1000000000000001E-2</v>
      </c>
      <c r="E240" s="14">
        <f t="shared" si="13"/>
        <v>-2.0488784733846666E-3</v>
      </c>
    </row>
    <row r="241" spans="2:5" x14ac:dyDescent="0.25">
      <c r="B241" s="13">
        <v>4.78</v>
      </c>
      <c r="C241" s="13">
        <v>6.6000000000000003E-2</v>
      </c>
      <c r="D241" s="27">
        <f t="shared" si="12"/>
        <v>5.2000000000000005E-2</v>
      </c>
      <c r="E241" s="14">
        <f t="shared" si="13"/>
        <v>5.0734133626667939E-3</v>
      </c>
    </row>
    <row r="242" spans="2:5" x14ac:dyDescent="0.25">
      <c r="B242" s="13">
        <v>4.8</v>
      </c>
      <c r="C242" s="13">
        <v>0.13300000000000001</v>
      </c>
      <c r="D242" s="27">
        <f t="shared" si="12"/>
        <v>0.11900000000000001</v>
      </c>
      <c r="E242" s="14">
        <f t="shared" si="13"/>
        <v>1.1610311349179777E-2</v>
      </c>
    </row>
    <row r="243" spans="2:5" x14ac:dyDescent="0.25">
      <c r="B243" s="13">
        <v>4.82</v>
      </c>
      <c r="C243" s="13">
        <v>0.187</v>
      </c>
      <c r="D243" s="27">
        <f t="shared" si="12"/>
        <v>0.17299999999999999</v>
      </c>
      <c r="E243" s="14">
        <f t="shared" si="13"/>
        <v>1.687885599502606E-2</v>
      </c>
    </row>
    <row r="244" spans="2:5" x14ac:dyDescent="0.25">
      <c r="B244" s="13">
        <v>4.84</v>
      </c>
      <c r="C244" s="13">
        <v>0.248</v>
      </c>
      <c r="D244" s="27">
        <f t="shared" si="12"/>
        <v>0.23399999999999999</v>
      </c>
      <c r="E244" s="14">
        <f t="shared" si="13"/>
        <v>2.2830360132000568E-2</v>
      </c>
    </row>
    <row r="245" spans="2:5" x14ac:dyDescent="0.25">
      <c r="B245" s="13">
        <v>4.8600000000000003</v>
      </c>
      <c r="C245" s="13">
        <v>0.309</v>
      </c>
      <c r="D245" s="27">
        <f t="shared" si="12"/>
        <v>0.29499999999999998</v>
      </c>
      <c r="E245" s="14">
        <f t="shared" si="13"/>
        <v>2.8781864268975076E-2</v>
      </c>
    </row>
    <row r="246" spans="2:5" x14ac:dyDescent="0.25">
      <c r="B246" s="13">
        <v>4.88</v>
      </c>
      <c r="C246" s="13">
        <v>0.36399999999999999</v>
      </c>
      <c r="D246" s="27">
        <f t="shared" si="12"/>
        <v>0.35</v>
      </c>
      <c r="E246" s="14">
        <f t="shared" si="13"/>
        <v>3.4147974556411102E-2</v>
      </c>
    </row>
    <row r="247" spans="2:5" x14ac:dyDescent="0.25">
      <c r="B247" s="13">
        <v>4.9000000000000004</v>
      </c>
      <c r="C247" s="13">
        <v>0.41199999999999998</v>
      </c>
      <c r="D247" s="27">
        <f t="shared" si="12"/>
        <v>0.39799999999999996</v>
      </c>
      <c r="E247" s="14">
        <f t="shared" si="13"/>
        <v>3.8831125352718911E-2</v>
      </c>
    </row>
    <row r="248" spans="2:5" x14ac:dyDescent="0.25">
      <c r="B248" s="13">
        <v>4.92</v>
      </c>
      <c r="C248" s="13">
        <v>0.45500000000000002</v>
      </c>
      <c r="D248" s="27">
        <f t="shared" si="12"/>
        <v>0.441</v>
      </c>
      <c r="E248" s="14">
        <f t="shared" si="13"/>
        <v>4.3026447941077996E-2</v>
      </c>
    </row>
    <row r="249" spans="2:5" x14ac:dyDescent="0.25">
      <c r="B249" s="13">
        <v>4.9400000000000004</v>
      </c>
      <c r="C249" s="13">
        <v>0.503</v>
      </c>
      <c r="D249" s="27">
        <f t="shared" si="12"/>
        <v>0.48899999999999999</v>
      </c>
      <c r="E249" s="14">
        <f t="shared" si="13"/>
        <v>4.7709598737385804E-2</v>
      </c>
    </row>
    <row r="250" spans="2:5" x14ac:dyDescent="0.25">
      <c r="B250" s="13">
        <v>4.96</v>
      </c>
      <c r="C250" s="13">
        <v>0.52800000000000002</v>
      </c>
      <c r="D250" s="27">
        <f t="shared" si="12"/>
        <v>0.51400000000000001</v>
      </c>
      <c r="E250" s="14">
        <f t="shared" si="13"/>
        <v>5.0148739777129456E-2</v>
      </c>
    </row>
    <row r="251" spans="2:5" x14ac:dyDescent="0.25">
      <c r="B251" s="13">
        <v>4.9800000000000004</v>
      </c>
      <c r="C251" s="13">
        <v>0.56999999999999995</v>
      </c>
      <c r="D251" s="27">
        <f t="shared" si="12"/>
        <v>0.55599999999999994</v>
      </c>
      <c r="E251" s="14">
        <f t="shared" si="13"/>
        <v>5.4246496723898779E-2</v>
      </c>
    </row>
    <row r="252" spans="2:5" x14ac:dyDescent="0.25">
      <c r="B252" s="13">
        <v>5</v>
      </c>
      <c r="C252" s="13">
        <v>0.59399999999999997</v>
      </c>
      <c r="D252" s="27">
        <f t="shared" si="12"/>
        <v>0.57999999999999996</v>
      </c>
      <c r="E252" s="14">
        <f t="shared" si="13"/>
        <v>5.6588072122052691E-2</v>
      </c>
    </row>
    <row r="253" spans="2:5" x14ac:dyDescent="0.25">
      <c r="B253" s="13">
        <v>5.0199999999999996</v>
      </c>
      <c r="C253" s="13">
        <v>0.61299999999999999</v>
      </c>
      <c r="D253" s="27">
        <f t="shared" si="12"/>
        <v>0.59899999999999998</v>
      </c>
      <c r="E253" s="14">
        <f t="shared" si="13"/>
        <v>5.8441819312257864E-2</v>
      </c>
    </row>
    <row r="254" spans="2:5" x14ac:dyDescent="0.25">
      <c r="B254" s="15">
        <v>5.04</v>
      </c>
      <c r="C254" s="15">
        <v>0.61899999999999999</v>
      </c>
      <c r="D254" s="27">
        <f t="shared" si="12"/>
        <v>0.60499999999999998</v>
      </c>
      <c r="E254" s="14">
        <f t="shared" si="13"/>
        <v>5.9027213161796342E-2</v>
      </c>
    </row>
    <row r="255" spans="2:5" x14ac:dyDescent="0.25">
      <c r="B255" s="15">
        <v>5.0599999999999996</v>
      </c>
      <c r="C255" s="15">
        <v>0.61899999999999999</v>
      </c>
      <c r="D255" s="27">
        <f t="shared" si="12"/>
        <v>0.60499999999999998</v>
      </c>
      <c r="E255" s="14">
        <f t="shared" si="13"/>
        <v>5.9027213161796342E-2</v>
      </c>
    </row>
    <row r="256" spans="2:5" x14ac:dyDescent="0.25">
      <c r="B256" s="13">
        <v>5.08</v>
      </c>
      <c r="C256" s="13">
        <v>0.61299999999999999</v>
      </c>
      <c r="D256" s="27">
        <f t="shared" si="12"/>
        <v>0.59899999999999998</v>
      </c>
      <c r="E256" s="14">
        <f t="shared" si="13"/>
        <v>5.8441819312257864E-2</v>
      </c>
    </row>
    <row r="257" spans="2:5" x14ac:dyDescent="0.25">
      <c r="B257" s="13">
        <v>5.0999999999999996</v>
      </c>
      <c r="C257" s="13">
        <v>0.60099999999999998</v>
      </c>
      <c r="D257" s="27">
        <f t="shared" si="12"/>
        <v>0.58699999999999997</v>
      </c>
      <c r="E257" s="14">
        <f t="shared" si="13"/>
        <v>5.7271031613180909E-2</v>
      </c>
    </row>
    <row r="258" spans="2:5" x14ac:dyDescent="0.25">
      <c r="B258" s="13">
        <v>5.12</v>
      </c>
      <c r="C258" s="13">
        <v>0.58199999999999996</v>
      </c>
      <c r="D258" s="27">
        <f t="shared" si="12"/>
        <v>0.56799999999999995</v>
      </c>
      <c r="E258" s="14">
        <f t="shared" si="13"/>
        <v>5.5417284422975735E-2</v>
      </c>
    </row>
    <row r="259" spans="2:5" x14ac:dyDescent="0.25">
      <c r="B259" s="13">
        <v>5.14</v>
      </c>
      <c r="C259" s="13">
        <v>0.56399999999999995</v>
      </c>
      <c r="D259" s="27">
        <f t="shared" ref="D259:D322" si="14">C259-$O$5</f>
        <v>0.54999999999999993</v>
      </c>
      <c r="E259" s="14">
        <f t="shared" si="13"/>
        <v>5.3661102874360309E-2</v>
      </c>
    </row>
    <row r="260" spans="2:5" x14ac:dyDescent="0.25">
      <c r="B260" s="13">
        <v>5.16</v>
      </c>
      <c r="C260" s="13">
        <v>0.52800000000000002</v>
      </c>
      <c r="D260" s="27">
        <f t="shared" si="14"/>
        <v>0.51400000000000001</v>
      </c>
      <c r="E260" s="14">
        <f t="shared" ref="E260:E323" si="15">D260/$O$2</f>
        <v>5.0148739777129456E-2</v>
      </c>
    </row>
    <row r="261" spans="2:5" x14ac:dyDescent="0.25">
      <c r="B261" s="13">
        <v>5.18</v>
      </c>
      <c r="C261" s="13">
        <v>0.49099999999999999</v>
      </c>
      <c r="D261" s="27">
        <f t="shared" si="14"/>
        <v>0.47699999999999998</v>
      </c>
      <c r="E261" s="14">
        <f t="shared" si="15"/>
        <v>4.6538811038308849E-2</v>
      </c>
    </row>
    <row r="262" spans="2:5" x14ac:dyDescent="0.25">
      <c r="B262" s="13">
        <v>5.2</v>
      </c>
      <c r="C262" s="13">
        <v>0.443</v>
      </c>
      <c r="D262" s="27">
        <f t="shared" si="14"/>
        <v>0.42899999999999999</v>
      </c>
      <c r="E262" s="14">
        <f t="shared" si="15"/>
        <v>4.185566024200104E-2</v>
      </c>
    </row>
    <row r="263" spans="2:5" x14ac:dyDescent="0.25">
      <c r="B263" s="13">
        <v>5.22</v>
      </c>
      <c r="C263" s="13">
        <v>0.4</v>
      </c>
      <c r="D263" s="27">
        <f t="shared" si="14"/>
        <v>0.38600000000000001</v>
      </c>
      <c r="E263" s="14">
        <f t="shared" si="15"/>
        <v>3.7660337653641962E-2</v>
      </c>
    </row>
    <row r="264" spans="2:5" x14ac:dyDescent="0.25">
      <c r="B264" s="13">
        <v>5.24</v>
      </c>
      <c r="C264" s="13">
        <v>0.35699999999999998</v>
      </c>
      <c r="D264" s="27">
        <f t="shared" si="14"/>
        <v>0.34299999999999997</v>
      </c>
      <c r="E264" s="14">
        <f t="shared" si="15"/>
        <v>3.3465015065282884E-2</v>
      </c>
    </row>
    <row r="265" spans="2:5" x14ac:dyDescent="0.25">
      <c r="B265" s="13">
        <v>5.26</v>
      </c>
      <c r="C265" s="13">
        <v>0.29699999999999999</v>
      </c>
      <c r="D265" s="27">
        <f t="shared" si="14"/>
        <v>0.28299999999999997</v>
      </c>
      <c r="E265" s="14">
        <f t="shared" si="15"/>
        <v>2.761107656989812E-2</v>
      </c>
    </row>
    <row r="266" spans="2:5" x14ac:dyDescent="0.25">
      <c r="B266" s="13">
        <v>5.28</v>
      </c>
      <c r="C266" s="13">
        <v>0.24199999999999999</v>
      </c>
      <c r="D266" s="27">
        <f t="shared" si="14"/>
        <v>0.22799999999999998</v>
      </c>
      <c r="E266" s="14">
        <f t="shared" si="15"/>
        <v>2.224496628246209E-2</v>
      </c>
    </row>
    <row r="267" spans="2:5" x14ac:dyDescent="0.25">
      <c r="B267" s="13">
        <v>5.3</v>
      </c>
      <c r="C267" s="13">
        <v>0.187</v>
      </c>
      <c r="D267" s="27">
        <f t="shared" si="14"/>
        <v>0.17299999999999999</v>
      </c>
      <c r="E267" s="14">
        <f t="shared" si="15"/>
        <v>1.687885599502606E-2</v>
      </c>
    </row>
    <row r="268" spans="2:5" x14ac:dyDescent="0.25">
      <c r="B268" s="13">
        <v>5.32</v>
      </c>
      <c r="C268" s="13">
        <v>0.13300000000000001</v>
      </c>
      <c r="D268" s="27">
        <f t="shared" si="14"/>
        <v>0.11900000000000001</v>
      </c>
      <c r="E268" s="14">
        <f t="shared" si="15"/>
        <v>1.1610311349179777E-2</v>
      </c>
    </row>
    <row r="269" spans="2:5" x14ac:dyDescent="0.25">
      <c r="B269" s="13">
        <v>5.34</v>
      </c>
      <c r="C269" s="13">
        <v>7.1999999999999995E-2</v>
      </c>
      <c r="D269" s="27">
        <f t="shared" si="14"/>
        <v>5.7999999999999996E-2</v>
      </c>
      <c r="E269" s="14">
        <f t="shared" si="15"/>
        <v>5.6588072122052691E-3</v>
      </c>
    </row>
    <row r="270" spans="2:5" x14ac:dyDescent="0.25">
      <c r="B270" s="13">
        <v>5.36</v>
      </c>
      <c r="C270" s="13">
        <v>1.7000000000000001E-2</v>
      </c>
      <c r="D270" s="27">
        <f t="shared" si="14"/>
        <v>3.0000000000000009E-3</v>
      </c>
      <c r="E270" s="14">
        <f t="shared" si="15"/>
        <v>2.9269692476923813E-4</v>
      </c>
    </row>
    <row r="271" spans="2:5" x14ac:dyDescent="0.25">
      <c r="B271" s="13">
        <v>5.38</v>
      </c>
      <c r="C271" s="13">
        <v>-4.2999999999999997E-2</v>
      </c>
      <c r="D271" s="27">
        <f t="shared" si="14"/>
        <v>-5.6999999999999995E-2</v>
      </c>
      <c r="E271" s="14">
        <f t="shared" si="15"/>
        <v>-5.5612415706155225E-3</v>
      </c>
    </row>
    <row r="272" spans="2:5" x14ac:dyDescent="0.25">
      <c r="B272" s="13">
        <v>5.4</v>
      </c>
      <c r="C272" s="13">
        <v>-0.104</v>
      </c>
      <c r="D272" s="27">
        <f t="shared" si="14"/>
        <v>-0.11799999999999999</v>
      </c>
      <c r="E272" s="14">
        <f t="shared" si="15"/>
        <v>-1.151274570759003E-2</v>
      </c>
    </row>
    <row r="273" spans="2:5" x14ac:dyDescent="0.25">
      <c r="B273" s="13">
        <v>5.42</v>
      </c>
      <c r="C273" s="13">
        <v>-0.16500000000000001</v>
      </c>
      <c r="D273" s="27">
        <f t="shared" si="14"/>
        <v>-0.17900000000000002</v>
      </c>
      <c r="E273" s="14">
        <f t="shared" si="15"/>
        <v>-1.7464249844564541E-2</v>
      </c>
    </row>
    <row r="274" spans="2:5" x14ac:dyDescent="0.25">
      <c r="B274" s="13">
        <v>5.44</v>
      </c>
      <c r="C274" s="13">
        <v>-0.23200000000000001</v>
      </c>
      <c r="D274" s="27">
        <f t="shared" si="14"/>
        <v>-0.24600000000000002</v>
      </c>
      <c r="E274" s="14">
        <f t="shared" si="15"/>
        <v>-2.4001147831077523E-2</v>
      </c>
    </row>
    <row r="275" spans="2:5" x14ac:dyDescent="0.25">
      <c r="B275" s="13">
        <v>5.46</v>
      </c>
      <c r="C275" s="13">
        <v>-0.27400000000000002</v>
      </c>
      <c r="D275" s="27">
        <f t="shared" si="14"/>
        <v>-0.28800000000000003</v>
      </c>
      <c r="E275" s="14">
        <f t="shared" si="15"/>
        <v>-2.8098904777846857E-2</v>
      </c>
    </row>
    <row r="276" spans="2:5" x14ac:dyDescent="0.25">
      <c r="B276" s="13">
        <v>5.48</v>
      </c>
      <c r="C276" s="13">
        <v>-0.32300000000000001</v>
      </c>
      <c r="D276" s="27">
        <f t="shared" si="14"/>
        <v>-0.33700000000000002</v>
      </c>
      <c r="E276" s="14">
        <f t="shared" si="15"/>
        <v>-3.2879621215744413E-2</v>
      </c>
    </row>
    <row r="277" spans="2:5" x14ac:dyDescent="0.25">
      <c r="B277" s="13">
        <v>5.5</v>
      </c>
      <c r="C277" s="13">
        <v>-0.372</v>
      </c>
      <c r="D277" s="27">
        <f t="shared" si="14"/>
        <v>-0.38600000000000001</v>
      </c>
      <c r="E277" s="14">
        <f t="shared" si="15"/>
        <v>-3.7660337653641962E-2</v>
      </c>
    </row>
    <row r="278" spans="2:5" x14ac:dyDescent="0.25">
      <c r="B278" s="13">
        <v>5.52</v>
      </c>
      <c r="C278" s="13">
        <v>-0.41399999999999998</v>
      </c>
      <c r="D278" s="27">
        <f t="shared" si="14"/>
        <v>-0.42799999999999999</v>
      </c>
      <c r="E278" s="14">
        <f t="shared" si="15"/>
        <v>-4.17580946004113E-2</v>
      </c>
    </row>
    <row r="279" spans="2:5" x14ac:dyDescent="0.25">
      <c r="B279" s="13">
        <v>5.54</v>
      </c>
      <c r="C279" s="13">
        <v>-0.44400000000000001</v>
      </c>
      <c r="D279" s="27">
        <f t="shared" si="14"/>
        <v>-0.45800000000000002</v>
      </c>
      <c r="E279" s="14">
        <f t="shared" si="15"/>
        <v>-4.4685063848103682E-2</v>
      </c>
    </row>
    <row r="280" spans="2:5" x14ac:dyDescent="0.25">
      <c r="B280" s="13">
        <v>5.56</v>
      </c>
      <c r="C280" s="13">
        <v>-0.47499999999999998</v>
      </c>
      <c r="D280" s="27">
        <f t="shared" si="14"/>
        <v>-0.48899999999999999</v>
      </c>
      <c r="E280" s="14">
        <f t="shared" si="15"/>
        <v>-4.7709598737385804E-2</v>
      </c>
    </row>
    <row r="281" spans="2:5" x14ac:dyDescent="0.25">
      <c r="B281" s="13">
        <v>5.58</v>
      </c>
      <c r="C281" s="13">
        <v>-0.499</v>
      </c>
      <c r="D281" s="27">
        <f t="shared" si="14"/>
        <v>-0.51300000000000001</v>
      </c>
      <c r="E281" s="14">
        <f t="shared" si="15"/>
        <v>-5.0051174135539708E-2</v>
      </c>
    </row>
    <row r="282" spans="2:5" x14ac:dyDescent="0.25">
      <c r="B282" s="13">
        <v>5.6</v>
      </c>
      <c r="C282" s="13">
        <v>-0.52300000000000002</v>
      </c>
      <c r="D282" s="27">
        <f t="shared" si="14"/>
        <v>-0.53700000000000003</v>
      </c>
      <c r="E282" s="14">
        <f t="shared" si="15"/>
        <v>-5.2392749533693619E-2</v>
      </c>
    </row>
    <row r="283" spans="2:5" x14ac:dyDescent="0.25">
      <c r="B283" s="13">
        <v>5.62</v>
      </c>
      <c r="C283" s="13">
        <v>-0.52300000000000002</v>
      </c>
      <c r="D283" s="27">
        <f t="shared" si="14"/>
        <v>-0.53700000000000003</v>
      </c>
      <c r="E283" s="14">
        <f t="shared" si="15"/>
        <v>-5.2392749533693619E-2</v>
      </c>
    </row>
    <row r="284" spans="2:5" x14ac:dyDescent="0.25">
      <c r="B284" s="15">
        <v>5.64</v>
      </c>
      <c r="C284" s="15">
        <v>-0.53600000000000003</v>
      </c>
      <c r="D284" s="27">
        <f t="shared" si="14"/>
        <v>-0.55000000000000004</v>
      </c>
      <c r="E284" s="14">
        <f t="shared" si="15"/>
        <v>-5.3661102874360316E-2</v>
      </c>
    </row>
    <row r="285" spans="2:5" x14ac:dyDescent="0.25">
      <c r="B285" s="15">
        <v>5.66</v>
      </c>
      <c r="C285" s="15">
        <v>-0.53600000000000003</v>
      </c>
      <c r="D285" s="27">
        <f t="shared" si="14"/>
        <v>-0.55000000000000004</v>
      </c>
      <c r="E285" s="14">
        <f t="shared" si="15"/>
        <v>-5.3661102874360316E-2</v>
      </c>
    </row>
    <row r="286" spans="2:5" x14ac:dyDescent="0.25">
      <c r="B286" s="13">
        <v>5.68</v>
      </c>
      <c r="C286" s="13">
        <v>-0.52300000000000002</v>
      </c>
      <c r="D286" s="27">
        <f t="shared" si="14"/>
        <v>-0.53700000000000003</v>
      </c>
      <c r="E286" s="14">
        <f t="shared" si="15"/>
        <v>-5.2392749533693619E-2</v>
      </c>
    </row>
    <row r="287" spans="2:5" x14ac:dyDescent="0.25">
      <c r="B287" s="13">
        <v>5.7</v>
      </c>
      <c r="C287" s="13">
        <v>-0.51700000000000002</v>
      </c>
      <c r="D287" s="27">
        <f t="shared" si="14"/>
        <v>-0.53100000000000003</v>
      </c>
      <c r="E287" s="14">
        <f t="shared" si="15"/>
        <v>-5.1807355684155142E-2</v>
      </c>
    </row>
    <row r="288" spans="2:5" x14ac:dyDescent="0.25">
      <c r="B288" s="13">
        <v>5.72</v>
      </c>
      <c r="C288" s="13">
        <v>-0.499</v>
      </c>
      <c r="D288" s="27">
        <f t="shared" si="14"/>
        <v>-0.51300000000000001</v>
      </c>
      <c r="E288" s="14">
        <f t="shared" si="15"/>
        <v>-5.0051174135539708E-2</v>
      </c>
    </row>
    <row r="289" spans="2:5" x14ac:dyDescent="0.25">
      <c r="B289" s="13">
        <v>5.74</v>
      </c>
      <c r="C289" s="13">
        <v>-0.48699999999999999</v>
      </c>
      <c r="D289" s="27">
        <f t="shared" si="14"/>
        <v>-0.501</v>
      </c>
      <c r="E289" s="14">
        <f t="shared" si="15"/>
        <v>-4.888038643646276E-2</v>
      </c>
    </row>
    <row r="290" spans="2:5" x14ac:dyDescent="0.25">
      <c r="B290" s="13">
        <v>5.76</v>
      </c>
      <c r="C290" s="13">
        <v>-0.45700000000000002</v>
      </c>
      <c r="D290" s="27">
        <f t="shared" si="14"/>
        <v>-0.47100000000000003</v>
      </c>
      <c r="E290" s="14">
        <f t="shared" si="15"/>
        <v>-4.5953417188770378E-2</v>
      </c>
    </row>
    <row r="291" spans="2:5" x14ac:dyDescent="0.25">
      <c r="B291" s="13">
        <v>5.78</v>
      </c>
      <c r="C291" s="13">
        <v>-0.42599999999999999</v>
      </c>
      <c r="D291" s="27">
        <f t="shared" si="14"/>
        <v>-0.44</v>
      </c>
      <c r="E291" s="14">
        <f t="shared" si="15"/>
        <v>-4.2928882299488248E-2</v>
      </c>
    </row>
    <row r="292" spans="2:5" x14ac:dyDescent="0.25">
      <c r="B292" s="13">
        <v>5.8</v>
      </c>
      <c r="C292" s="13">
        <v>-0.39</v>
      </c>
      <c r="D292" s="27">
        <f t="shared" si="14"/>
        <v>-0.40400000000000003</v>
      </c>
      <c r="E292" s="14">
        <f t="shared" si="15"/>
        <v>-3.9416519202257395E-2</v>
      </c>
    </row>
    <row r="293" spans="2:5" x14ac:dyDescent="0.25">
      <c r="B293" s="13">
        <v>5.82</v>
      </c>
      <c r="C293" s="13">
        <v>-0.34699999999999998</v>
      </c>
      <c r="D293" s="27">
        <f t="shared" si="14"/>
        <v>-0.36099999999999999</v>
      </c>
      <c r="E293" s="14">
        <f t="shared" si="15"/>
        <v>-3.522119661389831E-2</v>
      </c>
    </row>
    <row r="294" spans="2:5" x14ac:dyDescent="0.25">
      <c r="B294" s="13">
        <v>5.84</v>
      </c>
      <c r="C294" s="13">
        <v>-0.29899999999999999</v>
      </c>
      <c r="D294" s="27">
        <f t="shared" si="14"/>
        <v>-0.313</v>
      </c>
      <c r="E294" s="14">
        <f t="shared" si="15"/>
        <v>-3.0538045817590505E-2</v>
      </c>
    </row>
    <row r="295" spans="2:5" x14ac:dyDescent="0.25">
      <c r="B295" s="13">
        <v>5.86</v>
      </c>
      <c r="C295" s="13">
        <v>-0.25</v>
      </c>
      <c r="D295" s="27">
        <f t="shared" si="14"/>
        <v>-0.26400000000000001</v>
      </c>
      <c r="E295" s="14">
        <f t="shared" si="15"/>
        <v>-2.575732937969295E-2</v>
      </c>
    </row>
    <row r="296" spans="2:5" x14ac:dyDescent="0.25">
      <c r="B296" s="13">
        <v>5.88</v>
      </c>
      <c r="C296" s="13">
        <v>-0.19500000000000001</v>
      </c>
      <c r="D296" s="27">
        <f t="shared" si="14"/>
        <v>-0.20900000000000002</v>
      </c>
      <c r="E296" s="14">
        <f t="shared" si="15"/>
        <v>-2.0391219092256919E-2</v>
      </c>
    </row>
    <row r="297" spans="2:5" x14ac:dyDescent="0.25">
      <c r="B297" s="13">
        <v>5.9</v>
      </c>
      <c r="C297" s="13">
        <v>-0.14099999999999999</v>
      </c>
      <c r="D297" s="27">
        <f t="shared" si="14"/>
        <v>-0.155</v>
      </c>
      <c r="E297" s="14">
        <f t="shared" si="15"/>
        <v>-1.5122674446410633E-2</v>
      </c>
    </row>
    <row r="298" spans="2:5" x14ac:dyDescent="0.25">
      <c r="B298" s="13">
        <v>5.92</v>
      </c>
      <c r="C298" s="13">
        <v>-8.5999999999999993E-2</v>
      </c>
      <c r="D298" s="27">
        <f t="shared" si="14"/>
        <v>-9.9999999999999992E-2</v>
      </c>
      <c r="E298" s="14">
        <f t="shared" si="15"/>
        <v>-9.7565641589746014E-3</v>
      </c>
    </row>
    <row r="299" spans="2:5" x14ac:dyDescent="0.25">
      <c r="B299" s="13">
        <v>5.94</v>
      </c>
      <c r="C299" s="13">
        <v>-3.6999999999999998E-2</v>
      </c>
      <c r="D299" s="27">
        <f t="shared" si="14"/>
        <v>-5.0999999999999997E-2</v>
      </c>
      <c r="E299" s="14">
        <f t="shared" si="15"/>
        <v>-4.9758477210770464E-3</v>
      </c>
    </row>
    <row r="300" spans="2:5" x14ac:dyDescent="0.25">
      <c r="B300" s="13">
        <v>5.96</v>
      </c>
      <c r="C300" s="13">
        <v>1.0999999999999999E-2</v>
      </c>
      <c r="D300" s="27">
        <f t="shared" si="14"/>
        <v>-3.0000000000000009E-3</v>
      </c>
      <c r="E300" s="14">
        <f t="shared" si="15"/>
        <v>-2.9269692476923813E-4</v>
      </c>
    </row>
    <row r="301" spans="2:5" x14ac:dyDescent="0.25">
      <c r="B301" s="13">
        <v>5.98</v>
      </c>
      <c r="C301" s="13">
        <v>6.6000000000000003E-2</v>
      </c>
      <c r="D301" s="27">
        <f t="shared" si="14"/>
        <v>5.2000000000000005E-2</v>
      </c>
      <c r="E301" s="14">
        <f t="shared" si="15"/>
        <v>5.0734133626667939E-3</v>
      </c>
    </row>
    <row r="302" spans="2:5" x14ac:dyDescent="0.25">
      <c r="B302" s="13">
        <v>6</v>
      </c>
      <c r="C302" s="13">
        <v>0.127</v>
      </c>
      <c r="D302" s="27">
        <f t="shared" si="14"/>
        <v>0.113</v>
      </c>
      <c r="E302" s="14">
        <f t="shared" si="15"/>
        <v>1.1024917499641301E-2</v>
      </c>
    </row>
    <row r="303" spans="2:5" x14ac:dyDescent="0.25">
      <c r="B303" s="13">
        <v>6.02</v>
      </c>
      <c r="C303" s="13">
        <v>0.18099999999999999</v>
      </c>
      <c r="D303" s="27">
        <f t="shared" si="14"/>
        <v>0.16699999999999998</v>
      </c>
      <c r="E303" s="14">
        <f t="shared" si="15"/>
        <v>1.6293462145487585E-2</v>
      </c>
    </row>
    <row r="304" spans="2:5" x14ac:dyDescent="0.25">
      <c r="B304" s="13">
        <v>6.04</v>
      </c>
      <c r="C304" s="13">
        <v>0.218</v>
      </c>
      <c r="D304" s="27">
        <f t="shared" si="14"/>
        <v>0.20399999999999999</v>
      </c>
      <c r="E304" s="14">
        <f t="shared" si="15"/>
        <v>1.9903390884308186E-2</v>
      </c>
    </row>
    <row r="305" spans="2:5" x14ac:dyDescent="0.25">
      <c r="B305" s="13">
        <v>6.06</v>
      </c>
      <c r="C305" s="13">
        <v>0.26600000000000001</v>
      </c>
      <c r="D305" s="27">
        <f t="shared" si="14"/>
        <v>0.252</v>
      </c>
      <c r="E305" s="14">
        <f t="shared" si="15"/>
        <v>2.4586541680615998E-2</v>
      </c>
    </row>
    <row r="306" spans="2:5" x14ac:dyDescent="0.25">
      <c r="B306" s="13">
        <v>6.08</v>
      </c>
      <c r="C306" s="13">
        <v>0.309</v>
      </c>
      <c r="D306" s="27">
        <f t="shared" si="14"/>
        <v>0.29499999999999998</v>
      </c>
      <c r="E306" s="14">
        <f t="shared" si="15"/>
        <v>2.8781864268975076E-2</v>
      </c>
    </row>
    <row r="307" spans="2:5" x14ac:dyDescent="0.25">
      <c r="B307" s="13">
        <v>6.1</v>
      </c>
      <c r="C307" s="13">
        <v>0.34499999999999997</v>
      </c>
      <c r="D307" s="27">
        <f t="shared" si="14"/>
        <v>0.33099999999999996</v>
      </c>
      <c r="E307" s="14">
        <f t="shared" si="15"/>
        <v>3.2294227366205928E-2</v>
      </c>
    </row>
    <row r="308" spans="2:5" x14ac:dyDescent="0.25">
      <c r="B308" s="13">
        <v>6.12</v>
      </c>
      <c r="C308" s="13">
        <v>0.376</v>
      </c>
      <c r="D308" s="27">
        <f t="shared" si="14"/>
        <v>0.36199999999999999</v>
      </c>
      <c r="E308" s="14">
        <f t="shared" si="15"/>
        <v>3.5318762255488058E-2</v>
      </c>
    </row>
    <row r="309" spans="2:5" x14ac:dyDescent="0.25">
      <c r="B309" s="13">
        <v>6.14</v>
      </c>
      <c r="C309" s="13">
        <v>0.40600000000000003</v>
      </c>
      <c r="D309" s="27">
        <f t="shared" si="14"/>
        <v>0.39200000000000002</v>
      </c>
      <c r="E309" s="14">
        <f t="shared" si="15"/>
        <v>3.824573150318044E-2</v>
      </c>
    </row>
    <row r="310" spans="2:5" x14ac:dyDescent="0.25">
      <c r="B310" s="13">
        <v>6.16</v>
      </c>
      <c r="C310" s="13">
        <v>0.443</v>
      </c>
      <c r="D310" s="27">
        <f t="shared" si="14"/>
        <v>0.42899999999999999</v>
      </c>
      <c r="E310" s="14">
        <f t="shared" si="15"/>
        <v>4.185566024200104E-2</v>
      </c>
    </row>
    <row r="311" spans="2:5" x14ac:dyDescent="0.25">
      <c r="B311" s="13">
        <v>6.18</v>
      </c>
      <c r="C311" s="13">
        <v>0.46100000000000002</v>
      </c>
      <c r="D311" s="27">
        <f t="shared" si="14"/>
        <v>0.44700000000000001</v>
      </c>
      <c r="E311" s="14">
        <f t="shared" si="15"/>
        <v>4.3611841790616473E-2</v>
      </c>
    </row>
    <row r="312" spans="2:5" x14ac:dyDescent="0.25">
      <c r="B312" s="13">
        <v>6.2</v>
      </c>
      <c r="C312" s="13">
        <v>0.47299999999999998</v>
      </c>
      <c r="D312" s="27">
        <f t="shared" si="14"/>
        <v>0.45899999999999996</v>
      </c>
      <c r="E312" s="14">
        <f t="shared" si="15"/>
        <v>4.4782629489693422E-2</v>
      </c>
    </row>
    <row r="313" spans="2:5" x14ac:dyDescent="0.25">
      <c r="B313" s="13">
        <v>6.22</v>
      </c>
      <c r="C313" s="13">
        <v>0.48499999999999999</v>
      </c>
      <c r="D313" s="27">
        <f t="shared" si="14"/>
        <v>0.47099999999999997</v>
      </c>
      <c r="E313" s="14">
        <f t="shared" si="15"/>
        <v>4.5953417188770371E-2</v>
      </c>
    </row>
    <row r="314" spans="2:5" x14ac:dyDescent="0.25">
      <c r="B314" s="15">
        <v>6.24</v>
      </c>
      <c r="C314" s="15">
        <v>0.49099999999999999</v>
      </c>
      <c r="D314" s="27">
        <f t="shared" si="14"/>
        <v>0.47699999999999998</v>
      </c>
      <c r="E314" s="14">
        <f t="shared" si="15"/>
        <v>4.6538811038308849E-2</v>
      </c>
    </row>
    <row r="315" spans="2:5" x14ac:dyDescent="0.25">
      <c r="B315" s="15">
        <v>6.26</v>
      </c>
      <c r="C315" s="15">
        <v>0.49099999999999999</v>
      </c>
      <c r="D315" s="27">
        <f t="shared" si="14"/>
        <v>0.47699999999999998</v>
      </c>
      <c r="E315" s="14">
        <f t="shared" si="15"/>
        <v>4.6538811038308849E-2</v>
      </c>
    </row>
    <row r="316" spans="2:5" x14ac:dyDescent="0.25">
      <c r="B316" s="13">
        <v>6.28</v>
      </c>
      <c r="C316" s="13">
        <v>0.47899999999999998</v>
      </c>
      <c r="D316" s="27">
        <f t="shared" si="14"/>
        <v>0.46499999999999997</v>
      </c>
      <c r="E316" s="14">
        <f t="shared" si="15"/>
        <v>4.53680233392319E-2</v>
      </c>
    </row>
    <row r="317" spans="2:5" x14ac:dyDescent="0.25">
      <c r="B317" s="13">
        <v>6.3</v>
      </c>
      <c r="C317" s="13">
        <v>0.47299999999999998</v>
      </c>
      <c r="D317" s="27">
        <f t="shared" si="14"/>
        <v>0.45899999999999996</v>
      </c>
      <c r="E317" s="14">
        <f t="shared" si="15"/>
        <v>4.4782629489693422E-2</v>
      </c>
    </row>
    <row r="318" spans="2:5" x14ac:dyDescent="0.25">
      <c r="B318" s="13">
        <v>6.32</v>
      </c>
      <c r="C318" s="13">
        <v>0.45500000000000002</v>
      </c>
      <c r="D318" s="27">
        <f t="shared" si="14"/>
        <v>0.441</v>
      </c>
      <c r="E318" s="14">
        <f t="shared" si="15"/>
        <v>4.3026447941077996E-2</v>
      </c>
    </row>
    <row r="319" spans="2:5" x14ac:dyDescent="0.25">
      <c r="B319" s="13">
        <v>6.34</v>
      </c>
      <c r="C319" s="13">
        <v>0.43</v>
      </c>
      <c r="D319" s="27">
        <f t="shared" si="14"/>
        <v>0.41599999999999998</v>
      </c>
      <c r="E319" s="14">
        <f t="shared" si="15"/>
        <v>4.0587306901334344E-2</v>
      </c>
    </row>
    <row r="320" spans="2:5" x14ac:dyDescent="0.25">
      <c r="B320" s="13">
        <v>6.36</v>
      </c>
      <c r="C320" s="13">
        <v>0.40600000000000003</v>
      </c>
      <c r="D320" s="27">
        <f t="shared" si="14"/>
        <v>0.39200000000000002</v>
      </c>
      <c r="E320" s="14">
        <f t="shared" si="15"/>
        <v>3.824573150318044E-2</v>
      </c>
    </row>
    <row r="321" spans="2:5" x14ac:dyDescent="0.25">
      <c r="B321" s="13">
        <v>6.38</v>
      </c>
      <c r="C321" s="13">
        <v>0.376</v>
      </c>
      <c r="D321" s="27">
        <f t="shared" si="14"/>
        <v>0.36199999999999999</v>
      </c>
      <c r="E321" s="14">
        <f t="shared" si="15"/>
        <v>3.5318762255488058E-2</v>
      </c>
    </row>
    <row r="322" spans="2:5" x14ac:dyDescent="0.25">
      <c r="B322" s="13">
        <v>6.4</v>
      </c>
      <c r="C322" s="13">
        <v>0.34499999999999997</v>
      </c>
      <c r="D322" s="27">
        <f t="shared" si="14"/>
        <v>0.33099999999999996</v>
      </c>
      <c r="E322" s="14">
        <f t="shared" si="15"/>
        <v>3.2294227366205928E-2</v>
      </c>
    </row>
    <row r="323" spans="2:5" x14ac:dyDescent="0.25">
      <c r="B323" s="13">
        <v>6.42</v>
      </c>
      <c r="C323" s="13">
        <v>0.309</v>
      </c>
      <c r="D323" s="27">
        <f t="shared" ref="D323:D386" si="16">C323-$O$5</f>
        <v>0.29499999999999998</v>
      </c>
      <c r="E323" s="14">
        <f t="shared" si="15"/>
        <v>2.8781864268975076E-2</v>
      </c>
    </row>
    <row r="324" spans="2:5" x14ac:dyDescent="0.25">
      <c r="B324" s="13">
        <v>6.44</v>
      </c>
      <c r="C324" s="13">
        <v>0.27200000000000002</v>
      </c>
      <c r="D324" s="27">
        <f t="shared" si="16"/>
        <v>0.25800000000000001</v>
      </c>
      <c r="E324" s="14">
        <f t="shared" ref="E324:E387" si="17">D324/$O$2</f>
        <v>2.5171935530154475E-2</v>
      </c>
    </row>
    <row r="325" spans="2:5" x14ac:dyDescent="0.25">
      <c r="B325" s="13">
        <v>6.46</v>
      </c>
      <c r="C325" s="13">
        <v>0.23</v>
      </c>
      <c r="D325" s="27">
        <f t="shared" si="16"/>
        <v>0.216</v>
      </c>
      <c r="E325" s="14">
        <f t="shared" si="17"/>
        <v>2.1074178583385141E-2</v>
      </c>
    </row>
    <row r="326" spans="2:5" x14ac:dyDescent="0.25">
      <c r="B326" s="13">
        <v>6.48</v>
      </c>
      <c r="C326" s="13">
        <v>0.18099999999999999</v>
      </c>
      <c r="D326" s="27">
        <f t="shared" si="16"/>
        <v>0.16699999999999998</v>
      </c>
      <c r="E326" s="14">
        <f t="shared" si="17"/>
        <v>1.6293462145487585E-2</v>
      </c>
    </row>
    <row r="327" spans="2:5" x14ac:dyDescent="0.25">
      <c r="B327" s="13">
        <v>6.5</v>
      </c>
      <c r="C327" s="13">
        <v>0.13900000000000001</v>
      </c>
      <c r="D327" s="27">
        <f t="shared" si="16"/>
        <v>0.125</v>
      </c>
      <c r="E327" s="14">
        <f t="shared" si="17"/>
        <v>1.2195705198718253E-2</v>
      </c>
    </row>
    <row r="328" spans="2:5" x14ac:dyDescent="0.25">
      <c r="B328" s="13">
        <v>6.52</v>
      </c>
      <c r="C328" s="13">
        <v>9.6000000000000002E-2</v>
      </c>
      <c r="D328" s="27">
        <f t="shared" si="16"/>
        <v>8.2000000000000003E-2</v>
      </c>
      <c r="E328" s="14">
        <f t="shared" si="17"/>
        <v>8.0003826103591733E-3</v>
      </c>
    </row>
    <row r="329" spans="2:5" x14ac:dyDescent="0.25">
      <c r="B329" s="13">
        <v>6.54</v>
      </c>
      <c r="C329" s="13">
        <v>4.2000000000000003E-2</v>
      </c>
      <c r="D329" s="27">
        <f t="shared" si="16"/>
        <v>2.8000000000000004E-2</v>
      </c>
      <c r="E329" s="14">
        <f t="shared" si="17"/>
        <v>2.7318379645128888E-3</v>
      </c>
    </row>
    <row r="330" spans="2:5" x14ac:dyDescent="0.25">
      <c r="B330" s="13">
        <v>6.56</v>
      </c>
      <c r="C330" s="13">
        <v>-7.0000000000000001E-3</v>
      </c>
      <c r="D330" s="27">
        <f t="shared" si="16"/>
        <v>-2.1000000000000001E-2</v>
      </c>
      <c r="E330" s="14">
        <f t="shared" si="17"/>
        <v>-2.0488784733846666E-3</v>
      </c>
    </row>
    <row r="331" spans="2:5" x14ac:dyDescent="0.25">
      <c r="B331" s="13">
        <v>6.58</v>
      </c>
      <c r="C331" s="13">
        <v>-0.05</v>
      </c>
      <c r="D331" s="27">
        <f t="shared" si="16"/>
        <v>-6.4000000000000001E-2</v>
      </c>
      <c r="E331" s="14">
        <f t="shared" si="17"/>
        <v>-6.2442010617437451E-3</v>
      </c>
    </row>
    <row r="332" spans="2:5" x14ac:dyDescent="0.25">
      <c r="B332" s="13">
        <v>6.6</v>
      </c>
      <c r="C332" s="13">
        <v>-9.1999999999999998E-2</v>
      </c>
      <c r="D332" s="27">
        <f t="shared" si="16"/>
        <v>-0.106</v>
      </c>
      <c r="E332" s="14">
        <f t="shared" si="17"/>
        <v>-1.0341958008513077E-2</v>
      </c>
    </row>
    <row r="333" spans="2:5" x14ac:dyDescent="0.25">
      <c r="B333" s="13">
        <v>6.62</v>
      </c>
      <c r="C333" s="13">
        <v>-0.14099999999999999</v>
      </c>
      <c r="D333" s="27">
        <f t="shared" si="16"/>
        <v>-0.155</v>
      </c>
      <c r="E333" s="14">
        <f t="shared" si="17"/>
        <v>-1.5122674446410633E-2</v>
      </c>
    </row>
    <row r="334" spans="2:5" x14ac:dyDescent="0.25">
      <c r="B334" s="13">
        <v>6.64</v>
      </c>
      <c r="C334" s="13">
        <v>-0.183</v>
      </c>
      <c r="D334" s="27">
        <f t="shared" si="16"/>
        <v>-0.19700000000000001</v>
      </c>
      <c r="E334" s="14">
        <f t="shared" si="17"/>
        <v>-1.9220431393179967E-2</v>
      </c>
    </row>
    <row r="335" spans="2:5" x14ac:dyDescent="0.25">
      <c r="B335" s="13">
        <v>6.66</v>
      </c>
      <c r="C335" s="13">
        <v>-0.23200000000000001</v>
      </c>
      <c r="D335" s="27">
        <f t="shared" si="16"/>
        <v>-0.24600000000000002</v>
      </c>
      <c r="E335" s="14">
        <f t="shared" si="17"/>
        <v>-2.4001147831077523E-2</v>
      </c>
    </row>
    <row r="336" spans="2:5" x14ac:dyDescent="0.25">
      <c r="B336" s="13">
        <v>6.68</v>
      </c>
      <c r="C336" s="13">
        <v>-0.27400000000000002</v>
      </c>
      <c r="D336" s="27">
        <f t="shared" si="16"/>
        <v>-0.28800000000000003</v>
      </c>
      <c r="E336" s="14">
        <f t="shared" si="17"/>
        <v>-2.8098904777846857E-2</v>
      </c>
    </row>
    <row r="337" spans="2:5" x14ac:dyDescent="0.25">
      <c r="B337" s="13">
        <v>6.7</v>
      </c>
      <c r="C337" s="13">
        <v>-0.30499999999999999</v>
      </c>
      <c r="D337" s="27">
        <f t="shared" si="16"/>
        <v>-0.31900000000000001</v>
      </c>
      <c r="E337" s="14">
        <f t="shared" si="17"/>
        <v>-3.112343966712898E-2</v>
      </c>
    </row>
    <row r="338" spans="2:5" x14ac:dyDescent="0.25">
      <c r="B338" s="13">
        <v>6.72</v>
      </c>
      <c r="C338" s="13">
        <v>-0.33500000000000002</v>
      </c>
      <c r="D338" s="27">
        <f t="shared" si="16"/>
        <v>-0.34900000000000003</v>
      </c>
      <c r="E338" s="14">
        <f t="shared" si="17"/>
        <v>-3.4050408914821362E-2</v>
      </c>
    </row>
    <row r="339" spans="2:5" x14ac:dyDescent="0.25">
      <c r="B339" s="13">
        <v>6.74</v>
      </c>
      <c r="C339" s="13">
        <v>-0.35899999999999999</v>
      </c>
      <c r="D339" s="27">
        <f t="shared" si="16"/>
        <v>-0.373</v>
      </c>
      <c r="E339" s="14">
        <f t="shared" si="17"/>
        <v>-3.6391984312975266E-2</v>
      </c>
    </row>
    <row r="340" spans="2:5" x14ac:dyDescent="0.25">
      <c r="B340" s="13">
        <v>6.76</v>
      </c>
      <c r="C340" s="13">
        <v>-0.378</v>
      </c>
      <c r="D340" s="27">
        <f t="shared" si="16"/>
        <v>-0.39200000000000002</v>
      </c>
      <c r="E340" s="14">
        <f t="shared" si="17"/>
        <v>-3.824573150318044E-2</v>
      </c>
    </row>
    <row r="341" spans="2:5" x14ac:dyDescent="0.25">
      <c r="B341" s="13">
        <v>6.78</v>
      </c>
      <c r="C341" s="13">
        <v>-0.39600000000000002</v>
      </c>
      <c r="D341" s="27">
        <f t="shared" si="16"/>
        <v>-0.41000000000000003</v>
      </c>
      <c r="E341" s="14">
        <f t="shared" si="17"/>
        <v>-4.0001913051795873E-2</v>
      </c>
    </row>
    <row r="342" spans="2:5" x14ac:dyDescent="0.25">
      <c r="B342" s="13">
        <v>6.8</v>
      </c>
      <c r="C342" s="13">
        <v>-0.41399999999999998</v>
      </c>
      <c r="D342" s="27">
        <f t="shared" si="16"/>
        <v>-0.42799999999999999</v>
      </c>
      <c r="E342" s="14">
        <f t="shared" si="17"/>
        <v>-4.17580946004113E-2</v>
      </c>
    </row>
    <row r="343" spans="2:5" x14ac:dyDescent="0.25">
      <c r="B343" s="15">
        <v>6.82</v>
      </c>
      <c r="C343" s="15">
        <v>-0.42</v>
      </c>
      <c r="D343" s="27">
        <f t="shared" si="16"/>
        <v>-0.434</v>
      </c>
      <c r="E343" s="14">
        <f t="shared" si="17"/>
        <v>-4.234348844994977E-2</v>
      </c>
    </row>
    <row r="344" spans="2:5" x14ac:dyDescent="0.25">
      <c r="B344" s="15">
        <v>6.84</v>
      </c>
      <c r="C344" s="15">
        <v>-0.42</v>
      </c>
      <c r="D344" s="27">
        <f t="shared" si="16"/>
        <v>-0.434</v>
      </c>
      <c r="E344" s="14">
        <f t="shared" si="17"/>
        <v>-4.234348844994977E-2</v>
      </c>
    </row>
    <row r="345" spans="2:5" x14ac:dyDescent="0.25">
      <c r="B345" s="15">
        <v>6.86</v>
      </c>
      <c r="C345" s="15">
        <v>-0.42</v>
      </c>
      <c r="D345" s="27">
        <f t="shared" si="16"/>
        <v>-0.434</v>
      </c>
      <c r="E345" s="14">
        <f t="shared" si="17"/>
        <v>-4.234348844994977E-2</v>
      </c>
    </row>
    <row r="346" spans="2:5" x14ac:dyDescent="0.25">
      <c r="B346" s="15">
        <v>6.88</v>
      </c>
      <c r="C346" s="15">
        <v>-0.42</v>
      </c>
      <c r="D346" s="27">
        <f t="shared" si="16"/>
        <v>-0.434</v>
      </c>
      <c r="E346" s="14">
        <f t="shared" si="17"/>
        <v>-4.234348844994977E-2</v>
      </c>
    </row>
    <row r="347" spans="2:5" x14ac:dyDescent="0.25">
      <c r="B347" s="13">
        <v>6.9</v>
      </c>
      <c r="C347" s="13">
        <v>-0.40799999999999997</v>
      </c>
      <c r="D347" s="27">
        <f t="shared" si="16"/>
        <v>-0.42199999999999999</v>
      </c>
      <c r="E347" s="14">
        <f t="shared" si="17"/>
        <v>-4.1172700750872822E-2</v>
      </c>
    </row>
    <row r="348" spans="2:5" x14ac:dyDescent="0.25">
      <c r="B348" s="13">
        <v>6.92</v>
      </c>
      <c r="C348" s="13">
        <v>-0.38400000000000001</v>
      </c>
      <c r="D348" s="27">
        <f t="shared" si="16"/>
        <v>-0.39800000000000002</v>
      </c>
      <c r="E348" s="14">
        <f t="shared" si="17"/>
        <v>-3.8831125352718918E-2</v>
      </c>
    </row>
    <row r="349" spans="2:5" x14ac:dyDescent="0.25">
      <c r="B349" s="13">
        <v>6.94</v>
      </c>
      <c r="C349" s="13">
        <v>-0.372</v>
      </c>
      <c r="D349" s="27">
        <f t="shared" si="16"/>
        <v>-0.38600000000000001</v>
      </c>
      <c r="E349" s="14">
        <f t="shared" si="17"/>
        <v>-3.7660337653641962E-2</v>
      </c>
    </row>
    <row r="350" spans="2:5" x14ac:dyDescent="0.25">
      <c r="B350" s="13">
        <v>6.96</v>
      </c>
      <c r="C350" s="13">
        <v>-0.34699999999999998</v>
      </c>
      <c r="D350" s="27">
        <f t="shared" si="16"/>
        <v>-0.36099999999999999</v>
      </c>
      <c r="E350" s="14">
        <f t="shared" si="17"/>
        <v>-3.522119661389831E-2</v>
      </c>
    </row>
    <row r="351" spans="2:5" x14ac:dyDescent="0.25">
      <c r="B351" s="13">
        <v>6.98</v>
      </c>
      <c r="C351" s="13">
        <v>-0.32900000000000001</v>
      </c>
      <c r="D351" s="27">
        <f t="shared" si="16"/>
        <v>-0.34300000000000003</v>
      </c>
      <c r="E351" s="14">
        <f t="shared" si="17"/>
        <v>-3.3465015065282891E-2</v>
      </c>
    </row>
    <row r="352" spans="2:5" x14ac:dyDescent="0.25">
      <c r="B352" s="13">
        <v>7</v>
      </c>
      <c r="C352" s="13">
        <v>-0.29299999999999998</v>
      </c>
      <c r="D352" s="27">
        <f t="shared" si="16"/>
        <v>-0.307</v>
      </c>
      <c r="E352" s="14">
        <f t="shared" si="17"/>
        <v>-2.9952651968052028E-2</v>
      </c>
    </row>
    <row r="353" spans="2:5" x14ac:dyDescent="0.25">
      <c r="B353" s="13">
        <v>7.02</v>
      </c>
      <c r="C353" s="13">
        <v>-0.26200000000000001</v>
      </c>
      <c r="D353" s="27">
        <f t="shared" si="16"/>
        <v>-0.27600000000000002</v>
      </c>
      <c r="E353" s="14">
        <f t="shared" si="17"/>
        <v>-2.6928117078769905E-2</v>
      </c>
    </row>
    <row r="354" spans="2:5" x14ac:dyDescent="0.25">
      <c r="B354" s="13">
        <v>7.04</v>
      </c>
      <c r="C354" s="13">
        <v>-0.20799999999999999</v>
      </c>
      <c r="D354" s="27">
        <f t="shared" si="16"/>
        <v>-0.222</v>
      </c>
      <c r="E354" s="14">
        <f t="shared" si="17"/>
        <v>-2.1659572432923616E-2</v>
      </c>
    </row>
    <row r="355" spans="2:5" x14ac:dyDescent="0.25">
      <c r="B355" s="13">
        <v>7.06</v>
      </c>
      <c r="C355" s="13">
        <v>-0.17100000000000001</v>
      </c>
      <c r="D355" s="27">
        <f t="shared" si="16"/>
        <v>-0.18500000000000003</v>
      </c>
      <c r="E355" s="14">
        <f t="shared" si="17"/>
        <v>-1.8049643694103015E-2</v>
      </c>
    </row>
    <row r="356" spans="2:5" x14ac:dyDescent="0.25">
      <c r="B356" s="13">
        <v>7.08</v>
      </c>
      <c r="C356" s="13">
        <v>-0.13500000000000001</v>
      </c>
      <c r="D356" s="27">
        <f t="shared" si="16"/>
        <v>-0.14900000000000002</v>
      </c>
      <c r="E356" s="14">
        <f t="shared" si="17"/>
        <v>-1.4537280596872159E-2</v>
      </c>
    </row>
    <row r="357" spans="2:5" x14ac:dyDescent="0.25">
      <c r="B357" s="13">
        <v>7.1</v>
      </c>
      <c r="C357" s="13">
        <v>-9.1999999999999998E-2</v>
      </c>
      <c r="D357" s="27">
        <f t="shared" si="16"/>
        <v>-0.106</v>
      </c>
      <c r="E357" s="14">
        <f t="shared" si="17"/>
        <v>-1.0341958008513077E-2</v>
      </c>
    </row>
    <row r="358" spans="2:5" x14ac:dyDescent="0.25">
      <c r="B358" s="13">
        <v>7.12</v>
      </c>
      <c r="C358" s="13">
        <v>-5.6000000000000001E-2</v>
      </c>
      <c r="D358" s="27">
        <f t="shared" si="16"/>
        <v>-7.0000000000000007E-2</v>
      </c>
      <c r="E358" s="14">
        <f t="shared" si="17"/>
        <v>-6.829594911282222E-3</v>
      </c>
    </row>
    <row r="359" spans="2:5" x14ac:dyDescent="0.25">
      <c r="B359" s="13">
        <v>7.14</v>
      </c>
      <c r="C359" s="13">
        <v>-1.2999999999999999E-2</v>
      </c>
      <c r="D359" s="27">
        <f t="shared" si="16"/>
        <v>-2.7E-2</v>
      </c>
      <c r="E359" s="14">
        <f t="shared" si="17"/>
        <v>-2.6342723229231427E-3</v>
      </c>
    </row>
    <row r="360" spans="2:5" x14ac:dyDescent="0.25">
      <c r="B360" s="13">
        <v>7.16</v>
      </c>
      <c r="C360" s="13">
        <v>2.9000000000000001E-2</v>
      </c>
      <c r="D360" s="27">
        <f t="shared" si="16"/>
        <v>1.5000000000000001E-2</v>
      </c>
      <c r="E360" s="14">
        <f t="shared" si="17"/>
        <v>1.4634846238461903E-3</v>
      </c>
    </row>
    <row r="361" spans="2:5" x14ac:dyDescent="0.25">
      <c r="B361" s="13">
        <v>7.18</v>
      </c>
      <c r="C361" s="13">
        <v>7.1999999999999995E-2</v>
      </c>
      <c r="D361" s="27">
        <f t="shared" si="16"/>
        <v>5.7999999999999996E-2</v>
      </c>
      <c r="E361" s="14">
        <f t="shared" si="17"/>
        <v>5.6588072122052691E-3</v>
      </c>
    </row>
    <row r="362" spans="2:5" x14ac:dyDescent="0.25">
      <c r="B362" s="13">
        <v>7.2</v>
      </c>
      <c r="C362" s="13">
        <v>0.114</v>
      </c>
      <c r="D362" s="27">
        <f t="shared" si="16"/>
        <v>0.1</v>
      </c>
      <c r="E362" s="14">
        <f t="shared" si="17"/>
        <v>9.7565641589746031E-3</v>
      </c>
    </row>
    <row r="363" spans="2:5" x14ac:dyDescent="0.25">
      <c r="B363" s="13">
        <v>7.22</v>
      </c>
      <c r="C363" s="13">
        <v>0.151</v>
      </c>
      <c r="D363" s="27">
        <f t="shared" si="16"/>
        <v>0.13699999999999998</v>
      </c>
      <c r="E363" s="14">
        <f t="shared" si="17"/>
        <v>1.3366492897795203E-2</v>
      </c>
    </row>
    <row r="364" spans="2:5" x14ac:dyDescent="0.25">
      <c r="B364" s="13">
        <v>7.24</v>
      </c>
      <c r="C364" s="13">
        <v>0.193</v>
      </c>
      <c r="D364" s="27">
        <f t="shared" si="16"/>
        <v>0.17899999999999999</v>
      </c>
      <c r="E364" s="14">
        <f t="shared" si="17"/>
        <v>1.7464249844564537E-2</v>
      </c>
    </row>
    <row r="365" spans="2:5" x14ac:dyDescent="0.25">
      <c r="B365" s="13">
        <v>7.26</v>
      </c>
      <c r="C365" s="13">
        <v>0.218</v>
      </c>
      <c r="D365" s="27">
        <f t="shared" si="16"/>
        <v>0.20399999999999999</v>
      </c>
      <c r="E365" s="14">
        <f t="shared" si="17"/>
        <v>1.9903390884308186E-2</v>
      </c>
    </row>
    <row r="366" spans="2:5" x14ac:dyDescent="0.25">
      <c r="B366" s="13">
        <v>7.28</v>
      </c>
      <c r="C366" s="13">
        <v>0.254</v>
      </c>
      <c r="D366" s="27">
        <f t="shared" si="16"/>
        <v>0.24</v>
      </c>
      <c r="E366" s="14">
        <f t="shared" si="17"/>
        <v>2.3415753981539045E-2</v>
      </c>
    </row>
    <row r="367" spans="2:5" x14ac:dyDescent="0.25">
      <c r="B367" s="13">
        <v>7.3</v>
      </c>
      <c r="C367" s="13">
        <v>0.28499999999999998</v>
      </c>
      <c r="D367" s="27">
        <f t="shared" si="16"/>
        <v>0.27099999999999996</v>
      </c>
      <c r="E367" s="14">
        <f t="shared" si="17"/>
        <v>2.6440288870821168E-2</v>
      </c>
    </row>
    <row r="368" spans="2:5" x14ac:dyDescent="0.25">
      <c r="B368" s="13">
        <v>7.32</v>
      </c>
      <c r="C368" s="13">
        <v>0.309</v>
      </c>
      <c r="D368" s="27">
        <f t="shared" si="16"/>
        <v>0.29499999999999998</v>
      </c>
      <c r="E368" s="14">
        <f t="shared" si="17"/>
        <v>2.8781864268975076E-2</v>
      </c>
    </row>
    <row r="369" spans="2:5" x14ac:dyDescent="0.25">
      <c r="B369" s="13">
        <v>7.34</v>
      </c>
      <c r="C369" s="13">
        <v>0.32700000000000001</v>
      </c>
      <c r="D369" s="27">
        <f t="shared" si="16"/>
        <v>0.313</v>
      </c>
      <c r="E369" s="14">
        <f t="shared" si="17"/>
        <v>3.0538045817590505E-2</v>
      </c>
    </row>
    <row r="370" spans="2:5" x14ac:dyDescent="0.25">
      <c r="B370" s="13">
        <v>7.36</v>
      </c>
      <c r="C370" s="13">
        <v>0.35099999999999998</v>
      </c>
      <c r="D370" s="27">
        <f t="shared" si="16"/>
        <v>0.33699999999999997</v>
      </c>
      <c r="E370" s="14">
        <f t="shared" si="17"/>
        <v>3.2879621215744406E-2</v>
      </c>
    </row>
    <row r="371" spans="2:5" x14ac:dyDescent="0.25">
      <c r="B371" s="13">
        <v>7.38</v>
      </c>
      <c r="C371" s="13">
        <v>0.376</v>
      </c>
      <c r="D371" s="27">
        <f t="shared" si="16"/>
        <v>0.36199999999999999</v>
      </c>
      <c r="E371" s="14">
        <f t="shared" si="17"/>
        <v>3.5318762255488058E-2</v>
      </c>
    </row>
    <row r="372" spans="2:5" x14ac:dyDescent="0.25">
      <c r="B372" s="13">
        <v>7.4</v>
      </c>
      <c r="C372" s="13">
        <v>0.376</v>
      </c>
      <c r="D372" s="27">
        <f t="shared" si="16"/>
        <v>0.36199999999999999</v>
      </c>
      <c r="E372" s="14">
        <f t="shared" si="17"/>
        <v>3.5318762255488058E-2</v>
      </c>
    </row>
    <row r="373" spans="2:5" x14ac:dyDescent="0.25">
      <c r="B373" s="13">
        <v>7.42</v>
      </c>
      <c r="C373" s="13">
        <v>0.376</v>
      </c>
      <c r="D373" s="27">
        <f t="shared" si="16"/>
        <v>0.36199999999999999</v>
      </c>
      <c r="E373" s="14">
        <f t="shared" si="17"/>
        <v>3.5318762255488058E-2</v>
      </c>
    </row>
    <row r="374" spans="2:5" x14ac:dyDescent="0.25">
      <c r="B374" s="15">
        <v>7.44</v>
      </c>
      <c r="C374" s="15">
        <v>0.38200000000000001</v>
      </c>
      <c r="D374" s="27">
        <f t="shared" si="16"/>
        <v>0.36799999999999999</v>
      </c>
      <c r="E374" s="14">
        <f t="shared" si="17"/>
        <v>3.5904156105026536E-2</v>
      </c>
    </row>
    <row r="375" spans="2:5" x14ac:dyDescent="0.25">
      <c r="B375" s="15">
        <v>7.46</v>
      </c>
      <c r="C375" s="15">
        <v>0.38200000000000001</v>
      </c>
      <c r="D375" s="27">
        <f t="shared" si="16"/>
        <v>0.36799999999999999</v>
      </c>
      <c r="E375" s="14">
        <f t="shared" si="17"/>
        <v>3.5904156105026536E-2</v>
      </c>
    </row>
    <row r="376" spans="2:5" x14ac:dyDescent="0.25">
      <c r="B376" s="13">
        <v>7.48</v>
      </c>
      <c r="C376" s="13">
        <v>0.37</v>
      </c>
      <c r="D376" s="27">
        <f t="shared" si="16"/>
        <v>0.35599999999999998</v>
      </c>
      <c r="E376" s="14">
        <f t="shared" si="17"/>
        <v>3.473336840594958E-2</v>
      </c>
    </row>
    <row r="377" spans="2:5" x14ac:dyDescent="0.25">
      <c r="B377" s="13">
        <v>7.5</v>
      </c>
      <c r="C377" s="13">
        <v>0.36399999999999999</v>
      </c>
      <c r="D377" s="27">
        <f t="shared" si="16"/>
        <v>0.35</v>
      </c>
      <c r="E377" s="14">
        <f t="shared" si="17"/>
        <v>3.4147974556411102E-2</v>
      </c>
    </row>
    <row r="378" spans="2:5" x14ac:dyDescent="0.25">
      <c r="B378" s="13">
        <v>7.52</v>
      </c>
      <c r="C378" s="13">
        <v>0.35099999999999998</v>
      </c>
      <c r="D378" s="27">
        <f t="shared" si="16"/>
        <v>0.33699999999999997</v>
      </c>
      <c r="E378" s="14">
        <f t="shared" si="17"/>
        <v>3.2879621215744406E-2</v>
      </c>
    </row>
    <row r="379" spans="2:5" x14ac:dyDescent="0.25">
      <c r="B379" s="13">
        <v>7.54</v>
      </c>
      <c r="C379" s="13">
        <v>0.33300000000000002</v>
      </c>
      <c r="D379" s="27">
        <f t="shared" si="16"/>
        <v>0.31900000000000001</v>
      </c>
      <c r="E379" s="14">
        <f t="shared" si="17"/>
        <v>3.112343966712898E-2</v>
      </c>
    </row>
    <row r="380" spans="2:5" x14ac:dyDescent="0.25">
      <c r="B380" s="13">
        <v>7.56</v>
      </c>
      <c r="C380" s="13">
        <v>0.309</v>
      </c>
      <c r="D380" s="27">
        <f t="shared" si="16"/>
        <v>0.29499999999999998</v>
      </c>
      <c r="E380" s="14">
        <f t="shared" si="17"/>
        <v>2.8781864268975076E-2</v>
      </c>
    </row>
    <row r="381" spans="2:5" x14ac:dyDescent="0.25">
      <c r="B381" s="13">
        <v>7.58</v>
      </c>
      <c r="C381" s="13">
        <v>0.28499999999999998</v>
      </c>
      <c r="D381" s="27">
        <f t="shared" si="16"/>
        <v>0.27099999999999996</v>
      </c>
      <c r="E381" s="14">
        <f t="shared" si="17"/>
        <v>2.6440288870821168E-2</v>
      </c>
    </row>
    <row r="382" spans="2:5" x14ac:dyDescent="0.25">
      <c r="B382" s="13">
        <v>7.6</v>
      </c>
      <c r="C382" s="13">
        <v>0.26</v>
      </c>
      <c r="D382" s="27">
        <f t="shared" si="16"/>
        <v>0.246</v>
      </c>
      <c r="E382" s="14">
        <f t="shared" si="17"/>
        <v>2.400114783107752E-2</v>
      </c>
    </row>
    <row r="383" spans="2:5" x14ac:dyDescent="0.25">
      <c r="B383" s="13">
        <v>7.62</v>
      </c>
      <c r="C383" s="13">
        <v>0.23</v>
      </c>
      <c r="D383" s="27">
        <f t="shared" si="16"/>
        <v>0.216</v>
      </c>
      <c r="E383" s="14">
        <f t="shared" si="17"/>
        <v>2.1074178583385141E-2</v>
      </c>
    </row>
    <row r="384" spans="2:5" x14ac:dyDescent="0.25">
      <c r="B384" s="13">
        <v>7.64</v>
      </c>
      <c r="C384" s="13">
        <v>0.2</v>
      </c>
      <c r="D384" s="27">
        <f t="shared" si="16"/>
        <v>0.186</v>
      </c>
      <c r="E384" s="14">
        <f t="shared" si="17"/>
        <v>1.8147209335692759E-2</v>
      </c>
    </row>
    <row r="385" spans="2:5" x14ac:dyDescent="0.25">
      <c r="B385" s="13">
        <v>7.66</v>
      </c>
      <c r="C385" s="13">
        <v>0.16300000000000001</v>
      </c>
      <c r="D385" s="27">
        <f t="shared" si="16"/>
        <v>0.14899999999999999</v>
      </c>
      <c r="E385" s="14">
        <f t="shared" si="17"/>
        <v>1.4537280596872157E-2</v>
      </c>
    </row>
    <row r="386" spans="2:5" x14ac:dyDescent="0.25">
      <c r="B386" s="13">
        <v>7.68</v>
      </c>
      <c r="C386" s="13">
        <v>0.13300000000000001</v>
      </c>
      <c r="D386" s="27">
        <f t="shared" si="16"/>
        <v>0.11900000000000001</v>
      </c>
      <c r="E386" s="14">
        <f t="shared" si="17"/>
        <v>1.1610311349179777E-2</v>
      </c>
    </row>
    <row r="387" spans="2:5" x14ac:dyDescent="0.25">
      <c r="B387" s="13">
        <v>7.7</v>
      </c>
      <c r="C387" s="13">
        <v>0.10199999999999999</v>
      </c>
      <c r="D387" s="27">
        <f t="shared" ref="D387:D450" si="18">C387-$O$5</f>
        <v>8.7999999999999995E-2</v>
      </c>
      <c r="E387" s="14">
        <f t="shared" si="17"/>
        <v>8.5857764598976493E-3</v>
      </c>
    </row>
    <row r="388" spans="2:5" x14ac:dyDescent="0.25">
      <c r="B388" s="13">
        <v>7.72</v>
      </c>
      <c r="C388" s="13">
        <v>0.06</v>
      </c>
      <c r="D388" s="27">
        <f t="shared" si="18"/>
        <v>4.5999999999999999E-2</v>
      </c>
      <c r="E388" s="14">
        <f t="shared" ref="E388:E451" si="19">D388/$O$2</f>
        <v>4.488019513128317E-3</v>
      </c>
    </row>
    <row r="389" spans="2:5" x14ac:dyDescent="0.25">
      <c r="B389" s="13">
        <v>7.74</v>
      </c>
      <c r="C389" s="13">
        <v>2.3E-2</v>
      </c>
      <c r="D389" s="27">
        <f t="shared" si="18"/>
        <v>8.9999999999999993E-3</v>
      </c>
      <c r="E389" s="14">
        <f t="shared" si="19"/>
        <v>8.7809077430771407E-4</v>
      </c>
    </row>
    <row r="390" spans="2:5" x14ac:dyDescent="0.25">
      <c r="B390" s="13">
        <v>7.76</v>
      </c>
      <c r="C390" s="13">
        <v>-1.2999999999999999E-2</v>
      </c>
      <c r="D390" s="27">
        <f t="shared" si="18"/>
        <v>-2.7E-2</v>
      </c>
      <c r="E390" s="14">
        <f t="shared" si="19"/>
        <v>-2.6342723229231427E-3</v>
      </c>
    </row>
    <row r="391" spans="2:5" x14ac:dyDescent="0.25">
      <c r="B391" s="13">
        <v>7.78</v>
      </c>
      <c r="C391" s="13">
        <v>-0.05</v>
      </c>
      <c r="D391" s="27">
        <f t="shared" si="18"/>
        <v>-6.4000000000000001E-2</v>
      </c>
      <c r="E391" s="14">
        <f t="shared" si="19"/>
        <v>-6.2442010617437451E-3</v>
      </c>
    </row>
    <row r="392" spans="2:5" x14ac:dyDescent="0.25">
      <c r="B392" s="13">
        <v>7.8</v>
      </c>
      <c r="C392" s="13">
        <v>-8.5999999999999993E-2</v>
      </c>
      <c r="D392" s="27">
        <f t="shared" si="18"/>
        <v>-9.9999999999999992E-2</v>
      </c>
      <c r="E392" s="14">
        <f t="shared" si="19"/>
        <v>-9.7565641589746014E-3</v>
      </c>
    </row>
    <row r="393" spans="2:5" x14ac:dyDescent="0.25">
      <c r="B393" s="13">
        <v>7.82</v>
      </c>
      <c r="C393" s="13">
        <v>-0.11600000000000001</v>
      </c>
      <c r="D393" s="27">
        <f t="shared" si="18"/>
        <v>-0.13</v>
      </c>
      <c r="E393" s="14">
        <f t="shared" si="19"/>
        <v>-1.2683533406666983E-2</v>
      </c>
    </row>
    <row r="394" spans="2:5" x14ac:dyDescent="0.25">
      <c r="B394" s="13">
        <v>7.84</v>
      </c>
      <c r="C394" s="13">
        <v>-0.14099999999999999</v>
      </c>
      <c r="D394" s="27">
        <f t="shared" si="18"/>
        <v>-0.155</v>
      </c>
      <c r="E394" s="14">
        <f t="shared" si="19"/>
        <v>-1.5122674446410633E-2</v>
      </c>
    </row>
    <row r="395" spans="2:5" x14ac:dyDescent="0.25">
      <c r="B395" s="13">
        <v>7.86</v>
      </c>
      <c r="C395" s="13">
        <v>-0.17699999999999999</v>
      </c>
      <c r="D395" s="27">
        <f t="shared" si="18"/>
        <v>-0.191</v>
      </c>
      <c r="E395" s="14">
        <f t="shared" si="19"/>
        <v>-1.863503754364149E-2</v>
      </c>
    </row>
    <row r="396" spans="2:5" x14ac:dyDescent="0.25">
      <c r="B396" s="13">
        <v>7.88</v>
      </c>
      <c r="C396" s="13">
        <v>-0.20100000000000001</v>
      </c>
      <c r="D396" s="27">
        <f t="shared" si="18"/>
        <v>-0.21500000000000002</v>
      </c>
      <c r="E396" s="14">
        <f t="shared" si="19"/>
        <v>-2.0976612941795397E-2</v>
      </c>
    </row>
    <row r="397" spans="2:5" x14ac:dyDescent="0.25">
      <c r="B397" s="13">
        <v>7.9</v>
      </c>
      <c r="C397" s="13">
        <v>-0.23799999999999999</v>
      </c>
      <c r="D397" s="27">
        <f t="shared" si="18"/>
        <v>-0.252</v>
      </c>
      <c r="E397" s="14">
        <f t="shared" si="19"/>
        <v>-2.4586541680615998E-2</v>
      </c>
    </row>
    <row r="398" spans="2:5" x14ac:dyDescent="0.25">
      <c r="B398" s="13">
        <v>7.92</v>
      </c>
      <c r="C398" s="13">
        <v>-0.26200000000000001</v>
      </c>
      <c r="D398" s="27">
        <f t="shared" si="18"/>
        <v>-0.27600000000000002</v>
      </c>
      <c r="E398" s="14">
        <f t="shared" si="19"/>
        <v>-2.6928117078769905E-2</v>
      </c>
    </row>
    <row r="399" spans="2:5" x14ac:dyDescent="0.25">
      <c r="B399" s="13">
        <v>7.94</v>
      </c>
      <c r="C399" s="13">
        <v>-0.28000000000000003</v>
      </c>
      <c r="D399" s="27">
        <f t="shared" si="18"/>
        <v>-0.29400000000000004</v>
      </c>
      <c r="E399" s="14">
        <f t="shared" si="19"/>
        <v>-2.8684298627385335E-2</v>
      </c>
    </row>
    <row r="400" spans="2:5" x14ac:dyDescent="0.25">
      <c r="B400" s="13">
        <v>7.96</v>
      </c>
      <c r="C400" s="13">
        <v>-0.29299999999999998</v>
      </c>
      <c r="D400" s="27">
        <f t="shared" si="18"/>
        <v>-0.307</v>
      </c>
      <c r="E400" s="14">
        <f t="shared" si="19"/>
        <v>-2.9952651968052028E-2</v>
      </c>
    </row>
    <row r="401" spans="2:5" x14ac:dyDescent="0.25">
      <c r="B401" s="13">
        <v>7.98</v>
      </c>
      <c r="C401" s="13">
        <v>-0.30499999999999999</v>
      </c>
      <c r="D401" s="27">
        <f t="shared" si="18"/>
        <v>-0.31900000000000001</v>
      </c>
      <c r="E401" s="14">
        <f t="shared" si="19"/>
        <v>-3.112343966712898E-2</v>
      </c>
    </row>
    <row r="402" spans="2:5" x14ac:dyDescent="0.25">
      <c r="B402" s="13">
        <v>8</v>
      </c>
      <c r="C402" s="13">
        <v>-0.317</v>
      </c>
      <c r="D402" s="27">
        <f t="shared" si="18"/>
        <v>-0.33100000000000002</v>
      </c>
      <c r="E402" s="14">
        <f t="shared" si="19"/>
        <v>-3.2294227366205935E-2</v>
      </c>
    </row>
    <row r="403" spans="2:5" x14ac:dyDescent="0.25">
      <c r="B403" s="15">
        <v>8.02</v>
      </c>
      <c r="C403" s="15">
        <v>-0.32300000000000001</v>
      </c>
      <c r="D403" s="27">
        <f t="shared" si="18"/>
        <v>-0.33700000000000002</v>
      </c>
      <c r="E403" s="14">
        <f t="shared" si="19"/>
        <v>-3.2879621215744413E-2</v>
      </c>
    </row>
    <row r="404" spans="2:5" x14ac:dyDescent="0.25">
      <c r="B404" s="15">
        <v>8.0399999999999991</v>
      </c>
      <c r="C404" s="15">
        <v>-0.32300000000000001</v>
      </c>
      <c r="D404" s="27">
        <f t="shared" si="18"/>
        <v>-0.33700000000000002</v>
      </c>
      <c r="E404" s="14">
        <f t="shared" si="19"/>
        <v>-3.2879621215744413E-2</v>
      </c>
    </row>
    <row r="405" spans="2:5" x14ac:dyDescent="0.25">
      <c r="B405" s="13">
        <v>8.06</v>
      </c>
      <c r="C405" s="13">
        <v>-0.311</v>
      </c>
      <c r="D405" s="27">
        <f t="shared" si="18"/>
        <v>-0.32500000000000001</v>
      </c>
      <c r="E405" s="14">
        <f t="shared" si="19"/>
        <v>-3.1708833516667458E-2</v>
      </c>
    </row>
    <row r="406" spans="2:5" x14ac:dyDescent="0.25">
      <c r="B406" s="13">
        <v>8.08</v>
      </c>
      <c r="C406" s="13">
        <v>-0.30499999999999999</v>
      </c>
      <c r="D406" s="27">
        <f t="shared" si="18"/>
        <v>-0.31900000000000001</v>
      </c>
      <c r="E406" s="14">
        <f t="shared" si="19"/>
        <v>-3.112343966712898E-2</v>
      </c>
    </row>
    <row r="407" spans="2:5" x14ac:dyDescent="0.25">
      <c r="B407" s="13">
        <v>8.1</v>
      </c>
      <c r="C407" s="13">
        <v>-0.29899999999999999</v>
      </c>
      <c r="D407" s="27">
        <f t="shared" si="18"/>
        <v>-0.313</v>
      </c>
      <c r="E407" s="14">
        <f t="shared" si="19"/>
        <v>-3.0538045817590505E-2</v>
      </c>
    </row>
    <row r="408" spans="2:5" x14ac:dyDescent="0.25">
      <c r="B408" s="13">
        <v>8.1199999999999992</v>
      </c>
      <c r="C408" s="13">
        <v>-0.28699999999999998</v>
      </c>
      <c r="D408" s="27">
        <f t="shared" si="18"/>
        <v>-0.30099999999999999</v>
      </c>
      <c r="E408" s="14">
        <f t="shared" si="19"/>
        <v>-2.936725811851355E-2</v>
      </c>
    </row>
    <row r="409" spans="2:5" x14ac:dyDescent="0.25">
      <c r="B409" s="13">
        <v>8.14</v>
      </c>
      <c r="C409" s="13">
        <v>-0.26800000000000002</v>
      </c>
      <c r="D409" s="27">
        <f t="shared" si="18"/>
        <v>-0.28200000000000003</v>
      </c>
      <c r="E409" s="14">
        <f t="shared" si="19"/>
        <v>-2.751351092830838E-2</v>
      </c>
    </row>
    <row r="410" spans="2:5" x14ac:dyDescent="0.25">
      <c r="B410" s="13">
        <v>8.16</v>
      </c>
      <c r="C410" s="13">
        <v>-0.25</v>
      </c>
      <c r="D410" s="27">
        <f t="shared" si="18"/>
        <v>-0.26400000000000001</v>
      </c>
      <c r="E410" s="14">
        <f t="shared" si="19"/>
        <v>-2.575732937969295E-2</v>
      </c>
    </row>
    <row r="411" spans="2:5" x14ac:dyDescent="0.25">
      <c r="B411" s="13">
        <v>8.18</v>
      </c>
      <c r="C411" s="13">
        <v>-0.23200000000000001</v>
      </c>
      <c r="D411" s="27">
        <f t="shared" si="18"/>
        <v>-0.24600000000000002</v>
      </c>
      <c r="E411" s="14">
        <f t="shared" si="19"/>
        <v>-2.4001147831077523E-2</v>
      </c>
    </row>
    <row r="412" spans="2:5" x14ac:dyDescent="0.25">
      <c r="B412" s="13">
        <v>8.1999999999999993</v>
      </c>
      <c r="C412" s="13">
        <v>-0.19500000000000001</v>
      </c>
      <c r="D412" s="27">
        <f t="shared" si="18"/>
        <v>-0.20900000000000002</v>
      </c>
      <c r="E412" s="14">
        <f t="shared" si="19"/>
        <v>-2.0391219092256919E-2</v>
      </c>
    </row>
    <row r="413" spans="2:5" x14ac:dyDescent="0.25">
      <c r="B413" s="13">
        <v>8.2200000000000006</v>
      </c>
      <c r="C413" s="13">
        <v>-0.17100000000000001</v>
      </c>
      <c r="D413" s="27">
        <f t="shared" si="18"/>
        <v>-0.18500000000000003</v>
      </c>
      <c r="E413" s="14">
        <f t="shared" si="19"/>
        <v>-1.8049643694103015E-2</v>
      </c>
    </row>
    <row r="414" spans="2:5" x14ac:dyDescent="0.25">
      <c r="B414" s="13">
        <v>8.24</v>
      </c>
      <c r="C414" s="13">
        <v>-0.14699999999999999</v>
      </c>
      <c r="D414" s="27">
        <f t="shared" si="18"/>
        <v>-0.161</v>
      </c>
      <c r="E414" s="14">
        <f t="shared" si="19"/>
        <v>-1.5708068295949111E-2</v>
      </c>
    </row>
    <row r="415" spans="2:5" x14ac:dyDescent="0.25">
      <c r="B415" s="13">
        <v>8.26</v>
      </c>
      <c r="C415" s="13">
        <v>-0.11600000000000001</v>
      </c>
      <c r="D415" s="27">
        <f t="shared" si="18"/>
        <v>-0.13</v>
      </c>
      <c r="E415" s="14">
        <f t="shared" si="19"/>
        <v>-1.2683533406666983E-2</v>
      </c>
    </row>
    <row r="416" spans="2:5" x14ac:dyDescent="0.25">
      <c r="B416" s="13">
        <v>8.2799999999999994</v>
      </c>
      <c r="C416" s="13">
        <v>-9.1999999999999998E-2</v>
      </c>
      <c r="D416" s="27">
        <f t="shared" si="18"/>
        <v>-0.106</v>
      </c>
      <c r="E416" s="14">
        <f t="shared" si="19"/>
        <v>-1.0341958008513077E-2</v>
      </c>
    </row>
    <row r="417" spans="2:5" x14ac:dyDescent="0.25">
      <c r="B417" s="13">
        <v>8.3000000000000007</v>
      </c>
      <c r="C417" s="13">
        <v>-5.6000000000000001E-2</v>
      </c>
      <c r="D417" s="27">
        <f t="shared" si="18"/>
        <v>-7.0000000000000007E-2</v>
      </c>
      <c r="E417" s="14">
        <f t="shared" si="19"/>
        <v>-6.829594911282222E-3</v>
      </c>
    </row>
    <row r="418" spans="2:5" x14ac:dyDescent="0.25">
      <c r="B418" s="13">
        <v>8.32</v>
      </c>
      <c r="C418" s="13">
        <v>-3.1E-2</v>
      </c>
      <c r="D418" s="27">
        <f t="shared" si="18"/>
        <v>-4.4999999999999998E-2</v>
      </c>
      <c r="E418" s="14">
        <f t="shared" si="19"/>
        <v>-4.3904538715385704E-3</v>
      </c>
    </row>
    <row r="419" spans="2:5" x14ac:dyDescent="0.25">
      <c r="B419" s="13">
        <v>8.34</v>
      </c>
      <c r="C419" s="13">
        <v>-1E-3</v>
      </c>
      <c r="D419" s="27">
        <f t="shared" si="18"/>
        <v>-1.4999999999999999E-2</v>
      </c>
      <c r="E419" s="14">
        <f t="shared" si="19"/>
        <v>-1.4634846238461903E-3</v>
      </c>
    </row>
    <row r="420" spans="2:5" x14ac:dyDescent="0.25">
      <c r="B420" s="13">
        <v>8.36</v>
      </c>
      <c r="C420" s="13">
        <v>3.5000000000000003E-2</v>
      </c>
      <c r="D420" s="27">
        <f t="shared" si="18"/>
        <v>2.1000000000000005E-2</v>
      </c>
      <c r="E420" s="14">
        <f t="shared" si="19"/>
        <v>2.048878473384667E-3</v>
      </c>
    </row>
    <row r="421" spans="2:5" x14ac:dyDescent="0.25">
      <c r="B421" s="13">
        <v>8.3800000000000008</v>
      </c>
      <c r="C421" s="13">
        <v>6.6000000000000003E-2</v>
      </c>
      <c r="D421" s="27">
        <f t="shared" si="18"/>
        <v>5.2000000000000005E-2</v>
      </c>
      <c r="E421" s="14">
        <f t="shared" si="19"/>
        <v>5.0734133626667939E-3</v>
      </c>
    </row>
    <row r="422" spans="2:5" x14ac:dyDescent="0.25">
      <c r="B422" s="13">
        <v>8.4</v>
      </c>
      <c r="C422" s="13">
        <v>9.6000000000000002E-2</v>
      </c>
      <c r="D422" s="27">
        <f t="shared" si="18"/>
        <v>8.2000000000000003E-2</v>
      </c>
      <c r="E422" s="14">
        <f t="shared" si="19"/>
        <v>8.0003826103591733E-3</v>
      </c>
    </row>
    <row r="423" spans="2:5" x14ac:dyDescent="0.25">
      <c r="B423" s="13">
        <v>8.42</v>
      </c>
      <c r="C423" s="13">
        <v>0.114</v>
      </c>
      <c r="D423" s="27">
        <f t="shared" si="18"/>
        <v>0.1</v>
      </c>
      <c r="E423" s="14">
        <f t="shared" si="19"/>
        <v>9.7565641589746031E-3</v>
      </c>
    </row>
    <row r="424" spans="2:5" x14ac:dyDescent="0.25">
      <c r="B424" s="13">
        <v>8.44</v>
      </c>
      <c r="C424" s="13">
        <v>0.151</v>
      </c>
      <c r="D424" s="27">
        <f t="shared" si="18"/>
        <v>0.13699999999999998</v>
      </c>
      <c r="E424" s="14">
        <f t="shared" si="19"/>
        <v>1.3366492897795203E-2</v>
      </c>
    </row>
    <row r="425" spans="2:5" x14ac:dyDescent="0.25">
      <c r="B425" s="13">
        <v>8.4600000000000009</v>
      </c>
      <c r="C425" s="13">
        <v>0.16900000000000001</v>
      </c>
      <c r="D425" s="27">
        <f t="shared" si="18"/>
        <v>0.155</v>
      </c>
      <c r="E425" s="14">
        <f t="shared" si="19"/>
        <v>1.5122674446410633E-2</v>
      </c>
    </row>
    <row r="426" spans="2:5" x14ac:dyDescent="0.25">
      <c r="B426" s="13">
        <v>8.48</v>
      </c>
      <c r="C426" s="13">
        <v>0.193</v>
      </c>
      <c r="D426" s="27">
        <f t="shared" si="18"/>
        <v>0.17899999999999999</v>
      </c>
      <c r="E426" s="14">
        <f t="shared" si="19"/>
        <v>1.7464249844564537E-2</v>
      </c>
    </row>
    <row r="427" spans="2:5" x14ac:dyDescent="0.25">
      <c r="B427" s="13">
        <v>8.5</v>
      </c>
      <c r="C427" s="13">
        <v>0.21199999999999999</v>
      </c>
      <c r="D427" s="27">
        <f t="shared" si="18"/>
        <v>0.19799999999999998</v>
      </c>
      <c r="E427" s="14">
        <f t="shared" si="19"/>
        <v>1.9317997034769711E-2</v>
      </c>
    </row>
    <row r="428" spans="2:5" x14ac:dyDescent="0.25">
      <c r="B428" s="13">
        <v>8.52</v>
      </c>
      <c r="C428" s="13">
        <v>0.23599999999999999</v>
      </c>
      <c r="D428" s="27">
        <f t="shared" si="18"/>
        <v>0.22199999999999998</v>
      </c>
      <c r="E428" s="14">
        <f t="shared" si="19"/>
        <v>2.1659572432923616E-2</v>
      </c>
    </row>
    <row r="429" spans="2:5" x14ac:dyDescent="0.25">
      <c r="B429" s="13">
        <v>8.5399999999999991</v>
      </c>
      <c r="C429" s="13">
        <v>0.254</v>
      </c>
      <c r="D429" s="27">
        <f t="shared" si="18"/>
        <v>0.24</v>
      </c>
      <c r="E429" s="14">
        <f t="shared" si="19"/>
        <v>2.3415753981539045E-2</v>
      </c>
    </row>
    <row r="430" spans="2:5" x14ac:dyDescent="0.25">
      <c r="B430" s="13">
        <v>8.56</v>
      </c>
      <c r="C430" s="13">
        <v>0.26</v>
      </c>
      <c r="D430" s="27">
        <f t="shared" si="18"/>
        <v>0.246</v>
      </c>
      <c r="E430" s="14">
        <f t="shared" si="19"/>
        <v>2.400114783107752E-2</v>
      </c>
    </row>
    <row r="431" spans="2:5" x14ac:dyDescent="0.25">
      <c r="B431" s="13">
        <v>8.58</v>
      </c>
      <c r="C431" s="13">
        <v>0.26600000000000001</v>
      </c>
      <c r="D431" s="27">
        <f t="shared" si="18"/>
        <v>0.252</v>
      </c>
      <c r="E431" s="14">
        <f t="shared" si="19"/>
        <v>2.4586541680615998E-2</v>
      </c>
    </row>
    <row r="432" spans="2:5" x14ac:dyDescent="0.25">
      <c r="B432" s="15">
        <v>8.6</v>
      </c>
      <c r="C432" s="15">
        <v>0.27900000000000003</v>
      </c>
      <c r="D432" s="27">
        <f t="shared" si="18"/>
        <v>0.26500000000000001</v>
      </c>
      <c r="E432" s="14">
        <f t="shared" si="19"/>
        <v>2.5854895021282697E-2</v>
      </c>
    </row>
    <row r="433" spans="2:5" x14ac:dyDescent="0.25">
      <c r="B433" s="15">
        <v>8.6199999999999992</v>
      </c>
      <c r="C433" s="15">
        <v>0.27900000000000003</v>
      </c>
      <c r="D433" s="27">
        <f t="shared" si="18"/>
        <v>0.26500000000000001</v>
      </c>
      <c r="E433" s="14">
        <f t="shared" si="19"/>
        <v>2.5854895021282697E-2</v>
      </c>
    </row>
    <row r="434" spans="2:5" x14ac:dyDescent="0.25">
      <c r="B434" s="15">
        <v>8.64</v>
      </c>
      <c r="C434" s="15">
        <v>0.27900000000000003</v>
      </c>
      <c r="D434" s="27">
        <f t="shared" si="18"/>
        <v>0.26500000000000001</v>
      </c>
      <c r="E434" s="14">
        <f t="shared" si="19"/>
        <v>2.5854895021282697E-2</v>
      </c>
    </row>
    <row r="435" spans="2:5" x14ac:dyDescent="0.25">
      <c r="B435" s="13">
        <v>8.66</v>
      </c>
      <c r="C435" s="13">
        <v>0.27200000000000002</v>
      </c>
      <c r="D435" s="27">
        <f t="shared" si="18"/>
        <v>0.25800000000000001</v>
      </c>
      <c r="E435" s="14">
        <f t="shared" si="19"/>
        <v>2.5171935530154475E-2</v>
      </c>
    </row>
    <row r="436" spans="2:5" x14ac:dyDescent="0.25">
      <c r="B436" s="13">
        <v>8.68</v>
      </c>
      <c r="C436" s="13">
        <v>0.26600000000000001</v>
      </c>
      <c r="D436" s="27">
        <f t="shared" si="18"/>
        <v>0.252</v>
      </c>
      <c r="E436" s="14">
        <f t="shared" si="19"/>
        <v>2.4586541680615998E-2</v>
      </c>
    </row>
    <row r="437" spans="2:5" x14ac:dyDescent="0.25">
      <c r="B437" s="13">
        <v>8.6999999999999993</v>
      </c>
      <c r="C437" s="13">
        <v>0.26</v>
      </c>
      <c r="D437" s="27">
        <f t="shared" si="18"/>
        <v>0.246</v>
      </c>
      <c r="E437" s="14">
        <f t="shared" si="19"/>
        <v>2.400114783107752E-2</v>
      </c>
    </row>
    <row r="438" spans="2:5" x14ac:dyDescent="0.25">
      <c r="B438" s="13">
        <v>8.7200000000000006</v>
      </c>
      <c r="C438" s="13">
        <v>0.254</v>
      </c>
      <c r="D438" s="27">
        <f t="shared" si="18"/>
        <v>0.24</v>
      </c>
      <c r="E438" s="14">
        <f t="shared" si="19"/>
        <v>2.3415753981539045E-2</v>
      </c>
    </row>
    <row r="439" spans="2:5" x14ac:dyDescent="0.25">
      <c r="B439" s="13">
        <v>8.74</v>
      </c>
      <c r="C439" s="13">
        <v>0.23599999999999999</v>
      </c>
      <c r="D439" s="27">
        <f t="shared" si="18"/>
        <v>0.22199999999999998</v>
      </c>
      <c r="E439" s="14">
        <f t="shared" si="19"/>
        <v>2.1659572432923616E-2</v>
      </c>
    </row>
    <row r="440" spans="2:5" x14ac:dyDescent="0.25">
      <c r="B440" s="13">
        <v>8.76</v>
      </c>
      <c r="C440" s="13">
        <v>0.224</v>
      </c>
      <c r="D440" s="27">
        <f t="shared" si="18"/>
        <v>0.21</v>
      </c>
      <c r="E440" s="14">
        <f t="shared" si="19"/>
        <v>2.0488784733846663E-2</v>
      </c>
    </row>
    <row r="441" spans="2:5" x14ac:dyDescent="0.25">
      <c r="B441" s="13">
        <v>8.7799999999999994</v>
      </c>
      <c r="C441" s="13">
        <v>0.20599999999999999</v>
      </c>
      <c r="D441" s="27">
        <f t="shared" si="18"/>
        <v>0.19199999999999998</v>
      </c>
      <c r="E441" s="14">
        <f t="shared" si="19"/>
        <v>1.8732603185231234E-2</v>
      </c>
    </row>
    <row r="442" spans="2:5" x14ac:dyDescent="0.25">
      <c r="B442" s="13">
        <v>8.8000000000000007</v>
      </c>
      <c r="C442" s="13">
        <v>0.18099999999999999</v>
      </c>
      <c r="D442" s="27">
        <f t="shared" si="18"/>
        <v>0.16699999999999998</v>
      </c>
      <c r="E442" s="14">
        <f t="shared" si="19"/>
        <v>1.6293462145487585E-2</v>
      </c>
    </row>
    <row r="443" spans="2:5" x14ac:dyDescent="0.25">
      <c r="B443" s="13">
        <v>8.82</v>
      </c>
      <c r="C443" s="13">
        <v>0.16300000000000001</v>
      </c>
      <c r="D443" s="27">
        <f t="shared" si="18"/>
        <v>0.14899999999999999</v>
      </c>
      <c r="E443" s="14">
        <f t="shared" si="19"/>
        <v>1.4537280596872157E-2</v>
      </c>
    </row>
    <row r="444" spans="2:5" x14ac:dyDescent="0.25">
      <c r="B444" s="13">
        <v>8.84</v>
      </c>
      <c r="C444" s="13">
        <v>0.13900000000000001</v>
      </c>
      <c r="D444" s="27">
        <f t="shared" si="18"/>
        <v>0.125</v>
      </c>
      <c r="E444" s="14">
        <f t="shared" si="19"/>
        <v>1.2195705198718253E-2</v>
      </c>
    </row>
    <row r="445" spans="2:5" x14ac:dyDescent="0.25">
      <c r="B445" s="13">
        <v>8.86</v>
      </c>
      <c r="C445" s="13">
        <v>0.114</v>
      </c>
      <c r="D445" s="27">
        <f t="shared" si="18"/>
        <v>0.1</v>
      </c>
      <c r="E445" s="14">
        <f t="shared" si="19"/>
        <v>9.7565641589746031E-3</v>
      </c>
    </row>
    <row r="446" spans="2:5" x14ac:dyDescent="0.25">
      <c r="B446" s="13">
        <v>8.8800000000000008</v>
      </c>
      <c r="C446" s="13">
        <v>0.09</v>
      </c>
      <c r="D446" s="27">
        <f t="shared" si="18"/>
        <v>7.5999999999999998E-2</v>
      </c>
      <c r="E446" s="14">
        <f t="shared" si="19"/>
        <v>7.4149887608206972E-3</v>
      </c>
    </row>
    <row r="447" spans="2:5" x14ac:dyDescent="0.25">
      <c r="B447" s="13">
        <v>8.9</v>
      </c>
      <c r="C447" s="13">
        <v>7.1999999999999995E-2</v>
      </c>
      <c r="D447" s="27">
        <f t="shared" si="18"/>
        <v>5.7999999999999996E-2</v>
      </c>
      <c r="E447" s="14">
        <f t="shared" si="19"/>
        <v>5.6588072122052691E-3</v>
      </c>
    </row>
    <row r="448" spans="2:5" x14ac:dyDescent="0.25">
      <c r="B448" s="13">
        <v>8.92</v>
      </c>
      <c r="C448" s="13">
        <v>4.2000000000000003E-2</v>
      </c>
      <c r="D448" s="27">
        <f t="shared" si="18"/>
        <v>2.8000000000000004E-2</v>
      </c>
      <c r="E448" s="14">
        <f t="shared" si="19"/>
        <v>2.7318379645128888E-3</v>
      </c>
    </row>
    <row r="449" spans="2:5" x14ac:dyDescent="0.25">
      <c r="B449" s="13">
        <v>8.94</v>
      </c>
      <c r="C449" s="13">
        <v>1.0999999999999999E-2</v>
      </c>
      <c r="D449" s="27">
        <f t="shared" si="18"/>
        <v>-3.0000000000000009E-3</v>
      </c>
      <c r="E449" s="14">
        <f t="shared" si="19"/>
        <v>-2.9269692476923813E-4</v>
      </c>
    </row>
    <row r="450" spans="2:5" x14ac:dyDescent="0.25">
      <c r="B450" s="13">
        <v>8.9600000000000009</v>
      </c>
      <c r="C450" s="13">
        <v>-1.2999999999999999E-2</v>
      </c>
      <c r="D450" s="27">
        <f t="shared" si="18"/>
        <v>-2.7E-2</v>
      </c>
      <c r="E450" s="14">
        <f t="shared" si="19"/>
        <v>-2.6342723229231427E-3</v>
      </c>
    </row>
    <row r="451" spans="2:5" x14ac:dyDescent="0.25">
      <c r="B451" s="13">
        <v>8.98</v>
      </c>
      <c r="C451" s="13">
        <v>-3.6999999999999998E-2</v>
      </c>
      <c r="D451" s="27">
        <f t="shared" ref="D451:D502" si="20">C451-$O$5</f>
        <v>-5.0999999999999997E-2</v>
      </c>
      <c r="E451" s="14">
        <f t="shared" si="19"/>
        <v>-4.9758477210770464E-3</v>
      </c>
    </row>
    <row r="452" spans="2:5" x14ac:dyDescent="0.25">
      <c r="B452" s="13">
        <v>9</v>
      </c>
      <c r="C452" s="13">
        <v>-6.2E-2</v>
      </c>
      <c r="D452" s="27">
        <f t="shared" si="20"/>
        <v>-7.5999999999999998E-2</v>
      </c>
      <c r="E452" s="14">
        <f t="shared" ref="E452:E502" si="21">D452/$O$2</f>
        <v>-7.4149887608206972E-3</v>
      </c>
    </row>
    <row r="453" spans="2:5" x14ac:dyDescent="0.25">
      <c r="B453" s="13">
        <v>9.02</v>
      </c>
      <c r="C453" s="13">
        <v>-8.5999999999999993E-2</v>
      </c>
      <c r="D453" s="27">
        <f t="shared" si="20"/>
        <v>-9.9999999999999992E-2</v>
      </c>
      <c r="E453" s="14">
        <f t="shared" si="21"/>
        <v>-9.7565641589746014E-3</v>
      </c>
    </row>
    <row r="454" spans="2:5" x14ac:dyDescent="0.25">
      <c r="B454" s="13">
        <v>9.0399999999999991</v>
      </c>
      <c r="C454" s="13">
        <v>-0.104</v>
      </c>
      <c r="D454" s="27">
        <f t="shared" si="20"/>
        <v>-0.11799999999999999</v>
      </c>
      <c r="E454" s="14">
        <f t="shared" si="21"/>
        <v>-1.151274570759003E-2</v>
      </c>
    </row>
    <row r="455" spans="2:5" x14ac:dyDescent="0.25">
      <c r="B455" s="13">
        <v>9.06</v>
      </c>
      <c r="C455" s="13">
        <v>-0.122</v>
      </c>
      <c r="D455" s="27">
        <f t="shared" si="20"/>
        <v>-0.13600000000000001</v>
      </c>
      <c r="E455" s="14">
        <f t="shared" si="21"/>
        <v>-1.3268927256205459E-2</v>
      </c>
    </row>
    <row r="456" spans="2:5" x14ac:dyDescent="0.25">
      <c r="B456" s="13">
        <v>9.08</v>
      </c>
      <c r="C456" s="13">
        <v>-0.14099999999999999</v>
      </c>
      <c r="D456" s="27">
        <f t="shared" si="20"/>
        <v>-0.155</v>
      </c>
      <c r="E456" s="14">
        <f t="shared" si="21"/>
        <v>-1.5122674446410633E-2</v>
      </c>
    </row>
    <row r="457" spans="2:5" x14ac:dyDescent="0.25">
      <c r="B457" s="13">
        <v>9.1</v>
      </c>
      <c r="C457" s="13">
        <v>-0.159</v>
      </c>
      <c r="D457" s="27">
        <f t="shared" si="20"/>
        <v>-0.17300000000000001</v>
      </c>
      <c r="E457" s="14">
        <f t="shared" si="21"/>
        <v>-1.6878855995026063E-2</v>
      </c>
    </row>
    <row r="458" spans="2:5" x14ac:dyDescent="0.25">
      <c r="B458" s="13">
        <v>9.1199999999999992</v>
      </c>
      <c r="C458" s="13">
        <v>-0.17699999999999999</v>
      </c>
      <c r="D458" s="27">
        <f t="shared" si="20"/>
        <v>-0.191</v>
      </c>
      <c r="E458" s="14">
        <f t="shared" si="21"/>
        <v>-1.863503754364149E-2</v>
      </c>
    </row>
    <row r="459" spans="2:5" x14ac:dyDescent="0.25">
      <c r="B459" s="13">
        <v>9.14</v>
      </c>
      <c r="C459" s="13">
        <v>-0.183</v>
      </c>
      <c r="D459" s="27">
        <f t="shared" si="20"/>
        <v>-0.19700000000000001</v>
      </c>
      <c r="E459" s="14">
        <f t="shared" si="21"/>
        <v>-1.9220431393179967E-2</v>
      </c>
    </row>
    <row r="460" spans="2:5" x14ac:dyDescent="0.25">
      <c r="B460" s="13">
        <v>9.16</v>
      </c>
      <c r="C460" s="13">
        <v>-0.189</v>
      </c>
      <c r="D460" s="27">
        <f t="shared" si="20"/>
        <v>-0.20300000000000001</v>
      </c>
      <c r="E460" s="14">
        <f t="shared" si="21"/>
        <v>-1.9805825242718445E-2</v>
      </c>
    </row>
    <row r="461" spans="2:5" x14ac:dyDescent="0.25">
      <c r="B461" s="13">
        <v>9.18</v>
      </c>
      <c r="C461" s="13">
        <v>-0.20100000000000001</v>
      </c>
      <c r="D461" s="27">
        <f t="shared" si="20"/>
        <v>-0.21500000000000002</v>
      </c>
      <c r="E461" s="14">
        <f t="shared" si="21"/>
        <v>-2.0976612941795397E-2</v>
      </c>
    </row>
    <row r="462" spans="2:5" x14ac:dyDescent="0.25">
      <c r="B462" s="15">
        <v>9.1999999999999993</v>
      </c>
      <c r="C462" s="15">
        <v>-0.20799999999999999</v>
      </c>
      <c r="D462" s="27">
        <f t="shared" si="20"/>
        <v>-0.222</v>
      </c>
      <c r="E462" s="14">
        <f t="shared" si="21"/>
        <v>-2.1659572432923616E-2</v>
      </c>
    </row>
    <row r="463" spans="2:5" x14ac:dyDescent="0.25">
      <c r="B463" s="15">
        <v>9.2200000000000006</v>
      </c>
      <c r="C463" s="15">
        <v>-0.20799999999999999</v>
      </c>
      <c r="D463" s="27">
        <f t="shared" si="20"/>
        <v>-0.222</v>
      </c>
      <c r="E463" s="14">
        <f t="shared" si="21"/>
        <v>-2.1659572432923616E-2</v>
      </c>
    </row>
    <row r="464" spans="2:5" x14ac:dyDescent="0.25">
      <c r="B464" s="15">
        <v>9.24</v>
      </c>
      <c r="C464" s="15">
        <v>-0.20799999999999999</v>
      </c>
      <c r="D464" s="27">
        <f t="shared" si="20"/>
        <v>-0.222</v>
      </c>
      <c r="E464" s="14">
        <f t="shared" si="21"/>
        <v>-2.1659572432923616E-2</v>
      </c>
    </row>
    <row r="465" spans="2:5" x14ac:dyDescent="0.25">
      <c r="B465" s="15">
        <v>9.26</v>
      </c>
      <c r="C465" s="15">
        <v>-0.20799999999999999</v>
      </c>
      <c r="D465" s="27">
        <f t="shared" si="20"/>
        <v>-0.222</v>
      </c>
      <c r="E465" s="14">
        <f t="shared" si="21"/>
        <v>-2.1659572432923616E-2</v>
      </c>
    </row>
    <row r="466" spans="2:5" x14ac:dyDescent="0.25">
      <c r="B466" s="13">
        <v>9.2799999999999994</v>
      </c>
      <c r="C466" s="13">
        <v>-0.19500000000000001</v>
      </c>
      <c r="D466" s="27">
        <f t="shared" si="20"/>
        <v>-0.20900000000000002</v>
      </c>
      <c r="E466" s="14">
        <f t="shared" si="21"/>
        <v>-2.0391219092256919E-2</v>
      </c>
    </row>
    <row r="467" spans="2:5" x14ac:dyDescent="0.25">
      <c r="B467" s="13">
        <v>9.3000000000000007</v>
      </c>
      <c r="C467" s="13">
        <v>-0.189</v>
      </c>
      <c r="D467" s="27">
        <f t="shared" si="20"/>
        <v>-0.20300000000000001</v>
      </c>
      <c r="E467" s="14">
        <f t="shared" si="21"/>
        <v>-1.9805825242718445E-2</v>
      </c>
    </row>
    <row r="468" spans="2:5" x14ac:dyDescent="0.25">
      <c r="B468" s="13">
        <v>9.32</v>
      </c>
      <c r="C468" s="13">
        <v>-0.183</v>
      </c>
      <c r="D468" s="27">
        <f t="shared" si="20"/>
        <v>-0.19700000000000001</v>
      </c>
      <c r="E468" s="14">
        <f t="shared" si="21"/>
        <v>-1.9220431393179967E-2</v>
      </c>
    </row>
    <row r="469" spans="2:5" x14ac:dyDescent="0.25">
      <c r="B469" s="13">
        <v>9.34</v>
      </c>
      <c r="C469" s="13">
        <v>-0.17100000000000001</v>
      </c>
      <c r="D469" s="27">
        <f t="shared" si="20"/>
        <v>-0.18500000000000003</v>
      </c>
      <c r="E469" s="14">
        <f t="shared" si="21"/>
        <v>-1.8049643694103015E-2</v>
      </c>
    </row>
    <row r="470" spans="2:5" x14ac:dyDescent="0.25">
      <c r="B470" s="13">
        <v>9.36</v>
      </c>
      <c r="C470" s="13">
        <v>-0.153</v>
      </c>
      <c r="D470" s="27">
        <f t="shared" si="20"/>
        <v>-0.16700000000000001</v>
      </c>
      <c r="E470" s="14">
        <f t="shared" si="21"/>
        <v>-1.6293462145487585E-2</v>
      </c>
    </row>
    <row r="471" spans="2:5" x14ac:dyDescent="0.25">
      <c r="B471" s="13">
        <v>9.3800000000000008</v>
      </c>
      <c r="C471" s="13">
        <v>-0.14099999999999999</v>
      </c>
      <c r="D471" s="27">
        <f t="shared" si="20"/>
        <v>-0.155</v>
      </c>
      <c r="E471" s="14">
        <f t="shared" si="21"/>
        <v>-1.5122674446410633E-2</v>
      </c>
    </row>
    <row r="472" spans="2:5" x14ac:dyDescent="0.25">
      <c r="B472" s="13">
        <v>9.4</v>
      </c>
      <c r="C472" s="13">
        <v>-0.129</v>
      </c>
      <c r="D472" s="27">
        <f t="shared" si="20"/>
        <v>-0.14300000000000002</v>
      </c>
      <c r="E472" s="14">
        <f t="shared" si="21"/>
        <v>-1.3951886747333683E-2</v>
      </c>
    </row>
    <row r="473" spans="2:5" x14ac:dyDescent="0.25">
      <c r="B473" s="13">
        <v>9.42</v>
      </c>
      <c r="C473" s="13">
        <v>-0.104</v>
      </c>
      <c r="D473" s="27">
        <f t="shared" si="20"/>
        <v>-0.11799999999999999</v>
      </c>
      <c r="E473" s="14">
        <f t="shared" si="21"/>
        <v>-1.151274570759003E-2</v>
      </c>
    </row>
    <row r="474" spans="2:5" x14ac:dyDescent="0.25">
      <c r="B474" s="13">
        <v>9.44</v>
      </c>
      <c r="C474" s="13">
        <v>-8.5999999999999993E-2</v>
      </c>
      <c r="D474" s="27">
        <f t="shared" si="20"/>
        <v>-9.9999999999999992E-2</v>
      </c>
      <c r="E474" s="14">
        <f t="shared" si="21"/>
        <v>-9.7565641589746014E-3</v>
      </c>
    </row>
    <row r="475" spans="2:5" x14ac:dyDescent="0.25">
      <c r="B475" s="13">
        <v>9.4600000000000009</v>
      </c>
      <c r="C475" s="13">
        <v>-7.3999999999999996E-2</v>
      </c>
      <c r="D475" s="27">
        <f t="shared" si="20"/>
        <v>-8.7999999999999995E-2</v>
      </c>
      <c r="E475" s="14">
        <f t="shared" si="21"/>
        <v>-8.5857764598976493E-3</v>
      </c>
    </row>
    <row r="476" spans="2:5" x14ac:dyDescent="0.25">
      <c r="B476" s="13">
        <v>9.48</v>
      </c>
      <c r="C476" s="13">
        <v>-5.6000000000000001E-2</v>
      </c>
      <c r="D476" s="27">
        <f t="shared" si="20"/>
        <v>-7.0000000000000007E-2</v>
      </c>
      <c r="E476" s="14">
        <f t="shared" si="21"/>
        <v>-6.829594911282222E-3</v>
      </c>
    </row>
    <row r="477" spans="2:5" x14ac:dyDescent="0.25">
      <c r="B477" s="13">
        <v>9.5</v>
      </c>
      <c r="C477" s="13">
        <v>-3.1E-2</v>
      </c>
      <c r="D477" s="27">
        <f t="shared" si="20"/>
        <v>-4.4999999999999998E-2</v>
      </c>
      <c r="E477" s="14">
        <f t="shared" si="21"/>
        <v>-4.3904538715385704E-3</v>
      </c>
    </row>
    <row r="478" spans="2:5" x14ac:dyDescent="0.25">
      <c r="B478" s="13">
        <v>9.52</v>
      </c>
      <c r="C478" s="13">
        <v>-7.0000000000000001E-3</v>
      </c>
      <c r="D478" s="27">
        <f t="shared" si="20"/>
        <v>-2.1000000000000001E-2</v>
      </c>
      <c r="E478" s="14">
        <f t="shared" si="21"/>
        <v>-2.0488784733846666E-3</v>
      </c>
    </row>
    <row r="479" spans="2:5" x14ac:dyDescent="0.25">
      <c r="B479" s="13">
        <v>9.5399999999999991</v>
      </c>
      <c r="C479" s="13">
        <v>1.0999999999999999E-2</v>
      </c>
      <c r="D479" s="27">
        <f t="shared" si="20"/>
        <v>-3.0000000000000009E-3</v>
      </c>
      <c r="E479" s="14">
        <f t="shared" si="21"/>
        <v>-2.9269692476923813E-4</v>
      </c>
    </row>
    <row r="480" spans="2:5" x14ac:dyDescent="0.25">
      <c r="B480" s="13">
        <v>9.56</v>
      </c>
      <c r="C480" s="13">
        <v>2.9000000000000001E-2</v>
      </c>
      <c r="D480" s="27">
        <f t="shared" si="20"/>
        <v>1.5000000000000001E-2</v>
      </c>
      <c r="E480" s="14">
        <f t="shared" si="21"/>
        <v>1.4634846238461903E-3</v>
      </c>
    </row>
    <row r="481" spans="2:5" x14ac:dyDescent="0.25">
      <c r="B481" s="13">
        <v>9.58</v>
      </c>
      <c r="C481" s="13">
        <v>5.3999999999999999E-2</v>
      </c>
      <c r="D481" s="27">
        <f t="shared" si="20"/>
        <v>0.04</v>
      </c>
      <c r="E481" s="14">
        <f t="shared" si="21"/>
        <v>3.9026256635898409E-3</v>
      </c>
    </row>
    <row r="482" spans="2:5" x14ac:dyDescent="0.25">
      <c r="B482" s="13">
        <v>9.6</v>
      </c>
      <c r="C482" s="13">
        <v>7.1999999999999995E-2</v>
      </c>
      <c r="D482" s="27">
        <f t="shared" si="20"/>
        <v>5.7999999999999996E-2</v>
      </c>
      <c r="E482" s="14">
        <f t="shared" si="21"/>
        <v>5.6588072122052691E-3</v>
      </c>
    </row>
    <row r="483" spans="2:5" x14ac:dyDescent="0.25">
      <c r="B483" s="13">
        <v>9.6199999999999992</v>
      </c>
      <c r="C483" s="13">
        <v>8.4000000000000005E-2</v>
      </c>
      <c r="D483" s="27">
        <f t="shared" si="20"/>
        <v>7.0000000000000007E-2</v>
      </c>
      <c r="E483" s="14">
        <f t="shared" si="21"/>
        <v>6.829594911282222E-3</v>
      </c>
    </row>
    <row r="484" spans="2:5" x14ac:dyDescent="0.25">
      <c r="B484" s="13">
        <v>9.64</v>
      </c>
      <c r="C484" s="13">
        <v>0.10199999999999999</v>
      </c>
      <c r="D484" s="27">
        <f t="shared" si="20"/>
        <v>8.7999999999999995E-2</v>
      </c>
      <c r="E484" s="14">
        <f t="shared" si="21"/>
        <v>8.5857764598976493E-3</v>
      </c>
    </row>
    <row r="485" spans="2:5" x14ac:dyDescent="0.25">
      <c r="B485" s="13">
        <v>9.66</v>
      </c>
      <c r="C485" s="13">
        <v>0.121</v>
      </c>
      <c r="D485" s="27">
        <f t="shared" si="20"/>
        <v>0.107</v>
      </c>
      <c r="E485" s="14">
        <f t="shared" si="21"/>
        <v>1.0439523650102825E-2</v>
      </c>
    </row>
    <row r="486" spans="2:5" x14ac:dyDescent="0.25">
      <c r="B486" s="13">
        <v>9.68</v>
      </c>
      <c r="C486" s="13">
        <v>0.13300000000000001</v>
      </c>
      <c r="D486" s="27">
        <f t="shared" si="20"/>
        <v>0.11900000000000001</v>
      </c>
      <c r="E486" s="14">
        <f t="shared" si="21"/>
        <v>1.1610311349179777E-2</v>
      </c>
    </row>
    <row r="487" spans="2:5" x14ac:dyDescent="0.25">
      <c r="B487" s="13">
        <v>9.6999999999999993</v>
      </c>
      <c r="C487" s="13">
        <v>0.14499999999999999</v>
      </c>
      <c r="D487" s="27">
        <f t="shared" si="20"/>
        <v>0.13099999999999998</v>
      </c>
      <c r="E487" s="14">
        <f t="shared" si="21"/>
        <v>1.2781099048256727E-2</v>
      </c>
    </row>
    <row r="488" spans="2:5" x14ac:dyDescent="0.25">
      <c r="B488" s="13">
        <v>9.7200000000000006</v>
      </c>
      <c r="C488" s="13">
        <v>0.157</v>
      </c>
      <c r="D488" s="27">
        <f t="shared" si="20"/>
        <v>0.14299999999999999</v>
      </c>
      <c r="E488" s="14">
        <f t="shared" si="21"/>
        <v>1.3951886747333679E-2</v>
      </c>
    </row>
    <row r="489" spans="2:5" x14ac:dyDescent="0.25">
      <c r="B489" s="13">
        <v>9.74</v>
      </c>
      <c r="C489" s="13">
        <v>0.16300000000000001</v>
      </c>
      <c r="D489" s="27">
        <f t="shared" si="20"/>
        <v>0.14899999999999999</v>
      </c>
      <c r="E489" s="14">
        <f t="shared" si="21"/>
        <v>1.4537280596872157E-2</v>
      </c>
    </row>
    <row r="490" spans="2:5" x14ac:dyDescent="0.25">
      <c r="B490" s="13">
        <v>9.76</v>
      </c>
      <c r="C490" s="13">
        <v>0.17499999999999999</v>
      </c>
      <c r="D490" s="27">
        <f t="shared" si="20"/>
        <v>0.16099999999999998</v>
      </c>
      <c r="E490" s="14">
        <f t="shared" si="21"/>
        <v>1.5708068295949108E-2</v>
      </c>
    </row>
    <row r="491" spans="2:5" x14ac:dyDescent="0.25">
      <c r="B491" s="15">
        <v>9.7799999999999994</v>
      </c>
      <c r="C491" s="15">
        <v>0.18099999999999999</v>
      </c>
      <c r="D491" s="27">
        <f t="shared" si="20"/>
        <v>0.16699999999999998</v>
      </c>
      <c r="E491" s="14">
        <f t="shared" si="21"/>
        <v>1.6293462145487585E-2</v>
      </c>
    </row>
    <row r="492" spans="2:5" x14ac:dyDescent="0.25">
      <c r="B492" s="15">
        <v>9.8000000000000007</v>
      </c>
      <c r="C492" s="15">
        <v>0.18099999999999999</v>
      </c>
      <c r="D492" s="27">
        <f t="shared" si="20"/>
        <v>0.16699999999999998</v>
      </c>
      <c r="E492" s="14">
        <f t="shared" si="21"/>
        <v>1.6293462145487585E-2</v>
      </c>
    </row>
    <row r="493" spans="2:5" x14ac:dyDescent="0.25">
      <c r="B493" s="15">
        <v>9.82</v>
      </c>
      <c r="C493" s="15">
        <v>0.18099999999999999</v>
      </c>
      <c r="D493" s="27">
        <f t="shared" si="20"/>
        <v>0.16699999999999998</v>
      </c>
      <c r="E493" s="14">
        <f t="shared" si="21"/>
        <v>1.6293462145487585E-2</v>
      </c>
    </row>
    <row r="494" spans="2:5" x14ac:dyDescent="0.25">
      <c r="B494" s="15">
        <v>9.84</v>
      </c>
      <c r="C494" s="15">
        <v>0.18099999999999999</v>
      </c>
      <c r="D494" s="27">
        <f t="shared" si="20"/>
        <v>0.16699999999999998</v>
      </c>
      <c r="E494" s="14">
        <f t="shared" si="21"/>
        <v>1.6293462145487585E-2</v>
      </c>
    </row>
    <row r="495" spans="2:5" x14ac:dyDescent="0.25">
      <c r="B495" s="13">
        <v>9.86</v>
      </c>
      <c r="C495" s="13">
        <v>0.16900000000000001</v>
      </c>
      <c r="D495" s="27">
        <f t="shared" si="20"/>
        <v>0.155</v>
      </c>
      <c r="E495" s="14">
        <f t="shared" si="21"/>
        <v>1.5122674446410633E-2</v>
      </c>
    </row>
    <row r="496" spans="2:5" x14ac:dyDescent="0.25">
      <c r="B496" s="13">
        <v>9.8800000000000008</v>
      </c>
      <c r="C496" s="13">
        <v>0.16900000000000001</v>
      </c>
      <c r="D496" s="27">
        <f t="shared" si="20"/>
        <v>0.155</v>
      </c>
      <c r="E496" s="14">
        <f t="shared" si="21"/>
        <v>1.5122674446410633E-2</v>
      </c>
    </row>
    <row r="497" spans="2:5" x14ac:dyDescent="0.25">
      <c r="B497" s="13">
        <v>9.9</v>
      </c>
      <c r="C497" s="13">
        <v>0.16900000000000001</v>
      </c>
      <c r="D497" s="27">
        <f t="shared" si="20"/>
        <v>0.155</v>
      </c>
      <c r="E497" s="14">
        <f t="shared" si="21"/>
        <v>1.5122674446410633E-2</v>
      </c>
    </row>
    <row r="498" spans="2:5" x14ac:dyDescent="0.25">
      <c r="B498" s="13">
        <v>9.92</v>
      </c>
      <c r="C498" s="13">
        <v>0.16300000000000001</v>
      </c>
      <c r="D498" s="27">
        <f t="shared" si="20"/>
        <v>0.14899999999999999</v>
      </c>
      <c r="E498" s="14">
        <f t="shared" si="21"/>
        <v>1.4537280596872157E-2</v>
      </c>
    </row>
    <row r="499" spans="2:5" x14ac:dyDescent="0.25">
      <c r="B499" s="13">
        <v>9.94</v>
      </c>
      <c r="C499" s="13">
        <v>0.157</v>
      </c>
      <c r="D499" s="27">
        <f t="shared" si="20"/>
        <v>0.14299999999999999</v>
      </c>
      <c r="E499" s="14">
        <f t="shared" si="21"/>
        <v>1.3951886747333679E-2</v>
      </c>
    </row>
    <row r="500" spans="2:5" x14ac:dyDescent="0.25">
      <c r="B500" s="13">
        <v>9.9600000000000009</v>
      </c>
      <c r="C500" s="13">
        <v>0.13900000000000001</v>
      </c>
      <c r="D500" s="27">
        <f t="shared" si="20"/>
        <v>0.125</v>
      </c>
      <c r="E500" s="14">
        <f t="shared" si="21"/>
        <v>1.2195705198718253E-2</v>
      </c>
    </row>
    <row r="501" spans="2:5" x14ac:dyDescent="0.25">
      <c r="B501" s="13">
        <v>9.98</v>
      </c>
      <c r="C501" s="13">
        <v>0.13300000000000001</v>
      </c>
      <c r="D501" s="27">
        <f t="shared" si="20"/>
        <v>0.11900000000000001</v>
      </c>
      <c r="E501" s="14">
        <f t="shared" si="21"/>
        <v>1.1610311349179777E-2</v>
      </c>
    </row>
    <row r="502" spans="2:5" x14ac:dyDescent="0.25">
      <c r="B502" s="13">
        <v>10</v>
      </c>
      <c r="C502" s="13">
        <v>0.114</v>
      </c>
      <c r="D502" s="27">
        <f t="shared" si="20"/>
        <v>0.1</v>
      </c>
      <c r="E502" s="14">
        <f t="shared" si="21"/>
        <v>9.7565641589746031E-3</v>
      </c>
    </row>
    <row r="503" spans="2:5" x14ac:dyDescent="0.25">
      <c r="E503" s="9"/>
    </row>
    <row r="504" spans="2:5" x14ac:dyDescent="0.25">
      <c r="E504" s="9"/>
    </row>
  </sheetData>
  <mergeCells count="20">
    <mergeCell ref="G2:G3"/>
    <mergeCell ref="H2:H3"/>
    <mergeCell ref="I2:I3"/>
    <mergeCell ref="J2:J3"/>
    <mergeCell ref="K2:K3"/>
    <mergeCell ref="W30:W31"/>
    <mergeCell ref="AA30:AA31"/>
    <mergeCell ref="AA2:AC2"/>
    <mergeCell ref="H4:H18"/>
    <mergeCell ref="I4:I18"/>
    <mergeCell ref="K4:K18"/>
    <mergeCell ref="L4:L18"/>
    <mergeCell ref="W14:X14"/>
    <mergeCell ref="AA14:AB14"/>
    <mergeCell ref="L2:L3"/>
    <mergeCell ref="N2:N3"/>
    <mergeCell ref="O2:O3"/>
    <mergeCell ref="W2:Y2"/>
    <mergeCell ref="O5:O6"/>
    <mergeCell ref="N5:N6"/>
  </mergeCells>
  <pageMargins left="0.7" right="0.7" top="0.75" bottom="0.75" header="0.3" footer="0.3"/>
  <ignoredErrors>
    <ignoredError sqref="T3:T4 T6:T8 T11:T19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1153-BDD4-4B06-ACA4-FFF12CA394AE}">
  <dimension ref="B1:AC504"/>
  <sheetViews>
    <sheetView topLeftCell="N1" workbookViewId="0">
      <selection activeCell="AA31" sqref="AA31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19" width="14.140625" bestFit="1" customWidth="1"/>
    <col min="20" max="20" width="11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19" t="s">
        <v>23</v>
      </c>
      <c r="C1" s="19" t="s">
        <v>16</v>
      </c>
      <c r="D1" s="19" t="s">
        <v>17</v>
      </c>
      <c r="E1" s="19" t="s">
        <v>18</v>
      </c>
    </row>
    <row r="2" spans="2:29" x14ac:dyDescent="0.25">
      <c r="B2" s="13">
        <v>0</v>
      </c>
      <c r="C2" s="13">
        <v>0.95899999999999996</v>
      </c>
      <c r="D2" s="27">
        <f>C2-$O$5</f>
        <v>0.93599999999999994</v>
      </c>
      <c r="E2" s="14">
        <f>D2/$O$2</f>
        <v>9.1321440528002271E-2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'2ªParte dx=0,041'!P2</f>
        <v>5.2256775800563385E-2</v>
      </c>
      <c r="S2" s="19" t="s">
        <v>19</v>
      </c>
      <c r="T2" s="19" t="s">
        <v>20</v>
      </c>
      <c r="U2" s="19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0.94</v>
      </c>
      <c r="D3" s="27">
        <f t="shared" ref="D3:D66" si="0">C3-$O$5</f>
        <v>0.91699999999999993</v>
      </c>
      <c r="E3" s="14">
        <f>D3/$O$2</f>
        <v>8.9467693337797097E-2</v>
      </c>
      <c r="G3" s="81"/>
      <c r="H3" s="81"/>
      <c r="I3" s="81"/>
      <c r="J3" s="81"/>
      <c r="K3" s="81"/>
      <c r="L3" s="81"/>
      <c r="N3" s="81"/>
      <c r="O3" s="86"/>
      <c r="S3" s="18">
        <f>E31</f>
        <v>-8.410158305036107E-2</v>
      </c>
      <c r="T3" s="13">
        <f>AVERAGE(B31)</f>
        <v>0.57999999999999996</v>
      </c>
      <c r="U3" s="18">
        <f>($O$2*S3*S3)/2</f>
        <v>3.624778229470562E-2</v>
      </c>
      <c r="W3" s="19" t="s">
        <v>28</v>
      </c>
      <c r="X3" s="19" t="s">
        <v>20</v>
      </c>
      <c r="Y3" s="19" t="s">
        <v>21</v>
      </c>
      <c r="AA3" s="19" t="s">
        <v>29</v>
      </c>
      <c r="AB3" s="19" t="s">
        <v>20</v>
      </c>
      <c r="AC3" s="19" t="s">
        <v>21</v>
      </c>
    </row>
    <row r="4" spans="2:29" x14ac:dyDescent="0.25">
      <c r="B4" s="13">
        <v>0.04</v>
      </c>
      <c r="C4" s="13">
        <v>0.92900000000000005</v>
      </c>
      <c r="D4" s="27">
        <f t="shared" si="0"/>
        <v>0.90600000000000003</v>
      </c>
      <c r="E4" s="14">
        <f t="shared" ref="E4:E67" si="1">D4/$O$2</f>
        <v>8.8394471280309903E-2</v>
      </c>
      <c r="G4" s="21">
        <f>T5-T3</f>
        <v>1.19</v>
      </c>
      <c r="H4" s="84">
        <f>AVERAGE(G4:G11)</f>
        <v>1.1925000000000001</v>
      </c>
      <c r="I4" s="82">
        <f>_xlfn.STDEV.S(G4:G11)</f>
        <v>2.492846909516468E-2</v>
      </c>
      <c r="J4" s="22">
        <f>1/G4</f>
        <v>0.84033613445378152</v>
      </c>
      <c r="K4" s="82">
        <f>AVERAGE(J4:J11)</f>
        <v>0.83890261311833647</v>
      </c>
      <c r="L4" s="82">
        <f>_xlfn.STDEV.S(J4:J11)</f>
        <v>1.7946744032825854E-2</v>
      </c>
      <c r="S4" s="18">
        <f>E60</f>
        <v>7.7662250705437821E-2</v>
      </c>
      <c r="T4" s="13">
        <f>AVERAGE(B61)</f>
        <v>1.18</v>
      </c>
      <c r="U4" s="18">
        <f t="shared" ref="U4:U12" si="2">($O$2*S4*S4)/2</f>
        <v>3.090957578076425E-2</v>
      </c>
      <c r="W4" s="18">
        <f>S4</f>
        <v>7.7662250705437821E-2</v>
      </c>
      <c r="X4" s="13">
        <f>T4</f>
        <v>1.18</v>
      </c>
      <c r="Y4" s="18">
        <f>($O$2*W4*W4)/2</f>
        <v>3.090957578076425E-2</v>
      </c>
      <c r="AA4" s="18">
        <f>S3</f>
        <v>-8.410158305036107E-2</v>
      </c>
      <c r="AB4" s="13">
        <f>T4</f>
        <v>1.18</v>
      </c>
      <c r="AC4" s="18">
        <f>($O$2*AA4*AA4)/2</f>
        <v>3.624778229470562E-2</v>
      </c>
    </row>
    <row r="5" spans="2:29" x14ac:dyDescent="0.25">
      <c r="B5" s="13">
        <v>0.06</v>
      </c>
      <c r="C5" s="13">
        <v>0.89800000000000002</v>
      </c>
      <c r="D5" s="27">
        <f t="shared" si="0"/>
        <v>0.875</v>
      </c>
      <c r="E5" s="14">
        <f t="shared" si="1"/>
        <v>8.5369936391027773E-2</v>
      </c>
      <c r="G5" s="21">
        <f t="shared" ref="G5:G11" si="3">T6-T4</f>
        <v>1.1900000000000002</v>
      </c>
      <c r="H5" s="84"/>
      <c r="I5" s="82"/>
      <c r="J5" s="22">
        <f t="shared" ref="J5:J11" si="4">1/G5</f>
        <v>0.84033613445378141</v>
      </c>
      <c r="K5" s="82"/>
      <c r="L5" s="82"/>
      <c r="N5" s="81" t="s">
        <v>31</v>
      </c>
      <c r="O5" s="87">
        <f>C502</f>
        <v>2.3E-2</v>
      </c>
      <c r="S5" s="18">
        <f>E90</f>
        <v>-7.0442393227796621E-2</v>
      </c>
      <c r="T5" s="13">
        <f>AVERAGE(B90:B91)</f>
        <v>1.77</v>
      </c>
      <c r="U5" s="18">
        <f t="shared" si="2"/>
        <v>2.542970395523458E-2</v>
      </c>
      <c r="W5" s="18">
        <f>S6</f>
        <v>6.3417667033334915E-2</v>
      </c>
      <c r="X5" s="13">
        <f>T6</f>
        <v>2.37</v>
      </c>
      <c r="Y5" s="18">
        <f t="shared" ref="Y5:Y8" si="5">($O$2*W5*W5)/2</f>
        <v>2.0610741785833848E-2</v>
      </c>
      <c r="AA5" s="18">
        <f>S5</f>
        <v>-7.0442393227796621E-2</v>
      </c>
      <c r="AB5" s="13">
        <f>T6</f>
        <v>2.37</v>
      </c>
      <c r="AC5" s="18">
        <f t="shared" ref="AC5:AC8" si="6">($O$2*AA5*AA5)/2</f>
        <v>2.542970395523458E-2</v>
      </c>
    </row>
    <row r="6" spans="2:29" x14ac:dyDescent="0.25">
      <c r="B6" s="13">
        <v>0.08</v>
      </c>
      <c r="C6" s="13">
        <v>0.85</v>
      </c>
      <c r="D6" s="27">
        <f t="shared" si="0"/>
        <v>0.82699999999999996</v>
      </c>
      <c r="E6" s="14">
        <f t="shared" si="1"/>
        <v>8.0686785594719951E-2</v>
      </c>
      <c r="G6" s="21">
        <f t="shared" si="3"/>
        <v>1.21</v>
      </c>
      <c r="H6" s="84"/>
      <c r="I6" s="82"/>
      <c r="J6" s="22">
        <f t="shared" si="4"/>
        <v>0.82644628099173556</v>
      </c>
      <c r="K6" s="82"/>
      <c r="L6" s="82"/>
      <c r="N6" s="81"/>
      <c r="O6" s="87"/>
      <c r="S6" s="18">
        <f>E120</f>
        <v>6.3417667033334915E-2</v>
      </c>
      <c r="T6" s="13">
        <f>AVERAGE(B120:B121)</f>
        <v>2.37</v>
      </c>
      <c r="U6" s="18">
        <f t="shared" si="2"/>
        <v>2.0610741785833848E-2</v>
      </c>
      <c r="W6" s="18">
        <f>S8</f>
        <v>4.9270649002821743E-2</v>
      </c>
      <c r="X6" s="13">
        <f>T8</f>
        <v>3.58</v>
      </c>
      <c r="Y6" s="18">
        <f t="shared" si="5"/>
        <v>1.2440838873212489E-2</v>
      </c>
      <c r="AA6" s="18">
        <f>S7</f>
        <v>-5.688076904682194E-2</v>
      </c>
      <c r="AB6" s="13">
        <f>T8</f>
        <v>3.58</v>
      </c>
      <c r="AC6" s="18">
        <f t="shared" si="6"/>
        <v>1.6580744177148596E-2</v>
      </c>
    </row>
    <row r="7" spans="2:29" x14ac:dyDescent="0.25">
      <c r="B7" s="13">
        <v>0.1</v>
      </c>
      <c r="C7" s="13">
        <v>0.80100000000000005</v>
      </c>
      <c r="D7" s="27">
        <f t="shared" si="0"/>
        <v>0.77800000000000002</v>
      </c>
      <c r="E7" s="14">
        <f t="shared" si="1"/>
        <v>7.5906069156822409E-2</v>
      </c>
      <c r="G7" s="21">
        <f t="shared" si="3"/>
        <v>1.21</v>
      </c>
      <c r="H7" s="84"/>
      <c r="I7" s="82"/>
      <c r="J7" s="22">
        <f t="shared" si="4"/>
        <v>0.82644628099173556</v>
      </c>
      <c r="K7" s="82"/>
      <c r="L7" s="82"/>
      <c r="S7" s="18">
        <f>E151</f>
        <v>-5.688076904682194E-2</v>
      </c>
      <c r="T7" s="13">
        <f>AVERAGE(B150:B152)</f>
        <v>2.98</v>
      </c>
      <c r="U7" s="18">
        <f t="shared" si="2"/>
        <v>1.6580744177148596E-2</v>
      </c>
      <c r="W7" s="18">
        <f>S10</f>
        <v>3.56114591802573E-2</v>
      </c>
      <c r="X7" s="13">
        <f>T10</f>
        <v>4.72</v>
      </c>
      <c r="Y7" s="18">
        <f t="shared" si="5"/>
        <v>6.4990913003969584E-3</v>
      </c>
      <c r="AA7" s="18">
        <f>S9</f>
        <v>-4.3806973073795961E-2</v>
      </c>
      <c r="AB7" s="13">
        <f>T10</f>
        <v>4.72</v>
      </c>
      <c r="AC7" s="18">
        <f t="shared" si="6"/>
        <v>9.8346654550671916E-3</v>
      </c>
    </row>
    <row r="8" spans="2:29" x14ac:dyDescent="0.25">
      <c r="B8" s="13">
        <v>0.12</v>
      </c>
      <c r="C8" s="13">
        <v>0.74</v>
      </c>
      <c r="D8" s="27">
        <f t="shared" si="0"/>
        <v>0.71699999999999997</v>
      </c>
      <c r="E8" s="14">
        <f t="shared" si="1"/>
        <v>6.9954565019847897E-2</v>
      </c>
      <c r="G8" s="21">
        <f t="shared" si="3"/>
        <v>1.1800000000000002</v>
      </c>
      <c r="H8" s="84"/>
      <c r="I8" s="82"/>
      <c r="J8" s="22">
        <f t="shared" si="4"/>
        <v>0.84745762711864392</v>
      </c>
      <c r="K8" s="82"/>
      <c r="L8" s="82"/>
      <c r="S8" s="18">
        <f>E181</f>
        <v>4.9270649002821743E-2</v>
      </c>
      <c r="T8" s="13">
        <f>AVERAGE(B181)</f>
        <v>3.58</v>
      </c>
      <c r="U8" s="18">
        <f t="shared" si="2"/>
        <v>1.2440838873212489E-2</v>
      </c>
      <c r="W8" s="18">
        <f>S12</f>
        <v>2.312305705676981E-2</v>
      </c>
      <c r="X8" s="13">
        <f>T12</f>
        <v>5.94</v>
      </c>
      <c r="Y8" s="18">
        <f t="shared" si="5"/>
        <v>2.740082261227223E-3</v>
      </c>
      <c r="AA8" s="18">
        <f>S11</f>
        <v>-3.2001530441436693E-2</v>
      </c>
      <c r="AB8" s="13">
        <f>T12</f>
        <v>5.94</v>
      </c>
      <c r="AC8" s="18">
        <f t="shared" si="6"/>
        <v>5.2482509923956174E-3</v>
      </c>
    </row>
    <row r="9" spans="2:29" x14ac:dyDescent="0.25">
      <c r="B9" s="13">
        <v>0.14000000000000001</v>
      </c>
      <c r="C9" s="13">
        <v>0.67900000000000005</v>
      </c>
      <c r="D9" s="27">
        <f t="shared" si="0"/>
        <v>0.65600000000000003</v>
      </c>
      <c r="E9" s="14">
        <f t="shared" si="1"/>
        <v>6.4003060882873386E-2</v>
      </c>
      <c r="G9" s="21">
        <f t="shared" si="3"/>
        <v>1.1399999999999997</v>
      </c>
      <c r="H9" s="84"/>
      <c r="I9" s="82"/>
      <c r="J9" s="22">
        <f t="shared" si="4"/>
        <v>0.87719298245614064</v>
      </c>
      <c r="K9" s="82"/>
      <c r="L9" s="82"/>
      <c r="S9" s="18">
        <f>E209</f>
        <v>-4.3806973073795961E-2</v>
      </c>
      <c r="T9" s="13">
        <f>AVERAGE(B209:B211)</f>
        <v>4.16</v>
      </c>
      <c r="U9" s="18">
        <f t="shared" si="2"/>
        <v>9.8346654550671916E-3</v>
      </c>
    </row>
    <row r="10" spans="2:29" x14ac:dyDescent="0.25">
      <c r="B10" s="13">
        <v>0.16</v>
      </c>
      <c r="C10" s="13">
        <v>0.60099999999999998</v>
      </c>
      <c r="D10" s="27">
        <f t="shared" si="0"/>
        <v>0.57799999999999996</v>
      </c>
      <c r="E10" s="14">
        <f t="shared" si="1"/>
        <v>5.6392940838873196E-2</v>
      </c>
      <c r="G10" s="21">
        <f t="shared" si="3"/>
        <v>1.2000000000000002</v>
      </c>
      <c r="H10" s="84"/>
      <c r="I10" s="82"/>
      <c r="J10" s="22">
        <f t="shared" si="4"/>
        <v>0.83333333333333326</v>
      </c>
      <c r="K10" s="82"/>
      <c r="L10" s="82"/>
      <c r="S10" s="18">
        <f>E238</f>
        <v>3.56114591802573E-2</v>
      </c>
      <c r="T10" s="13">
        <f>AVERAGE(B238)</f>
        <v>4.72</v>
      </c>
      <c r="U10" s="18">
        <f t="shared" si="2"/>
        <v>6.4990913003969584E-3</v>
      </c>
      <c r="W10" s="85" t="s">
        <v>7</v>
      </c>
      <c r="X10" s="85"/>
      <c r="AA10" s="85" t="s">
        <v>7</v>
      </c>
      <c r="AB10" s="85"/>
    </row>
    <row r="11" spans="2:29" x14ac:dyDescent="0.25">
      <c r="B11" s="13">
        <v>0.18</v>
      </c>
      <c r="C11" s="13">
        <v>0.50900000000000001</v>
      </c>
      <c r="D11" s="27">
        <f t="shared" si="0"/>
        <v>0.48599999999999999</v>
      </c>
      <c r="E11" s="14">
        <f t="shared" si="1"/>
        <v>4.7416901812616562E-2</v>
      </c>
      <c r="G11" s="21">
        <f t="shared" si="3"/>
        <v>1.2200000000000006</v>
      </c>
      <c r="H11" s="84"/>
      <c r="I11" s="82"/>
      <c r="J11" s="22">
        <f t="shared" si="4"/>
        <v>0.81967213114754056</v>
      </c>
      <c r="K11" s="82"/>
      <c r="L11" s="82"/>
      <c r="S11" s="18">
        <f>E270</f>
        <v>-3.2001530441436693E-2</v>
      </c>
      <c r="T11" s="13">
        <f>AVERAGE(B270)</f>
        <v>5.36</v>
      </c>
      <c r="U11" s="18">
        <f t="shared" si="2"/>
        <v>5.2482509923956174E-3</v>
      </c>
      <c r="W11" s="31" t="s">
        <v>8</v>
      </c>
      <c r="X11" s="31" t="s">
        <v>9</v>
      </c>
      <c r="AA11" s="31" t="s">
        <v>8</v>
      </c>
      <c r="AB11" s="31" t="s">
        <v>9</v>
      </c>
    </row>
    <row r="12" spans="2:29" x14ac:dyDescent="0.25">
      <c r="B12" s="13">
        <v>0.2</v>
      </c>
      <c r="C12" s="13">
        <v>0.43</v>
      </c>
      <c r="D12" s="27">
        <f t="shared" si="0"/>
        <v>0.40699999999999997</v>
      </c>
      <c r="E12" s="14">
        <f t="shared" si="1"/>
        <v>3.9709216127026631E-2</v>
      </c>
      <c r="S12" s="18">
        <f>E298</f>
        <v>2.312305705676981E-2</v>
      </c>
      <c r="T12" s="13">
        <f>AVERAGE(B298:B300)</f>
        <v>5.94</v>
      </c>
      <c r="U12" s="18">
        <f t="shared" si="2"/>
        <v>2.740082261227223E-3</v>
      </c>
      <c r="W12" s="26" cm="1">
        <f t="array" ref="W12:X16">LINEST(W4:W8,X4:X8,TRUE,TRUE)</f>
        <v>-1.1530680046837834E-2</v>
      </c>
      <c r="X12" s="26">
        <v>9.0843176202373324E-2</v>
      </c>
      <c r="AA12" s="26" cm="1">
        <f t="array" ref="AA12:AB16">LINEST(AA4:AA8,AB4:AB8,TRUE,TRUE)</f>
        <v>1.1021057769713303E-2</v>
      </c>
      <c r="AB12" s="26">
        <v>-9.6659573312682379E-2</v>
      </c>
    </row>
    <row r="13" spans="2:29" x14ac:dyDescent="0.25">
      <c r="B13" s="13">
        <v>0.22</v>
      </c>
      <c r="C13" s="13">
        <v>0.34499999999999997</v>
      </c>
      <c r="D13" s="27">
        <f t="shared" si="0"/>
        <v>0.32199999999999995</v>
      </c>
      <c r="E13" s="14">
        <f t="shared" si="1"/>
        <v>3.1416136591898215E-2</v>
      </c>
      <c r="W13">
        <v>1.8983312391416214E-4</v>
      </c>
      <c r="X13">
        <v>7.4683207558406928E-4</v>
      </c>
      <c r="AA13">
        <v>1.9812153935892858E-4</v>
      </c>
      <c r="AB13">
        <v>7.7943994918529052E-4</v>
      </c>
    </row>
    <row r="14" spans="2:29" x14ac:dyDescent="0.25">
      <c r="B14" s="13">
        <v>0.24</v>
      </c>
      <c r="C14" s="13">
        <v>0.248</v>
      </c>
      <c r="D14" s="27">
        <f t="shared" si="0"/>
        <v>0.22500000000000001</v>
      </c>
      <c r="E14" s="14">
        <f t="shared" si="1"/>
        <v>2.1952269357692854E-2</v>
      </c>
      <c r="W14">
        <v>0.99918753921098158</v>
      </c>
      <c r="X14">
        <v>7.1259218116355222E-4</v>
      </c>
      <c r="AA14">
        <v>0.99903146069625182</v>
      </c>
      <c r="AB14">
        <v>7.4370508663755401E-4</v>
      </c>
      <c r="AC14" s="23"/>
    </row>
    <row r="15" spans="2:29" x14ac:dyDescent="0.25">
      <c r="B15" s="13">
        <v>0.26</v>
      </c>
      <c r="C15" s="13">
        <v>0.151</v>
      </c>
      <c r="D15" s="27">
        <f t="shared" si="0"/>
        <v>0.128</v>
      </c>
      <c r="E15" s="14">
        <f t="shared" si="1"/>
        <v>1.248840212348749E-2</v>
      </c>
      <c r="W15">
        <v>3689.4858904568337</v>
      </c>
      <c r="X15">
        <v>3</v>
      </c>
      <c r="AA15">
        <v>3094.4478664833127</v>
      </c>
      <c r="AB15">
        <v>3</v>
      </c>
      <c r="AC15" s="23"/>
    </row>
    <row r="16" spans="2:29" x14ac:dyDescent="0.25">
      <c r="B16" s="13">
        <v>0.28000000000000003</v>
      </c>
      <c r="C16" s="13">
        <v>6.6000000000000003E-2</v>
      </c>
      <c r="D16" s="27">
        <f t="shared" si="0"/>
        <v>4.3000000000000003E-2</v>
      </c>
      <c r="E16" s="14">
        <f t="shared" si="1"/>
        <v>4.1953225883590789E-3</v>
      </c>
      <c r="W16">
        <v>1.873475246998908E-3</v>
      </c>
      <c r="X16">
        <v>1.5233628499662864E-6</v>
      </c>
      <c r="AA16">
        <v>1.7115306234483543E-3</v>
      </c>
      <c r="AB16">
        <v>1.6592917676717149E-6</v>
      </c>
      <c r="AC16" s="23"/>
    </row>
    <row r="17" spans="2:27" x14ac:dyDescent="0.25">
      <c r="B17" s="13">
        <v>0.3</v>
      </c>
      <c r="C17" s="13">
        <v>-2.5000000000000001E-2</v>
      </c>
      <c r="D17" s="27">
        <f t="shared" si="0"/>
        <v>-4.8000000000000001E-2</v>
      </c>
      <c r="E17" s="14">
        <f t="shared" si="1"/>
        <v>-4.6831507963078093E-3</v>
      </c>
    </row>
    <row r="18" spans="2:27" x14ac:dyDescent="0.25">
      <c r="B18" s="13">
        <v>0.32</v>
      </c>
      <c r="C18" s="13">
        <v>-0.122</v>
      </c>
      <c r="D18" s="27">
        <f t="shared" si="0"/>
        <v>-0.14499999999999999</v>
      </c>
      <c r="E18" s="14">
        <f t="shared" si="1"/>
        <v>-1.4147018030513173E-2</v>
      </c>
    </row>
    <row r="19" spans="2:27" x14ac:dyDescent="0.25">
      <c r="B19" s="13">
        <v>0.34</v>
      </c>
      <c r="C19" s="13">
        <v>-0.23200000000000001</v>
      </c>
      <c r="D19" s="27">
        <f t="shared" si="0"/>
        <v>-0.255</v>
      </c>
      <c r="E19" s="14">
        <f t="shared" si="1"/>
        <v>-2.4879238605385236E-2</v>
      </c>
    </row>
    <row r="20" spans="2:27" x14ac:dyDescent="0.25">
      <c r="B20" s="13">
        <v>0.36</v>
      </c>
      <c r="C20" s="13">
        <v>-0.317</v>
      </c>
      <c r="D20" s="27">
        <f t="shared" si="0"/>
        <v>-0.34</v>
      </c>
      <c r="E20" s="14">
        <f t="shared" si="1"/>
        <v>-3.3172318140513649E-2</v>
      </c>
      <c r="G20" s="9">
        <f>H4-'1ª Parte'!G17</f>
        <v>-2.102159506889123E-2</v>
      </c>
      <c r="H20">
        <f>G20/I4</f>
        <v>-0.8432766163313552</v>
      </c>
      <c r="J20">
        <f>1/H4</f>
        <v>0.83857442348008382</v>
      </c>
      <c r="K20">
        <f>I4/(H4*H4)</f>
        <v>1.7529875555319752E-2</v>
      </c>
      <c r="L20">
        <f>J20-'1ª Parte'!G18</f>
        <v>1.4526459221787968E-2</v>
      </c>
      <c r="M20">
        <f>L20/K20</f>
        <v>0.82866870195091924</v>
      </c>
    </row>
    <row r="21" spans="2:27" x14ac:dyDescent="0.25">
      <c r="B21" s="13">
        <v>0.38</v>
      </c>
      <c r="C21" s="13">
        <v>-0.39600000000000002</v>
      </c>
      <c r="D21" s="27">
        <f t="shared" si="0"/>
        <v>-0.41900000000000004</v>
      </c>
      <c r="E21" s="14">
        <f t="shared" si="1"/>
        <v>-4.0880003826103586E-2</v>
      </c>
      <c r="J21">
        <f>2*PI()/H4</f>
        <v>5.2689184965866547</v>
      </c>
      <c r="K21">
        <f>((2*PI()*I4)/(H4*H4))</f>
        <v>0.11014345652587165</v>
      </c>
      <c r="L21" s="70">
        <f>J21-'1ª Parte'!G16</f>
        <v>9.1272435147681463E-2</v>
      </c>
      <c r="M21">
        <f>L21/K21</f>
        <v>0.82866870195091835</v>
      </c>
    </row>
    <row r="22" spans="2:27" x14ac:dyDescent="0.25">
      <c r="B22" s="13">
        <v>0.4</v>
      </c>
      <c r="C22" s="13">
        <v>-0.46899999999999997</v>
      </c>
      <c r="D22" s="27">
        <f t="shared" si="0"/>
        <v>-0.49199999999999999</v>
      </c>
      <c r="E22" s="14">
        <f t="shared" si="1"/>
        <v>-4.800229566215504E-2</v>
      </c>
    </row>
    <row r="23" spans="2:27" x14ac:dyDescent="0.25">
      <c r="B23" s="13">
        <v>0.42</v>
      </c>
      <c r="C23" s="13">
        <v>-0.54700000000000004</v>
      </c>
      <c r="D23" s="27">
        <f t="shared" si="0"/>
        <v>-0.57000000000000006</v>
      </c>
      <c r="E23" s="14">
        <f t="shared" si="1"/>
        <v>-5.5612415706155237E-2</v>
      </c>
    </row>
    <row r="24" spans="2:27" x14ac:dyDescent="0.25">
      <c r="B24" s="13">
        <v>0.44</v>
      </c>
      <c r="C24" s="13">
        <v>-0.60899999999999999</v>
      </c>
      <c r="D24" s="27">
        <f t="shared" si="0"/>
        <v>-0.63200000000000001</v>
      </c>
      <c r="E24" s="14">
        <f t="shared" si="1"/>
        <v>-6.1661485484719489E-2</v>
      </c>
    </row>
    <row r="25" spans="2:27" x14ac:dyDescent="0.25">
      <c r="B25" s="13">
        <v>0.46</v>
      </c>
      <c r="C25" s="13">
        <v>-0.66300000000000003</v>
      </c>
      <c r="D25" s="27">
        <f t="shared" si="0"/>
        <v>-0.68600000000000005</v>
      </c>
      <c r="E25" s="14">
        <f t="shared" si="1"/>
        <v>-6.6930030130565782E-2</v>
      </c>
    </row>
    <row r="26" spans="2:27" x14ac:dyDescent="0.25">
      <c r="B26" s="13">
        <v>0.48</v>
      </c>
      <c r="C26" s="13">
        <v>-0.71799999999999997</v>
      </c>
      <c r="D26" s="27">
        <f t="shared" si="0"/>
        <v>-0.74099999999999999</v>
      </c>
      <c r="E26" s="14">
        <f t="shared" si="1"/>
        <v>-7.2296140418001795E-2</v>
      </c>
      <c r="Q26" s="24"/>
    </row>
    <row r="27" spans="2:27" x14ac:dyDescent="0.25">
      <c r="B27" s="13">
        <v>0.5</v>
      </c>
      <c r="C27" s="13">
        <v>-0.76600000000000001</v>
      </c>
      <c r="D27" s="27">
        <f t="shared" si="0"/>
        <v>-0.78900000000000003</v>
      </c>
      <c r="E27" s="14">
        <f t="shared" si="1"/>
        <v>-7.6979291214309617E-2</v>
      </c>
    </row>
    <row r="28" spans="2:27" x14ac:dyDescent="0.25">
      <c r="B28" s="13">
        <v>0.52</v>
      </c>
      <c r="C28" s="13">
        <v>-0.79100000000000004</v>
      </c>
      <c r="D28" s="27">
        <f t="shared" si="0"/>
        <v>-0.81400000000000006</v>
      </c>
      <c r="E28" s="14">
        <f t="shared" si="1"/>
        <v>-7.9418432254053262E-2</v>
      </c>
      <c r="W28" s="81" t="s">
        <v>33</v>
      </c>
      <c r="AA28" s="81" t="s">
        <v>34</v>
      </c>
    </row>
    <row r="29" spans="2:27" x14ac:dyDescent="0.25">
      <c r="B29" s="13">
        <v>0.54</v>
      </c>
      <c r="C29" s="13">
        <v>-0.81499999999999995</v>
      </c>
      <c r="D29" s="27">
        <f t="shared" si="0"/>
        <v>-0.83799999999999997</v>
      </c>
      <c r="E29" s="14">
        <f t="shared" si="1"/>
        <v>-8.1760007652207159E-2</v>
      </c>
      <c r="W29" s="81"/>
      <c r="AA29" s="81"/>
    </row>
    <row r="30" spans="2:27" x14ac:dyDescent="0.25">
      <c r="B30" s="13">
        <v>0.56000000000000005</v>
      </c>
      <c r="C30" s="13">
        <v>-0.83299999999999996</v>
      </c>
      <c r="D30" s="27">
        <f t="shared" si="0"/>
        <v>-0.85599999999999998</v>
      </c>
      <c r="E30" s="14">
        <f t="shared" si="1"/>
        <v>-8.3516189200822599E-2</v>
      </c>
      <c r="W30" s="26">
        <f>(ABS(W12)*O2*H4)/4</f>
        <v>3.5233550796685519E-2</v>
      </c>
      <c r="AA30" s="26">
        <f>(ABS(AA12)*O2*H4)/4</f>
        <v>3.367633107371576E-2</v>
      </c>
    </row>
    <row r="31" spans="2:27" x14ac:dyDescent="0.25">
      <c r="B31" s="15">
        <v>0.57999999999999996</v>
      </c>
      <c r="C31" s="15">
        <v>-0.83899999999999997</v>
      </c>
      <c r="D31" s="27">
        <f t="shared" si="0"/>
        <v>-0.86199999999999999</v>
      </c>
      <c r="E31" s="14">
        <f t="shared" si="1"/>
        <v>-8.410158305036107E-2</v>
      </c>
      <c r="W31">
        <f>SQRT((((W12*H4*P2)/4)^2)+(((O2*H4*W13)/4)^2)+(((W12*O2*I4)/4)^2))</f>
        <v>9.5458073134628096E-4</v>
      </c>
      <c r="AA31">
        <f>SQRT((((AA12*H4*P2)/4)^2)+(((O2*H4*AA13)/4)^2)+(((AA12*O2*I4)/4)^2))</f>
        <v>9.4422735906045971E-4</v>
      </c>
    </row>
    <row r="32" spans="2:27" x14ac:dyDescent="0.25">
      <c r="B32" s="13">
        <v>0.6</v>
      </c>
      <c r="C32" s="13">
        <v>-0.83299999999999996</v>
      </c>
      <c r="D32" s="27">
        <f t="shared" si="0"/>
        <v>-0.85599999999999998</v>
      </c>
      <c r="E32" s="14">
        <f t="shared" si="1"/>
        <v>-8.3516189200822599E-2</v>
      </c>
    </row>
    <row r="33" spans="2:5" x14ac:dyDescent="0.25">
      <c r="B33" s="13">
        <v>0.62</v>
      </c>
      <c r="C33" s="13">
        <v>-0.81499999999999995</v>
      </c>
      <c r="D33" s="27">
        <f t="shared" si="0"/>
        <v>-0.83799999999999997</v>
      </c>
      <c r="E33" s="14">
        <f t="shared" si="1"/>
        <v>-8.1760007652207159E-2</v>
      </c>
    </row>
    <row r="34" spans="2:5" x14ac:dyDescent="0.25">
      <c r="B34" s="13">
        <v>0.64</v>
      </c>
      <c r="C34" s="13">
        <v>-0.80300000000000005</v>
      </c>
      <c r="D34" s="27">
        <f t="shared" si="0"/>
        <v>-0.82600000000000007</v>
      </c>
      <c r="E34" s="14">
        <f t="shared" si="1"/>
        <v>-8.0589219953130217E-2</v>
      </c>
    </row>
    <row r="35" spans="2:5" x14ac:dyDescent="0.25">
      <c r="B35" s="13">
        <v>0.66</v>
      </c>
      <c r="C35" s="13">
        <v>-0.77300000000000002</v>
      </c>
      <c r="D35" s="27">
        <f t="shared" si="0"/>
        <v>-0.79600000000000004</v>
      </c>
      <c r="E35" s="14">
        <f t="shared" si="1"/>
        <v>-7.7662250705437835E-2</v>
      </c>
    </row>
    <row r="36" spans="2:5" x14ac:dyDescent="0.25">
      <c r="B36" s="13">
        <v>0.68</v>
      </c>
      <c r="C36" s="13">
        <v>-0.73</v>
      </c>
      <c r="D36" s="27">
        <f t="shared" si="0"/>
        <v>-0.753</v>
      </c>
      <c r="E36" s="14">
        <f t="shared" si="1"/>
        <v>-7.346692811707875E-2</v>
      </c>
    </row>
    <row r="37" spans="2:5" x14ac:dyDescent="0.25">
      <c r="B37" s="13">
        <v>0.7</v>
      </c>
      <c r="C37" s="13">
        <v>-0.68799999999999994</v>
      </c>
      <c r="D37" s="27">
        <f t="shared" si="0"/>
        <v>-0.71099999999999997</v>
      </c>
      <c r="E37" s="14">
        <f t="shared" si="1"/>
        <v>-6.9369171170309413E-2</v>
      </c>
    </row>
    <row r="38" spans="2:5" x14ac:dyDescent="0.25">
      <c r="B38" s="13">
        <v>0.72</v>
      </c>
      <c r="C38" s="13">
        <v>-0.63900000000000001</v>
      </c>
      <c r="D38" s="27">
        <f t="shared" si="0"/>
        <v>-0.66200000000000003</v>
      </c>
      <c r="E38" s="14">
        <f t="shared" si="1"/>
        <v>-6.4588454732411871E-2</v>
      </c>
    </row>
    <row r="39" spans="2:5" x14ac:dyDescent="0.25">
      <c r="B39" s="13">
        <v>0.74</v>
      </c>
      <c r="C39" s="13">
        <v>-0.57799999999999996</v>
      </c>
      <c r="D39" s="27">
        <f t="shared" si="0"/>
        <v>-0.60099999999999998</v>
      </c>
      <c r="E39" s="14">
        <f t="shared" si="1"/>
        <v>-5.8636950595437359E-2</v>
      </c>
    </row>
    <row r="40" spans="2:5" x14ac:dyDescent="0.25">
      <c r="B40" s="13">
        <v>0.76</v>
      </c>
      <c r="C40" s="13">
        <v>-0.505</v>
      </c>
      <c r="D40" s="27">
        <f t="shared" si="0"/>
        <v>-0.52800000000000002</v>
      </c>
      <c r="E40" s="14">
        <f t="shared" si="1"/>
        <v>-5.1514658759385899E-2</v>
      </c>
    </row>
    <row r="41" spans="2:5" x14ac:dyDescent="0.25">
      <c r="B41" s="13">
        <v>0.78</v>
      </c>
      <c r="C41" s="13">
        <v>-0.432</v>
      </c>
      <c r="D41" s="27">
        <f t="shared" si="0"/>
        <v>-0.45500000000000002</v>
      </c>
      <c r="E41" s="14">
        <f t="shared" si="1"/>
        <v>-4.4392366923334439E-2</v>
      </c>
    </row>
    <row r="42" spans="2:5" x14ac:dyDescent="0.25">
      <c r="B42" s="13">
        <v>0.8</v>
      </c>
      <c r="C42" s="13">
        <v>-0.36499999999999999</v>
      </c>
      <c r="D42" s="27">
        <f t="shared" si="0"/>
        <v>-0.38800000000000001</v>
      </c>
      <c r="E42" s="14">
        <f t="shared" si="1"/>
        <v>-3.7855468936821457E-2</v>
      </c>
    </row>
    <row r="43" spans="2:5" x14ac:dyDescent="0.25">
      <c r="B43" s="13">
        <v>0.82</v>
      </c>
      <c r="C43" s="13">
        <v>-0.28699999999999998</v>
      </c>
      <c r="D43" s="27">
        <f t="shared" si="0"/>
        <v>-0.31</v>
      </c>
      <c r="E43" s="14">
        <f t="shared" si="1"/>
        <v>-3.0245348892821267E-2</v>
      </c>
    </row>
    <row r="44" spans="2:5" x14ac:dyDescent="0.25">
      <c r="B44" s="13">
        <v>0.84</v>
      </c>
      <c r="C44" s="13">
        <v>-0.183</v>
      </c>
      <c r="D44" s="27">
        <f t="shared" si="0"/>
        <v>-0.20599999999999999</v>
      </c>
      <c r="E44" s="14">
        <f t="shared" si="1"/>
        <v>-2.0098522167487681E-2</v>
      </c>
    </row>
    <row r="45" spans="2:5" x14ac:dyDescent="0.25">
      <c r="B45" s="13">
        <v>0.86</v>
      </c>
      <c r="C45" s="13">
        <v>-0.104</v>
      </c>
      <c r="D45" s="27">
        <f t="shared" si="0"/>
        <v>-0.127</v>
      </c>
      <c r="E45" s="14">
        <f t="shared" si="1"/>
        <v>-1.2390836481897744E-2</v>
      </c>
    </row>
    <row r="46" spans="2:5" x14ac:dyDescent="0.25">
      <c r="B46" s="13">
        <v>0.88</v>
      </c>
      <c r="C46" s="13">
        <v>-1.9E-2</v>
      </c>
      <c r="D46" s="27">
        <f t="shared" si="0"/>
        <v>-4.1999999999999996E-2</v>
      </c>
      <c r="E46" s="14">
        <f t="shared" si="1"/>
        <v>-4.0977569467693323E-3</v>
      </c>
    </row>
    <row r="47" spans="2:5" x14ac:dyDescent="0.25">
      <c r="B47" s="13">
        <v>0.9</v>
      </c>
      <c r="C47" s="13">
        <v>6.6000000000000003E-2</v>
      </c>
      <c r="D47" s="27">
        <f t="shared" si="0"/>
        <v>4.3000000000000003E-2</v>
      </c>
      <c r="E47" s="14">
        <f t="shared" si="1"/>
        <v>4.1953225883590789E-3</v>
      </c>
    </row>
    <row r="48" spans="2:5" x14ac:dyDescent="0.25">
      <c r="B48" s="13">
        <v>0.92</v>
      </c>
      <c r="C48" s="13">
        <v>0.157</v>
      </c>
      <c r="D48" s="27">
        <f t="shared" si="0"/>
        <v>0.13400000000000001</v>
      </c>
      <c r="E48" s="14">
        <f t="shared" si="1"/>
        <v>1.3073795973025968E-2</v>
      </c>
    </row>
    <row r="49" spans="2:5" x14ac:dyDescent="0.25">
      <c r="B49" s="13">
        <v>0.94</v>
      </c>
      <c r="C49" s="13">
        <v>0.23599999999999999</v>
      </c>
      <c r="D49" s="27">
        <f t="shared" si="0"/>
        <v>0.21299999999999999</v>
      </c>
      <c r="E49" s="14">
        <f t="shared" si="1"/>
        <v>2.0781481658615902E-2</v>
      </c>
    </row>
    <row r="50" spans="2:5" x14ac:dyDescent="0.25">
      <c r="B50" s="13">
        <v>0.96</v>
      </c>
      <c r="C50" s="13">
        <v>0.315</v>
      </c>
      <c r="D50" s="27">
        <f t="shared" si="0"/>
        <v>0.29199999999999998</v>
      </c>
      <c r="E50" s="14">
        <f t="shared" si="1"/>
        <v>2.8489167344205837E-2</v>
      </c>
    </row>
    <row r="51" spans="2:5" x14ac:dyDescent="0.25">
      <c r="B51" s="13">
        <v>0.98</v>
      </c>
      <c r="C51" s="13">
        <v>0.4</v>
      </c>
      <c r="D51" s="27">
        <f t="shared" si="0"/>
        <v>0.377</v>
      </c>
      <c r="E51" s="14">
        <f t="shared" si="1"/>
        <v>3.6782246879334249E-2</v>
      </c>
    </row>
    <row r="52" spans="2:5" x14ac:dyDescent="0.25">
      <c r="B52" s="13">
        <v>1</v>
      </c>
      <c r="C52" s="13">
        <v>0.47299999999999998</v>
      </c>
      <c r="D52" s="27">
        <f t="shared" si="0"/>
        <v>0.44999999999999996</v>
      </c>
      <c r="E52" s="14">
        <f t="shared" si="1"/>
        <v>4.3904538715385702E-2</v>
      </c>
    </row>
    <row r="53" spans="2:5" x14ac:dyDescent="0.25">
      <c r="B53" s="13">
        <v>1.02</v>
      </c>
      <c r="C53" s="13">
        <v>0.54</v>
      </c>
      <c r="D53" s="27">
        <f t="shared" si="0"/>
        <v>0.51700000000000002</v>
      </c>
      <c r="E53" s="14">
        <f t="shared" si="1"/>
        <v>5.0441436701898691E-2</v>
      </c>
    </row>
    <row r="54" spans="2:5" x14ac:dyDescent="0.25">
      <c r="B54" s="13">
        <v>1.04</v>
      </c>
      <c r="C54" s="13">
        <v>0.60699999999999998</v>
      </c>
      <c r="D54" s="27">
        <f t="shared" si="0"/>
        <v>0.58399999999999996</v>
      </c>
      <c r="E54" s="14">
        <f t="shared" si="1"/>
        <v>5.6978334688411673E-2</v>
      </c>
    </row>
    <row r="55" spans="2:5" x14ac:dyDescent="0.25">
      <c r="B55" s="13">
        <v>1.06</v>
      </c>
      <c r="C55" s="13">
        <v>0.66700000000000004</v>
      </c>
      <c r="D55" s="27">
        <f t="shared" si="0"/>
        <v>0.64400000000000002</v>
      </c>
      <c r="E55" s="14">
        <f t="shared" si="1"/>
        <v>6.2832273183796444E-2</v>
      </c>
    </row>
    <row r="56" spans="2:5" x14ac:dyDescent="0.25">
      <c r="B56" s="13">
        <v>1.08</v>
      </c>
      <c r="C56" s="13">
        <v>0.71599999999999997</v>
      </c>
      <c r="D56" s="27">
        <f t="shared" si="0"/>
        <v>0.69299999999999995</v>
      </c>
      <c r="E56" s="14">
        <f t="shared" si="1"/>
        <v>6.7612989621693986E-2</v>
      </c>
    </row>
    <row r="57" spans="2:5" x14ac:dyDescent="0.25">
      <c r="B57" s="13">
        <v>1.1000000000000001</v>
      </c>
      <c r="C57" s="13">
        <v>0.752</v>
      </c>
      <c r="D57" s="27">
        <f t="shared" si="0"/>
        <v>0.72899999999999998</v>
      </c>
      <c r="E57" s="14">
        <f t="shared" si="1"/>
        <v>7.1125352718924853E-2</v>
      </c>
    </row>
    <row r="58" spans="2:5" x14ac:dyDescent="0.25">
      <c r="B58" s="13">
        <v>1.1200000000000001</v>
      </c>
      <c r="C58" s="13">
        <v>0.78300000000000003</v>
      </c>
      <c r="D58" s="27">
        <f t="shared" si="0"/>
        <v>0.76</v>
      </c>
      <c r="E58" s="14">
        <f t="shared" si="1"/>
        <v>7.4149887608206982E-2</v>
      </c>
    </row>
    <row r="59" spans="2:5" x14ac:dyDescent="0.25">
      <c r="B59" s="13">
        <v>1.1399999999999999</v>
      </c>
      <c r="C59" s="13">
        <v>0.80700000000000005</v>
      </c>
      <c r="D59" s="27">
        <f t="shared" si="0"/>
        <v>0.78400000000000003</v>
      </c>
      <c r="E59" s="14">
        <f t="shared" si="1"/>
        <v>7.649146300636088E-2</v>
      </c>
    </row>
    <row r="60" spans="2:5" x14ac:dyDescent="0.25">
      <c r="B60" s="15">
        <v>1.1599999999999999</v>
      </c>
      <c r="C60" s="15">
        <v>0.81899999999999995</v>
      </c>
      <c r="D60" s="27">
        <f t="shared" si="0"/>
        <v>0.79599999999999993</v>
      </c>
      <c r="E60" s="14">
        <f t="shared" si="1"/>
        <v>7.7662250705437821E-2</v>
      </c>
    </row>
    <row r="61" spans="2:5" x14ac:dyDescent="0.25">
      <c r="B61" s="15">
        <v>1.18</v>
      </c>
      <c r="C61" s="15">
        <v>0.81899999999999995</v>
      </c>
      <c r="D61" s="27">
        <f t="shared" si="0"/>
        <v>0.79599999999999993</v>
      </c>
      <c r="E61" s="14">
        <f t="shared" si="1"/>
        <v>7.7662250705437821E-2</v>
      </c>
    </row>
    <row r="62" spans="2:5" x14ac:dyDescent="0.25">
      <c r="B62" s="15">
        <v>1.2</v>
      </c>
      <c r="C62" s="15">
        <v>0.81899999999999995</v>
      </c>
      <c r="D62" s="27">
        <f t="shared" si="0"/>
        <v>0.79599999999999993</v>
      </c>
      <c r="E62" s="14">
        <f t="shared" si="1"/>
        <v>7.7662250705437821E-2</v>
      </c>
    </row>
    <row r="63" spans="2:5" x14ac:dyDescent="0.25">
      <c r="B63" s="13">
        <v>1.22</v>
      </c>
      <c r="C63" s="13">
        <v>0.80100000000000005</v>
      </c>
      <c r="D63" s="27">
        <f t="shared" si="0"/>
        <v>0.77800000000000002</v>
      </c>
      <c r="E63" s="14">
        <f t="shared" si="1"/>
        <v>7.5906069156822409E-2</v>
      </c>
    </row>
    <row r="64" spans="2:5" x14ac:dyDescent="0.25">
      <c r="B64" s="13">
        <v>1.24</v>
      </c>
      <c r="C64" s="13">
        <v>0.78300000000000003</v>
      </c>
      <c r="D64" s="27">
        <f t="shared" si="0"/>
        <v>0.76</v>
      </c>
      <c r="E64" s="14">
        <f t="shared" si="1"/>
        <v>7.4149887608206982E-2</v>
      </c>
    </row>
    <row r="65" spans="2:5" x14ac:dyDescent="0.25">
      <c r="B65" s="13">
        <v>1.26</v>
      </c>
      <c r="C65" s="13">
        <v>0.746</v>
      </c>
      <c r="D65" s="27">
        <f t="shared" si="0"/>
        <v>0.72299999999999998</v>
      </c>
      <c r="E65" s="14">
        <f t="shared" si="1"/>
        <v>7.0539958869386368E-2</v>
      </c>
    </row>
    <row r="66" spans="2:5" x14ac:dyDescent="0.25">
      <c r="B66" s="13">
        <v>1.28</v>
      </c>
      <c r="C66" s="13">
        <v>0.71599999999999997</v>
      </c>
      <c r="D66" s="27">
        <f t="shared" si="0"/>
        <v>0.69299999999999995</v>
      </c>
      <c r="E66" s="14">
        <f t="shared" si="1"/>
        <v>6.7612989621693986E-2</v>
      </c>
    </row>
    <row r="67" spans="2:5" x14ac:dyDescent="0.25">
      <c r="B67" s="13">
        <v>1.3</v>
      </c>
      <c r="C67" s="13">
        <v>0.66700000000000004</v>
      </c>
      <c r="D67" s="27">
        <f t="shared" ref="D67:D130" si="7">C67-$O$5</f>
        <v>0.64400000000000002</v>
      </c>
      <c r="E67" s="14">
        <f t="shared" si="1"/>
        <v>6.2832273183796444E-2</v>
      </c>
    </row>
    <row r="68" spans="2:5" x14ac:dyDescent="0.25">
      <c r="B68" s="13">
        <v>1.32</v>
      </c>
      <c r="C68" s="13">
        <v>0.61299999999999999</v>
      </c>
      <c r="D68" s="27">
        <f t="shared" si="7"/>
        <v>0.59</v>
      </c>
      <c r="E68" s="14">
        <f t="shared" ref="E68:E131" si="8">D68/$O$2</f>
        <v>5.7563728537950151E-2</v>
      </c>
    </row>
    <row r="69" spans="2:5" x14ac:dyDescent="0.25">
      <c r="B69" s="13">
        <v>1.34</v>
      </c>
      <c r="C69" s="13">
        <v>0.55200000000000005</v>
      </c>
      <c r="D69" s="27">
        <f t="shared" si="7"/>
        <v>0.52900000000000003</v>
      </c>
      <c r="E69" s="14">
        <f t="shared" si="8"/>
        <v>5.1612224400975647E-2</v>
      </c>
    </row>
    <row r="70" spans="2:5" x14ac:dyDescent="0.25">
      <c r="B70" s="13">
        <v>1.36</v>
      </c>
      <c r="C70" s="13">
        <v>0.47899999999999998</v>
      </c>
      <c r="D70" s="27">
        <f t="shared" si="7"/>
        <v>0.45599999999999996</v>
      </c>
      <c r="E70" s="14">
        <f t="shared" si="8"/>
        <v>4.448993256492418E-2</v>
      </c>
    </row>
    <row r="71" spans="2:5" x14ac:dyDescent="0.25">
      <c r="B71" s="13">
        <v>1.38</v>
      </c>
      <c r="C71" s="13">
        <v>0.41199999999999998</v>
      </c>
      <c r="D71" s="27">
        <f t="shared" si="7"/>
        <v>0.38899999999999996</v>
      </c>
      <c r="E71" s="14">
        <f t="shared" si="8"/>
        <v>3.7953034578411197E-2</v>
      </c>
    </row>
    <row r="72" spans="2:5" x14ac:dyDescent="0.25">
      <c r="B72" s="13">
        <v>1.4</v>
      </c>
      <c r="C72" s="13">
        <v>0.34499999999999997</v>
      </c>
      <c r="D72" s="27">
        <f t="shared" si="7"/>
        <v>0.32199999999999995</v>
      </c>
      <c r="E72" s="14">
        <f t="shared" si="8"/>
        <v>3.1416136591898215E-2</v>
      </c>
    </row>
    <row r="73" spans="2:5" x14ac:dyDescent="0.25">
      <c r="B73" s="13">
        <v>1.42</v>
      </c>
      <c r="C73" s="13">
        <v>0.26600000000000001</v>
      </c>
      <c r="D73" s="27">
        <f t="shared" si="7"/>
        <v>0.24300000000000002</v>
      </c>
      <c r="E73" s="14">
        <f t="shared" si="8"/>
        <v>2.3708450906308284E-2</v>
      </c>
    </row>
    <row r="74" spans="2:5" x14ac:dyDescent="0.25">
      <c r="B74" s="13">
        <v>1.44</v>
      </c>
      <c r="C74" s="13">
        <v>0.193</v>
      </c>
      <c r="D74" s="27">
        <f t="shared" si="7"/>
        <v>0.17</v>
      </c>
      <c r="E74" s="14">
        <f t="shared" si="8"/>
        <v>1.6586159070256824E-2</v>
      </c>
    </row>
    <row r="75" spans="2:5" x14ac:dyDescent="0.25">
      <c r="B75" s="13">
        <v>1.46</v>
      </c>
      <c r="C75" s="13">
        <v>0.108</v>
      </c>
      <c r="D75" s="27">
        <f t="shared" si="7"/>
        <v>8.4999999999999992E-2</v>
      </c>
      <c r="E75" s="14">
        <f t="shared" si="8"/>
        <v>8.2930795351284104E-3</v>
      </c>
    </row>
    <row r="76" spans="2:5" x14ac:dyDescent="0.25">
      <c r="B76" s="13">
        <v>1.48</v>
      </c>
      <c r="C76" s="13">
        <v>3.5000000000000003E-2</v>
      </c>
      <c r="D76" s="27">
        <f t="shared" si="7"/>
        <v>1.2000000000000004E-2</v>
      </c>
      <c r="E76" s="14">
        <f t="shared" si="8"/>
        <v>1.1707876990769525E-3</v>
      </c>
    </row>
    <row r="77" spans="2:5" x14ac:dyDescent="0.25">
      <c r="B77" s="13">
        <v>1.5</v>
      </c>
      <c r="C77" s="13">
        <v>-4.2999999999999997E-2</v>
      </c>
      <c r="D77" s="27">
        <f t="shared" si="7"/>
        <v>-6.6000000000000003E-2</v>
      </c>
      <c r="E77" s="14">
        <f t="shared" si="8"/>
        <v>-6.4393323449232374E-3</v>
      </c>
    </row>
    <row r="78" spans="2:5" x14ac:dyDescent="0.25">
      <c r="B78" s="13">
        <v>1.52</v>
      </c>
      <c r="C78" s="13">
        <v>-0.122</v>
      </c>
      <c r="D78" s="27">
        <f t="shared" si="7"/>
        <v>-0.14499999999999999</v>
      </c>
      <c r="E78" s="14">
        <f t="shared" si="8"/>
        <v>-1.4147018030513173E-2</v>
      </c>
    </row>
    <row r="79" spans="2:5" x14ac:dyDescent="0.25">
      <c r="B79" s="13">
        <v>1.54</v>
      </c>
      <c r="C79" s="13">
        <v>-0.20100000000000001</v>
      </c>
      <c r="D79" s="27">
        <f t="shared" si="7"/>
        <v>-0.224</v>
      </c>
      <c r="E79" s="14">
        <f t="shared" si="8"/>
        <v>-2.185470371610311E-2</v>
      </c>
    </row>
    <row r="80" spans="2:5" x14ac:dyDescent="0.25">
      <c r="B80" s="13">
        <v>1.56</v>
      </c>
      <c r="C80" s="13">
        <v>-0.28000000000000003</v>
      </c>
      <c r="D80" s="27">
        <f t="shared" si="7"/>
        <v>-0.30300000000000005</v>
      </c>
      <c r="E80" s="14">
        <f t="shared" si="8"/>
        <v>-2.9562389401693048E-2</v>
      </c>
    </row>
    <row r="81" spans="2:5" x14ac:dyDescent="0.25">
      <c r="B81" s="13">
        <v>1.58</v>
      </c>
      <c r="C81" s="13">
        <v>-0.34699999999999998</v>
      </c>
      <c r="D81" s="27">
        <f t="shared" si="7"/>
        <v>-0.37</v>
      </c>
      <c r="E81" s="14">
        <f t="shared" si="8"/>
        <v>-3.6099287388206031E-2</v>
      </c>
    </row>
    <row r="82" spans="2:5" x14ac:dyDescent="0.25">
      <c r="B82" s="13">
        <v>1.6</v>
      </c>
      <c r="C82" s="13">
        <v>-0.40799999999999997</v>
      </c>
      <c r="D82" s="27">
        <f t="shared" si="7"/>
        <v>-0.43099999999999999</v>
      </c>
      <c r="E82" s="14">
        <f t="shared" si="8"/>
        <v>-4.2050791525180535E-2</v>
      </c>
    </row>
    <row r="83" spans="2:5" x14ac:dyDescent="0.25">
      <c r="B83" s="13">
        <v>1.62</v>
      </c>
      <c r="C83" s="13">
        <v>-0.47499999999999998</v>
      </c>
      <c r="D83" s="27">
        <f t="shared" si="7"/>
        <v>-0.498</v>
      </c>
      <c r="E83" s="14">
        <f t="shared" si="8"/>
        <v>-4.8587689511693517E-2</v>
      </c>
    </row>
    <row r="84" spans="2:5" x14ac:dyDescent="0.25">
      <c r="B84" s="13">
        <v>1.64</v>
      </c>
      <c r="C84" s="13">
        <v>-0.53</v>
      </c>
      <c r="D84" s="27">
        <f t="shared" si="7"/>
        <v>-0.55300000000000005</v>
      </c>
      <c r="E84" s="14">
        <f t="shared" si="8"/>
        <v>-5.3953799799129551E-2</v>
      </c>
    </row>
    <row r="85" spans="2:5" x14ac:dyDescent="0.25">
      <c r="B85" s="13">
        <v>1.66</v>
      </c>
      <c r="C85" s="13">
        <v>-0.57199999999999995</v>
      </c>
      <c r="D85" s="27">
        <f t="shared" si="7"/>
        <v>-0.59499999999999997</v>
      </c>
      <c r="E85" s="14">
        <f t="shared" si="8"/>
        <v>-5.8051556745898882E-2</v>
      </c>
    </row>
    <row r="86" spans="2:5" x14ac:dyDescent="0.25">
      <c r="B86" s="13">
        <v>1.68</v>
      </c>
      <c r="C86" s="13">
        <v>-0.61499999999999999</v>
      </c>
      <c r="D86" s="27">
        <f t="shared" si="7"/>
        <v>-0.63800000000000001</v>
      </c>
      <c r="E86" s="14">
        <f t="shared" si="8"/>
        <v>-6.224687933425796E-2</v>
      </c>
    </row>
    <row r="87" spans="2:5" x14ac:dyDescent="0.25">
      <c r="B87" s="13">
        <v>1.7</v>
      </c>
      <c r="C87" s="13">
        <v>-0.65100000000000002</v>
      </c>
      <c r="D87" s="27">
        <f t="shared" si="7"/>
        <v>-0.67400000000000004</v>
      </c>
      <c r="E87" s="14">
        <f t="shared" si="8"/>
        <v>-6.5759242431488826E-2</v>
      </c>
    </row>
    <row r="88" spans="2:5" x14ac:dyDescent="0.25">
      <c r="B88" s="13">
        <v>1.72</v>
      </c>
      <c r="C88" s="13">
        <v>-0.67500000000000004</v>
      </c>
      <c r="D88" s="27">
        <f t="shared" si="7"/>
        <v>-0.69800000000000006</v>
      </c>
      <c r="E88" s="14">
        <f t="shared" si="8"/>
        <v>-6.8100817829642724E-2</v>
      </c>
    </row>
    <row r="89" spans="2:5" x14ac:dyDescent="0.25">
      <c r="B89" s="13">
        <v>1.74</v>
      </c>
      <c r="C89" s="13">
        <v>-0.69399999999999995</v>
      </c>
      <c r="D89" s="27">
        <f t="shared" si="7"/>
        <v>-0.71699999999999997</v>
      </c>
      <c r="E89" s="14">
        <f t="shared" si="8"/>
        <v>-6.9954565019847897E-2</v>
      </c>
    </row>
    <row r="90" spans="2:5" x14ac:dyDescent="0.25">
      <c r="B90" s="15">
        <v>1.76</v>
      </c>
      <c r="C90" s="15">
        <v>-0.69899999999999995</v>
      </c>
      <c r="D90" s="27">
        <f t="shared" si="7"/>
        <v>-0.72199999999999998</v>
      </c>
      <c r="E90" s="14">
        <f t="shared" si="8"/>
        <v>-7.0442393227796621E-2</v>
      </c>
    </row>
    <row r="91" spans="2:5" x14ac:dyDescent="0.25">
      <c r="B91" s="15">
        <v>1.78</v>
      </c>
      <c r="C91" s="15">
        <v>-0.69899999999999995</v>
      </c>
      <c r="D91" s="27">
        <f t="shared" si="7"/>
        <v>-0.72199999999999998</v>
      </c>
      <c r="E91" s="14">
        <f t="shared" si="8"/>
        <v>-7.0442393227796621E-2</v>
      </c>
    </row>
    <row r="92" spans="2:5" x14ac:dyDescent="0.25">
      <c r="B92" s="13">
        <v>1.8</v>
      </c>
      <c r="C92" s="13">
        <v>-0.69399999999999995</v>
      </c>
      <c r="D92" s="27">
        <f t="shared" si="7"/>
        <v>-0.71699999999999997</v>
      </c>
      <c r="E92" s="14">
        <f t="shared" si="8"/>
        <v>-6.9954565019847897E-2</v>
      </c>
    </row>
    <row r="93" spans="2:5" x14ac:dyDescent="0.25">
      <c r="B93" s="13">
        <v>1.82</v>
      </c>
      <c r="C93" s="13">
        <v>-0.68100000000000005</v>
      </c>
      <c r="D93" s="27">
        <f t="shared" si="7"/>
        <v>-0.70400000000000007</v>
      </c>
      <c r="E93" s="14">
        <f t="shared" si="8"/>
        <v>-6.8686211679181208E-2</v>
      </c>
    </row>
    <row r="94" spans="2:5" x14ac:dyDescent="0.25">
      <c r="B94" s="13">
        <v>1.84</v>
      </c>
      <c r="C94" s="13">
        <v>-0.66300000000000003</v>
      </c>
      <c r="D94" s="27">
        <f t="shared" si="7"/>
        <v>-0.68600000000000005</v>
      </c>
      <c r="E94" s="14">
        <f t="shared" si="8"/>
        <v>-6.6930030130565782E-2</v>
      </c>
    </row>
    <row r="95" spans="2:5" x14ac:dyDescent="0.25">
      <c r="B95" s="13">
        <v>1.86</v>
      </c>
      <c r="C95" s="13">
        <v>-0.63900000000000001</v>
      </c>
      <c r="D95" s="27">
        <f t="shared" si="7"/>
        <v>-0.66200000000000003</v>
      </c>
      <c r="E95" s="14">
        <f t="shared" si="8"/>
        <v>-6.4588454732411871E-2</v>
      </c>
    </row>
    <row r="96" spans="2:5" x14ac:dyDescent="0.25">
      <c r="B96" s="13">
        <v>1.88</v>
      </c>
      <c r="C96" s="13">
        <v>-0.60199999999999998</v>
      </c>
      <c r="D96" s="27">
        <f t="shared" si="7"/>
        <v>-0.625</v>
      </c>
      <c r="E96" s="14">
        <f t="shared" si="8"/>
        <v>-6.0978525993591264E-2</v>
      </c>
    </row>
    <row r="97" spans="2:5" x14ac:dyDescent="0.25">
      <c r="B97" s="13">
        <v>1.9</v>
      </c>
      <c r="C97" s="13">
        <v>-0.56599999999999995</v>
      </c>
      <c r="D97" s="27">
        <f t="shared" si="7"/>
        <v>-0.58899999999999997</v>
      </c>
      <c r="E97" s="14">
        <f t="shared" si="8"/>
        <v>-5.7466162896360404E-2</v>
      </c>
    </row>
    <row r="98" spans="2:5" x14ac:dyDescent="0.25">
      <c r="B98" s="13">
        <v>1.92</v>
      </c>
      <c r="C98" s="13">
        <v>-0.52300000000000002</v>
      </c>
      <c r="D98" s="27">
        <f t="shared" si="7"/>
        <v>-0.54600000000000004</v>
      </c>
      <c r="E98" s="14">
        <f t="shared" si="8"/>
        <v>-5.3270840308001333E-2</v>
      </c>
    </row>
    <row r="99" spans="2:5" x14ac:dyDescent="0.25">
      <c r="B99" s="13">
        <v>1.94</v>
      </c>
      <c r="C99" s="13">
        <v>-0.46899999999999997</v>
      </c>
      <c r="D99" s="27">
        <f t="shared" si="7"/>
        <v>-0.49199999999999999</v>
      </c>
      <c r="E99" s="14">
        <f t="shared" si="8"/>
        <v>-4.800229566215504E-2</v>
      </c>
    </row>
    <row r="100" spans="2:5" x14ac:dyDescent="0.25">
      <c r="B100" s="13">
        <v>1.96</v>
      </c>
      <c r="C100" s="13">
        <v>-0.40200000000000002</v>
      </c>
      <c r="D100" s="27">
        <f t="shared" si="7"/>
        <v>-0.42500000000000004</v>
      </c>
      <c r="E100" s="14">
        <f t="shared" si="8"/>
        <v>-4.1465397675642064E-2</v>
      </c>
    </row>
    <row r="101" spans="2:5" x14ac:dyDescent="0.25">
      <c r="B101" s="13">
        <v>1.98</v>
      </c>
      <c r="C101" s="13">
        <v>-0.34699999999999998</v>
      </c>
      <c r="D101" s="27">
        <f t="shared" si="7"/>
        <v>-0.37</v>
      </c>
      <c r="E101" s="14">
        <f t="shared" si="8"/>
        <v>-3.6099287388206031E-2</v>
      </c>
    </row>
    <row r="102" spans="2:5" x14ac:dyDescent="0.25">
      <c r="B102" s="13">
        <v>2</v>
      </c>
      <c r="C102" s="13">
        <v>-0.28000000000000003</v>
      </c>
      <c r="D102" s="27">
        <f t="shared" si="7"/>
        <v>-0.30300000000000005</v>
      </c>
      <c r="E102" s="14">
        <f t="shared" si="8"/>
        <v>-2.9562389401693048E-2</v>
      </c>
    </row>
    <row r="103" spans="2:5" x14ac:dyDescent="0.25">
      <c r="B103" s="13">
        <v>2.02</v>
      </c>
      <c r="C103" s="13">
        <v>-0.20799999999999999</v>
      </c>
      <c r="D103" s="27">
        <f t="shared" si="7"/>
        <v>-0.23099999999999998</v>
      </c>
      <c r="E103" s="14">
        <f t="shared" si="8"/>
        <v>-2.2537663207231329E-2</v>
      </c>
    </row>
    <row r="104" spans="2:5" x14ac:dyDescent="0.25">
      <c r="B104" s="13">
        <v>2.04</v>
      </c>
      <c r="C104" s="13">
        <v>-0.13500000000000001</v>
      </c>
      <c r="D104" s="27">
        <f t="shared" si="7"/>
        <v>-0.158</v>
      </c>
      <c r="E104" s="14">
        <f t="shared" si="8"/>
        <v>-1.5415371371179872E-2</v>
      </c>
    </row>
    <row r="105" spans="2:5" x14ac:dyDescent="0.25">
      <c r="B105" s="13">
        <v>2.06</v>
      </c>
      <c r="C105" s="13">
        <v>-6.2E-2</v>
      </c>
      <c r="D105" s="27">
        <f t="shared" si="7"/>
        <v>-8.4999999999999992E-2</v>
      </c>
      <c r="E105" s="14">
        <f t="shared" si="8"/>
        <v>-8.2930795351284104E-3</v>
      </c>
    </row>
    <row r="106" spans="2:5" x14ac:dyDescent="0.25">
      <c r="B106" s="13">
        <v>2.08</v>
      </c>
      <c r="C106" s="13">
        <v>5.0000000000000001E-3</v>
      </c>
      <c r="D106" s="27">
        <f t="shared" si="7"/>
        <v>-1.7999999999999999E-2</v>
      </c>
      <c r="E106" s="14">
        <f t="shared" si="8"/>
        <v>-1.7561815486154281E-3</v>
      </c>
    </row>
    <row r="107" spans="2:5" x14ac:dyDescent="0.25">
      <c r="B107" s="13">
        <v>2.1</v>
      </c>
      <c r="C107" s="13">
        <v>7.8E-2</v>
      </c>
      <c r="D107" s="27">
        <f t="shared" si="7"/>
        <v>5.5E-2</v>
      </c>
      <c r="E107" s="14">
        <f t="shared" si="8"/>
        <v>5.366110287436031E-3</v>
      </c>
    </row>
    <row r="108" spans="2:5" x14ac:dyDescent="0.25">
      <c r="B108" s="13">
        <v>2.12</v>
      </c>
      <c r="C108" s="13">
        <v>0.157</v>
      </c>
      <c r="D108" s="27">
        <f t="shared" si="7"/>
        <v>0.13400000000000001</v>
      </c>
      <c r="E108" s="14">
        <f t="shared" si="8"/>
        <v>1.3073795973025968E-2</v>
      </c>
    </row>
    <row r="109" spans="2:5" x14ac:dyDescent="0.25">
      <c r="B109" s="13">
        <v>2.14</v>
      </c>
      <c r="C109" s="13">
        <v>0.224</v>
      </c>
      <c r="D109" s="27">
        <f t="shared" si="7"/>
        <v>0.20100000000000001</v>
      </c>
      <c r="E109" s="14">
        <f t="shared" si="8"/>
        <v>1.961069395953895E-2</v>
      </c>
    </row>
    <row r="110" spans="2:5" x14ac:dyDescent="0.25">
      <c r="B110" s="13">
        <v>2.16</v>
      </c>
      <c r="C110" s="13">
        <v>0.28499999999999998</v>
      </c>
      <c r="D110" s="27">
        <f t="shared" si="7"/>
        <v>0.26199999999999996</v>
      </c>
      <c r="E110" s="14">
        <f t="shared" si="8"/>
        <v>2.5562198096513455E-2</v>
      </c>
    </row>
    <row r="111" spans="2:5" x14ac:dyDescent="0.25">
      <c r="B111" s="13">
        <v>2.1800000000000002</v>
      </c>
      <c r="C111" s="13">
        <v>0.34499999999999997</v>
      </c>
      <c r="D111" s="27">
        <f t="shared" si="7"/>
        <v>0.32199999999999995</v>
      </c>
      <c r="E111" s="14">
        <f t="shared" si="8"/>
        <v>3.1416136591898215E-2</v>
      </c>
    </row>
    <row r="112" spans="2:5" x14ac:dyDescent="0.25">
      <c r="B112" s="13">
        <v>2.2000000000000002</v>
      </c>
      <c r="C112" s="13">
        <v>0.40600000000000003</v>
      </c>
      <c r="D112" s="27">
        <f t="shared" si="7"/>
        <v>0.38300000000000001</v>
      </c>
      <c r="E112" s="14">
        <f t="shared" si="8"/>
        <v>3.7367640728872727E-2</v>
      </c>
    </row>
    <row r="113" spans="2:5" x14ac:dyDescent="0.25">
      <c r="B113" s="13">
        <v>2.2200000000000002</v>
      </c>
      <c r="C113" s="13">
        <v>0.46100000000000002</v>
      </c>
      <c r="D113" s="27">
        <f t="shared" si="7"/>
        <v>0.438</v>
      </c>
      <c r="E113" s="14">
        <f t="shared" si="8"/>
        <v>4.273375101630876E-2</v>
      </c>
    </row>
    <row r="114" spans="2:5" x14ac:dyDescent="0.25">
      <c r="B114" s="13">
        <v>2.2400000000000002</v>
      </c>
      <c r="C114" s="13">
        <v>0.503</v>
      </c>
      <c r="D114" s="27">
        <f t="shared" si="7"/>
        <v>0.48</v>
      </c>
      <c r="E114" s="14">
        <f t="shared" si="8"/>
        <v>4.6831507963078091E-2</v>
      </c>
    </row>
    <row r="115" spans="2:5" x14ac:dyDescent="0.25">
      <c r="B115" s="13">
        <v>2.2599999999999998</v>
      </c>
      <c r="C115" s="13">
        <v>0.55800000000000005</v>
      </c>
      <c r="D115" s="27">
        <f t="shared" si="7"/>
        <v>0.53500000000000003</v>
      </c>
      <c r="E115" s="14">
        <f t="shared" si="8"/>
        <v>5.2197618250514125E-2</v>
      </c>
    </row>
    <row r="116" spans="2:5" x14ac:dyDescent="0.25">
      <c r="B116" s="13">
        <v>2.2799999999999998</v>
      </c>
      <c r="C116" s="13">
        <v>0.59399999999999997</v>
      </c>
      <c r="D116" s="27">
        <f t="shared" si="7"/>
        <v>0.57099999999999995</v>
      </c>
      <c r="E116" s="14">
        <f t="shared" si="8"/>
        <v>5.570998134774497E-2</v>
      </c>
    </row>
    <row r="117" spans="2:5" x14ac:dyDescent="0.25">
      <c r="B117" s="13">
        <v>2.2999999999999998</v>
      </c>
      <c r="C117" s="13">
        <v>0.625</v>
      </c>
      <c r="D117" s="27">
        <f t="shared" si="7"/>
        <v>0.60199999999999998</v>
      </c>
      <c r="E117" s="14">
        <f t="shared" si="8"/>
        <v>5.87345162370271E-2</v>
      </c>
    </row>
    <row r="118" spans="2:5" x14ac:dyDescent="0.25">
      <c r="B118" s="13">
        <v>2.3199999999999998</v>
      </c>
      <c r="C118" s="13">
        <v>0.64900000000000002</v>
      </c>
      <c r="D118" s="27">
        <f t="shared" si="7"/>
        <v>0.626</v>
      </c>
      <c r="E118" s="14">
        <f t="shared" si="8"/>
        <v>6.1076091635181011E-2</v>
      </c>
    </row>
    <row r="119" spans="2:5" x14ac:dyDescent="0.25">
      <c r="B119" s="13">
        <v>2.34</v>
      </c>
      <c r="C119" s="13">
        <v>0.66700000000000004</v>
      </c>
      <c r="D119" s="27">
        <f t="shared" si="7"/>
        <v>0.64400000000000002</v>
      </c>
      <c r="E119" s="14">
        <f t="shared" si="8"/>
        <v>6.2832273183796444E-2</v>
      </c>
    </row>
    <row r="120" spans="2:5" x14ac:dyDescent="0.25">
      <c r="B120" s="15">
        <v>2.36</v>
      </c>
      <c r="C120" s="15">
        <v>0.67300000000000004</v>
      </c>
      <c r="D120" s="27">
        <f t="shared" si="7"/>
        <v>0.65</v>
      </c>
      <c r="E120" s="14">
        <f t="shared" si="8"/>
        <v>6.3417667033334915E-2</v>
      </c>
    </row>
    <row r="121" spans="2:5" x14ac:dyDescent="0.25">
      <c r="B121" s="15">
        <v>2.38</v>
      </c>
      <c r="C121" s="15">
        <v>0.67300000000000004</v>
      </c>
      <c r="D121" s="27">
        <f t="shared" si="7"/>
        <v>0.65</v>
      </c>
      <c r="E121" s="14">
        <f t="shared" si="8"/>
        <v>6.3417667033334915E-2</v>
      </c>
    </row>
    <row r="122" spans="2:5" x14ac:dyDescent="0.25">
      <c r="B122" s="13">
        <v>2.4</v>
      </c>
      <c r="C122" s="13">
        <v>0.66700000000000004</v>
      </c>
      <c r="D122" s="27">
        <f t="shared" si="7"/>
        <v>0.64400000000000002</v>
      </c>
      <c r="E122" s="14">
        <f t="shared" si="8"/>
        <v>6.2832273183796444E-2</v>
      </c>
    </row>
    <row r="123" spans="2:5" x14ac:dyDescent="0.25">
      <c r="B123" s="13">
        <v>2.42</v>
      </c>
      <c r="C123" s="13">
        <v>0.64900000000000002</v>
      </c>
      <c r="D123" s="27">
        <f t="shared" si="7"/>
        <v>0.626</v>
      </c>
      <c r="E123" s="14">
        <f t="shared" si="8"/>
        <v>6.1076091635181011E-2</v>
      </c>
    </row>
    <row r="124" spans="2:5" x14ac:dyDescent="0.25">
      <c r="B124" s="13">
        <v>2.44</v>
      </c>
      <c r="C124" s="13">
        <v>0.63700000000000001</v>
      </c>
      <c r="D124" s="27">
        <f t="shared" si="7"/>
        <v>0.61399999999999999</v>
      </c>
      <c r="E124" s="14">
        <f t="shared" si="8"/>
        <v>5.9905303936104055E-2</v>
      </c>
    </row>
    <row r="125" spans="2:5" x14ac:dyDescent="0.25">
      <c r="B125" s="13">
        <v>2.46</v>
      </c>
      <c r="C125" s="13">
        <v>0.60699999999999998</v>
      </c>
      <c r="D125" s="27">
        <f t="shared" si="7"/>
        <v>0.58399999999999996</v>
      </c>
      <c r="E125" s="14">
        <f t="shared" si="8"/>
        <v>5.6978334688411673E-2</v>
      </c>
    </row>
    <row r="126" spans="2:5" x14ac:dyDescent="0.25">
      <c r="B126" s="13">
        <v>2.48</v>
      </c>
      <c r="C126" s="13">
        <v>0.57599999999999996</v>
      </c>
      <c r="D126" s="27">
        <f t="shared" si="7"/>
        <v>0.55299999999999994</v>
      </c>
      <c r="E126" s="14">
        <f t="shared" si="8"/>
        <v>5.3953799799129544E-2</v>
      </c>
    </row>
    <row r="127" spans="2:5" x14ac:dyDescent="0.25">
      <c r="B127" s="13">
        <v>2.5</v>
      </c>
      <c r="C127" s="13">
        <v>0.52800000000000002</v>
      </c>
      <c r="D127" s="27">
        <f t="shared" si="7"/>
        <v>0.505</v>
      </c>
      <c r="E127" s="14">
        <f t="shared" si="8"/>
        <v>4.9270649002821743E-2</v>
      </c>
    </row>
    <row r="128" spans="2:5" x14ac:dyDescent="0.25">
      <c r="B128" s="13">
        <v>2.52</v>
      </c>
      <c r="C128" s="13">
        <v>0.48499999999999999</v>
      </c>
      <c r="D128" s="27">
        <f t="shared" si="7"/>
        <v>0.46199999999999997</v>
      </c>
      <c r="E128" s="14">
        <f t="shared" si="8"/>
        <v>4.5075326414462658E-2</v>
      </c>
    </row>
    <row r="129" spans="2:5" x14ac:dyDescent="0.25">
      <c r="B129" s="13">
        <v>2.54</v>
      </c>
      <c r="C129" s="13">
        <v>0.436</v>
      </c>
      <c r="D129" s="27">
        <f t="shared" si="7"/>
        <v>0.41299999999999998</v>
      </c>
      <c r="E129" s="14">
        <f t="shared" si="8"/>
        <v>4.0294609976565102E-2</v>
      </c>
    </row>
    <row r="130" spans="2:5" x14ac:dyDescent="0.25">
      <c r="B130" s="13">
        <v>2.56</v>
      </c>
      <c r="C130" s="13">
        <v>0.38200000000000001</v>
      </c>
      <c r="D130" s="27">
        <f t="shared" si="7"/>
        <v>0.35899999999999999</v>
      </c>
      <c r="E130" s="14">
        <f t="shared" si="8"/>
        <v>3.5026065330718822E-2</v>
      </c>
    </row>
    <row r="131" spans="2:5" x14ac:dyDescent="0.25">
      <c r="B131" s="13">
        <v>2.58</v>
      </c>
      <c r="C131" s="13">
        <v>0.32700000000000001</v>
      </c>
      <c r="D131" s="27">
        <f t="shared" ref="D131:D194" si="9">C131-$O$5</f>
        <v>0.30399999999999999</v>
      </c>
      <c r="E131" s="14">
        <f t="shared" si="8"/>
        <v>2.9659955043282789E-2</v>
      </c>
    </row>
    <row r="132" spans="2:5" x14ac:dyDescent="0.25">
      <c r="B132" s="13">
        <v>2.6</v>
      </c>
      <c r="C132" s="13">
        <v>0.26600000000000001</v>
      </c>
      <c r="D132" s="27">
        <f t="shared" si="9"/>
        <v>0.24300000000000002</v>
      </c>
      <c r="E132" s="14">
        <f t="shared" ref="E132:E195" si="10">D132/$O$2</f>
        <v>2.3708450906308284E-2</v>
      </c>
    </row>
    <row r="133" spans="2:5" x14ac:dyDescent="0.25">
      <c r="B133" s="13">
        <v>2.62</v>
      </c>
      <c r="C133" s="13">
        <v>0.20599999999999999</v>
      </c>
      <c r="D133" s="27">
        <f t="shared" si="9"/>
        <v>0.183</v>
      </c>
      <c r="E133" s="14">
        <f t="shared" si="10"/>
        <v>1.785451241092352E-2</v>
      </c>
    </row>
    <row r="134" spans="2:5" x14ac:dyDescent="0.25">
      <c r="B134" s="13">
        <v>2.64</v>
      </c>
      <c r="C134" s="13">
        <v>0.13900000000000001</v>
      </c>
      <c r="D134" s="27">
        <f t="shared" si="9"/>
        <v>0.11600000000000002</v>
      </c>
      <c r="E134" s="14">
        <f t="shared" si="10"/>
        <v>1.131761442441054E-2</v>
      </c>
    </row>
    <row r="135" spans="2:5" x14ac:dyDescent="0.25">
      <c r="B135" s="13">
        <v>2.66</v>
      </c>
      <c r="C135" s="13">
        <v>7.8E-2</v>
      </c>
      <c r="D135" s="27">
        <f t="shared" si="9"/>
        <v>5.5E-2</v>
      </c>
      <c r="E135" s="14">
        <f t="shared" si="10"/>
        <v>5.366110287436031E-3</v>
      </c>
    </row>
    <row r="136" spans="2:5" x14ac:dyDescent="0.25">
      <c r="B136" s="13">
        <v>2.68</v>
      </c>
      <c r="C136" s="13">
        <v>1.0999999999999999E-2</v>
      </c>
      <c r="D136" s="27">
        <f t="shared" si="9"/>
        <v>-1.2E-2</v>
      </c>
      <c r="E136" s="14">
        <f t="shared" si="10"/>
        <v>-1.1707876990769523E-3</v>
      </c>
    </row>
    <row r="137" spans="2:5" x14ac:dyDescent="0.25">
      <c r="B137" s="13">
        <v>2.7</v>
      </c>
      <c r="C137" s="13">
        <v>-0.05</v>
      </c>
      <c r="D137" s="27">
        <f t="shared" si="9"/>
        <v>-7.3000000000000009E-2</v>
      </c>
      <c r="E137" s="14">
        <f t="shared" si="10"/>
        <v>-7.12229183605146E-3</v>
      </c>
    </row>
    <row r="138" spans="2:5" x14ac:dyDescent="0.25">
      <c r="B138" s="13">
        <v>2.72</v>
      </c>
      <c r="C138" s="13">
        <v>-0.11</v>
      </c>
      <c r="D138" s="27">
        <f t="shared" si="9"/>
        <v>-0.13300000000000001</v>
      </c>
      <c r="E138" s="14">
        <f t="shared" si="10"/>
        <v>-1.2976230331436222E-2</v>
      </c>
    </row>
    <row r="139" spans="2:5" x14ac:dyDescent="0.25">
      <c r="B139" s="13">
        <v>2.74</v>
      </c>
      <c r="C139" s="13">
        <v>-0.17100000000000001</v>
      </c>
      <c r="D139" s="27">
        <f t="shared" si="9"/>
        <v>-0.19400000000000001</v>
      </c>
      <c r="E139" s="14">
        <f t="shared" si="10"/>
        <v>-1.8927734468410728E-2</v>
      </c>
    </row>
    <row r="140" spans="2:5" x14ac:dyDescent="0.25">
      <c r="B140" s="13">
        <v>2.76</v>
      </c>
      <c r="C140" s="13">
        <v>-0.23799999999999999</v>
      </c>
      <c r="D140" s="27">
        <f t="shared" si="9"/>
        <v>-0.26100000000000001</v>
      </c>
      <c r="E140" s="14">
        <f t="shared" si="10"/>
        <v>-2.5464632454923714E-2</v>
      </c>
    </row>
    <row r="141" spans="2:5" x14ac:dyDescent="0.25">
      <c r="B141" s="13">
        <v>2.78</v>
      </c>
      <c r="C141" s="13">
        <v>-0.29899999999999999</v>
      </c>
      <c r="D141" s="27">
        <f t="shared" si="9"/>
        <v>-0.32200000000000001</v>
      </c>
      <c r="E141" s="14">
        <f t="shared" si="10"/>
        <v>-3.1416136591898222E-2</v>
      </c>
    </row>
    <row r="142" spans="2:5" x14ac:dyDescent="0.25">
      <c r="B142" s="13">
        <v>2.8</v>
      </c>
      <c r="C142" s="13">
        <v>-0.34699999999999998</v>
      </c>
      <c r="D142" s="27">
        <f t="shared" si="9"/>
        <v>-0.37</v>
      </c>
      <c r="E142" s="14">
        <f t="shared" si="10"/>
        <v>-3.6099287388206031E-2</v>
      </c>
    </row>
    <row r="143" spans="2:5" x14ac:dyDescent="0.25">
      <c r="B143" s="13">
        <v>2.82</v>
      </c>
      <c r="C143" s="13">
        <v>-0.39</v>
      </c>
      <c r="D143" s="27">
        <f t="shared" si="9"/>
        <v>-0.41300000000000003</v>
      </c>
      <c r="E143" s="14">
        <f t="shared" si="10"/>
        <v>-4.0294609976565109E-2</v>
      </c>
    </row>
    <row r="144" spans="2:5" x14ac:dyDescent="0.25">
      <c r="B144" s="13">
        <v>2.84</v>
      </c>
      <c r="C144" s="13">
        <v>-0.438</v>
      </c>
      <c r="D144" s="27">
        <f t="shared" si="9"/>
        <v>-0.46100000000000002</v>
      </c>
      <c r="E144" s="14">
        <f t="shared" si="10"/>
        <v>-4.4977760772872917E-2</v>
      </c>
    </row>
    <row r="145" spans="2:5" x14ac:dyDescent="0.25">
      <c r="B145" s="13">
        <v>2.86</v>
      </c>
      <c r="C145" s="13">
        <v>-0.46899999999999997</v>
      </c>
      <c r="D145" s="27">
        <f t="shared" si="9"/>
        <v>-0.49199999999999999</v>
      </c>
      <c r="E145" s="14">
        <f t="shared" si="10"/>
        <v>-4.800229566215504E-2</v>
      </c>
    </row>
    <row r="146" spans="2:5" x14ac:dyDescent="0.25">
      <c r="B146" s="13">
        <v>2.88</v>
      </c>
      <c r="C146" s="13">
        <v>-0.499</v>
      </c>
      <c r="D146" s="27">
        <f t="shared" si="9"/>
        <v>-0.52200000000000002</v>
      </c>
      <c r="E146" s="14">
        <f t="shared" si="10"/>
        <v>-5.0929264909847428E-2</v>
      </c>
    </row>
    <row r="147" spans="2:5" x14ac:dyDescent="0.25">
      <c r="B147" s="13">
        <v>2.9</v>
      </c>
      <c r="C147" s="13">
        <v>-0.52300000000000002</v>
      </c>
      <c r="D147" s="27">
        <f t="shared" si="9"/>
        <v>-0.54600000000000004</v>
      </c>
      <c r="E147" s="14">
        <f t="shared" si="10"/>
        <v>-5.3270840308001333E-2</v>
      </c>
    </row>
    <row r="148" spans="2:5" x14ac:dyDescent="0.25">
      <c r="B148" s="13">
        <v>2.92</v>
      </c>
      <c r="C148" s="13">
        <v>-0.54200000000000004</v>
      </c>
      <c r="D148" s="27">
        <f t="shared" si="9"/>
        <v>-0.56500000000000006</v>
      </c>
      <c r="E148" s="14">
        <f t="shared" si="10"/>
        <v>-5.5124587498206506E-2</v>
      </c>
    </row>
    <row r="149" spans="2:5" x14ac:dyDescent="0.25">
      <c r="B149" s="13">
        <v>2.94</v>
      </c>
      <c r="C149" s="13">
        <v>-0.55400000000000005</v>
      </c>
      <c r="D149" s="27">
        <f t="shared" si="9"/>
        <v>-0.57700000000000007</v>
      </c>
      <c r="E149" s="14">
        <f t="shared" si="10"/>
        <v>-5.6295375197283462E-2</v>
      </c>
    </row>
    <row r="150" spans="2:5" x14ac:dyDescent="0.25">
      <c r="B150" s="15">
        <v>2.96</v>
      </c>
      <c r="C150" s="15">
        <v>-0.56000000000000005</v>
      </c>
      <c r="D150" s="27">
        <f t="shared" si="9"/>
        <v>-0.58300000000000007</v>
      </c>
      <c r="E150" s="14">
        <f t="shared" si="10"/>
        <v>-5.688076904682194E-2</v>
      </c>
    </row>
    <row r="151" spans="2:5" x14ac:dyDescent="0.25">
      <c r="B151" s="15">
        <v>2.98</v>
      </c>
      <c r="C151" s="15">
        <v>-0.56000000000000005</v>
      </c>
      <c r="D151" s="27">
        <f t="shared" si="9"/>
        <v>-0.58300000000000007</v>
      </c>
      <c r="E151" s="14">
        <f t="shared" si="10"/>
        <v>-5.688076904682194E-2</v>
      </c>
    </row>
    <row r="152" spans="2:5" x14ac:dyDescent="0.25">
      <c r="B152" s="15">
        <v>3</v>
      </c>
      <c r="C152" s="15">
        <v>-0.56000000000000005</v>
      </c>
      <c r="D152" s="27">
        <f t="shared" si="9"/>
        <v>-0.58300000000000007</v>
      </c>
      <c r="E152" s="14">
        <f t="shared" si="10"/>
        <v>-5.688076904682194E-2</v>
      </c>
    </row>
    <row r="153" spans="2:5" x14ac:dyDescent="0.25">
      <c r="B153" s="13">
        <v>3.02</v>
      </c>
      <c r="C153" s="13">
        <v>-0.54200000000000004</v>
      </c>
      <c r="D153" s="27">
        <f t="shared" si="9"/>
        <v>-0.56500000000000006</v>
      </c>
      <c r="E153" s="14">
        <f t="shared" si="10"/>
        <v>-5.5124587498206506E-2</v>
      </c>
    </row>
    <row r="154" spans="2:5" x14ac:dyDescent="0.25">
      <c r="B154" s="13">
        <v>3.04</v>
      </c>
      <c r="C154" s="13">
        <v>-0.52300000000000002</v>
      </c>
      <c r="D154" s="27">
        <f t="shared" si="9"/>
        <v>-0.54600000000000004</v>
      </c>
      <c r="E154" s="14">
        <f t="shared" si="10"/>
        <v>-5.3270840308001333E-2</v>
      </c>
    </row>
    <row r="155" spans="2:5" x14ac:dyDescent="0.25">
      <c r="B155" s="13">
        <v>3.06</v>
      </c>
      <c r="C155" s="13">
        <v>-0.499</v>
      </c>
      <c r="D155" s="27">
        <f t="shared" si="9"/>
        <v>-0.52200000000000002</v>
      </c>
      <c r="E155" s="14">
        <f t="shared" si="10"/>
        <v>-5.0929264909847428E-2</v>
      </c>
    </row>
    <row r="156" spans="2:5" x14ac:dyDescent="0.25">
      <c r="B156" s="13">
        <v>3.08</v>
      </c>
      <c r="C156" s="13">
        <v>-0.46899999999999997</v>
      </c>
      <c r="D156" s="27">
        <f t="shared" si="9"/>
        <v>-0.49199999999999999</v>
      </c>
      <c r="E156" s="14">
        <f t="shared" si="10"/>
        <v>-4.800229566215504E-2</v>
      </c>
    </row>
    <row r="157" spans="2:5" x14ac:dyDescent="0.25">
      <c r="B157" s="13">
        <v>3.1</v>
      </c>
      <c r="C157" s="13">
        <v>-0.432</v>
      </c>
      <c r="D157" s="27">
        <f t="shared" si="9"/>
        <v>-0.45500000000000002</v>
      </c>
      <c r="E157" s="14">
        <f t="shared" si="10"/>
        <v>-4.4392366923334439E-2</v>
      </c>
    </row>
    <row r="158" spans="2:5" x14ac:dyDescent="0.25">
      <c r="B158" s="13">
        <v>3.12</v>
      </c>
      <c r="C158" s="13">
        <v>-0.40200000000000002</v>
      </c>
      <c r="D158" s="27">
        <f t="shared" si="9"/>
        <v>-0.42500000000000004</v>
      </c>
      <c r="E158" s="14">
        <f t="shared" si="10"/>
        <v>-4.1465397675642064E-2</v>
      </c>
    </row>
    <row r="159" spans="2:5" x14ac:dyDescent="0.25">
      <c r="B159" s="13">
        <v>3.14</v>
      </c>
      <c r="C159" s="13">
        <v>-0.35299999999999998</v>
      </c>
      <c r="D159" s="27">
        <f t="shared" si="9"/>
        <v>-0.376</v>
      </c>
      <c r="E159" s="14">
        <f t="shared" si="10"/>
        <v>-3.6684681237744501E-2</v>
      </c>
    </row>
    <row r="160" spans="2:5" x14ac:dyDescent="0.25">
      <c r="B160" s="13">
        <v>3.16</v>
      </c>
      <c r="C160" s="13">
        <v>-0.317</v>
      </c>
      <c r="D160" s="27">
        <f t="shared" si="9"/>
        <v>-0.34</v>
      </c>
      <c r="E160" s="14">
        <f t="shared" si="10"/>
        <v>-3.3172318140513649E-2</v>
      </c>
    </row>
    <row r="161" spans="2:5" x14ac:dyDescent="0.25">
      <c r="B161" s="13">
        <v>3.18</v>
      </c>
      <c r="C161" s="13">
        <v>-0.26200000000000001</v>
      </c>
      <c r="D161" s="27">
        <f t="shared" si="9"/>
        <v>-0.28500000000000003</v>
      </c>
      <c r="E161" s="14">
        <f t="shared" si="10"/>
        <v>-2.7806207853077618E-2</v>
      </c>
    </row>
    <row r="162" spans="2:5" x14ac:dyDescent="0.25">
      <c r="B162" s="13">
        <v>3.2</v>
      </c>
      <c r="C162" s="13">
        <v>-0.19500000000000001</v>
      </c>
      <c r="D162" s="27">
        <f t="shared" si="9"/>
        <v>-0.218</v>
      </c>
      <c r="E162" s="14">
        <f t="shared" si="10"/>
        <v>-2.1269309866564633E-2</v>
      </c>
    </row>
    <row r="163" spans="2:5" x14ac:dyDescent="0.25">
      <c r="B163" s="13">
        <v>3.22</v>
      </c>
      <c r="C163" s="13">
        <v>-0.14099999999999999</v>
      </c>
      <c r="D163" s="27">
        <f t="shared" si="9"/>
        <v>-0.16399999999999998</v>
      </c>
      <c r="E163" s="14">
        <f t="shared" si="10"/>
        <v>-1.6000765220718347E-2</v>
      </c>
    </row>
    <row r="164" spans="2:5" x14ac:dyDescent="0.25">
      <c r="B164" s="13">
        <v>3.24</v>
      </c>
      <c r="C164" s="13">
        <v>-8.5999999999999993E-2</v>
      </c>
      <c r="D164" s="27">
        <f t="shared" si="9"/>
        <v>-0.10899999999999999</v>
      </c>
      <c r="E164" s="14">
        <f t="shared" si="10"/>
        <v>-1.0634654933282315E-2</v>
      </c>
    </row>
    <row r="165" spans="2:5" x14ac:dyDescent="0.25">
      <c r="B165" s="13">
        <v>3.26</v>
      </c>
      <c r="C165" s="13">
        <v>-3.1E-2</v>
      </c>
      <c r="D165" s="27">
        <f t="shared" si="9"/>
        <v>-5.3999999999999999E-2</v>
      </c>
      <c r="E165" s="14">
        <f t="shared" si="10"/>
        <v>-5.2685446458462853E-3</v>
      </c>
    </row>
    <row r="166" spans="2:5" x14ac:dyDescent="0.25">
      <c r="B166" s="13">
        <v>3.28</v>
      </c>
      <c r="C166" s="13">
        <v>2.9000000000000001E-2</v>
      </c>
      <c r="D166" s="27">
        <f t="shared" si="9"/>
        <v>6.0000000000000019E-3</v>
      </c>
      <c r="E166" s="14">
        <f t="shared" si="10"/>
        <v>5.8539384953847627E-4</v>
      </c>
    </row>
    <row r="167" spans="2:5" x14ac:dyDescent="0.25">
      <c r="B167" s="13">
        <v>3.3</v>
      </c>
      <c r="C167" s="13">
        <v>8.4000000000000005E-2</v>
      </c>
      <c r="D167" s="27">
        <f t="shared" si="9"/>
        <v>6.1000000000000006E-2</v>
      </c>
      <c r="E167" s="14">
        <f t="shared" si="10"/>
        <v>5.9515041369745079E-3</v>
      </c>
    </row>
    <row r="168" spans="2:5" x14ac:dyDescent="0.25">
      <c r="B168" s="13">
        <v>3.32</v>
      </c>
      <c r="C168" s="13">
        <v>0.13900000000000001</v>
      </c>
      <c r="D168" s="27">
        <f t="shared" si="9"/>
        <v>0.11600000000000002</v>
      </c>
      <c r="E168" s="14">
        <f t="shared" si="10"/>
        <v>1.131761442441054E-2</v>
      </c>
    </row>
    <row r="169" spans="2:5" x14ac:dyDescent="0.25">
      <c r="B169" s="13">
        <v>3.34</v>
      </c>
      <c r="C169" s="13">
        <v>0.2</v>
      </c>
      <c r="D169" s="27">
        <f t="shared" si="9"/>
        <v>0.17700000000000002</v>
      </c>
      <c r="E169" s="14">
        <f t="shared" si="10"/>
        <v>1.7269118561385046E-2</v>
      </c>
    </row>
    <row r="170" spans="2:5" x14ac:dyDescent="0.25">
      <c r="B170" s="13">
        <v>3.36</v>
      </c>
      <c r="C170" s="13">
        <v>0.248</v>
      </c>
      <c r="D170" s="27">
        <f t="shared" si="9"/>
        <v>0.22500000000000001</v>
      </c>
      <c r="E170" s="14">
        <f t="shared" si="10"/>
        <v>2.1952269357692854E-2</v>
      </c>
    </row>
    <row r="171" spans="2:5" x14ac:dyDescent="0.25">
      <c r="B171" s="13">
        <v>3.38</v>
      </c>
      <c r="C171" s="13">
        <v>0.29699999999999999</v>
      </c>
      <c r="D171" s="27">
        <f t="shared" si="9"/>
        <v>0.27399999999999997</v>
      </c>
      <c r="E171" s="14">
        <f t="shared" si="10"/>
        <v>2.6732985795590407E-2</v>
      </c>
    </row>
    <row r="172" spans="2:5" x14ac:dyDescent="0.25">
      <c r="B172" s="13">
        <v>3.4</v>
      </c>
      <c r="C172" s="13">
        <v>0.33300000000000002</v>
      </c>
      <c r="D172" s="27">
        <f t="shared" si="9"/>
        <v>0.31</v>
      </c>
      <c r="E172" s="14">
        <f t="shared" si="10"/>
        <v>3.0245348892821267E-2</v>
      </c>
    </row>
    <row r="173" spans="2:5" x14ac:dyDescent="0.25">
      <c r="B173" s="13">
        <v>3.42</v>
      </c>
      <c r="C173" s="13">
        <v>0.376</v>
      </c>
      <c r="D173" s="27">
        <f t="shared" si="9"/>
        <v>0.35299999999999998</v>
      </c>
      <c r="E173" s="14">
        <f t="shared" si="10"/>
        <v>3.4440671481180345E-2</v>
      </c>
    </row>
    <row r="174" spans="2:5" x14ac:dyDescent="0.25">
      <c r="B174" s="13">
        <v>3.44</v>
      </c>
      <c r="C174" s="13">
        <v>0.41799999999999998</v>
      </c>
      <c r="D174" s="27">
        <f t="shared" si="9"/>
        <v>0.39499999999999996</v>
      </c>
      <c r="E174" s="14">
        <f t="shared" si="10"/>
        <v>3.8538428427949675E-2</v>
      </c>
    </row>
    <row r="175" spans="2:5" x14ac:dyDescent="0.25">
      <c r="B175" s="13">
        <v>3.46</v>
      </c>
      <c r="C175" s="13">
        <v>0.44900000000000001</v>
      </c>
      <c r="D175" s="27">
        <f t="shared" si="9"/>
        <v>0.42599999999999999</v>
      </c>
      <c r="E175" s="14">
        <f t="shared" si="10"/>
        <v>4.1562963317231805E-2</v>
      </c>
    </row>
    <row r="176" spans="2:5" x14ac:dyDescent="0.25">
      <c r="B176" s="13">
        <v>3.48</v>
      </c>
      <c r="C176" s="13">
        <v>0.47299999999999998</v>
      </c>
      <c r="D176" s="27">
        <f t="shared" si="9"/>
        <v>0.44999999999999996</v>
      </c>
      <c r="E176" s="14">
        <f t="shared" si="10"/>
        <v>4.3904538715385702E-2</v>
      </c>
    </row>
    <row r="177" spans="2:5" x14ac:dyDescent="0.25">
      <c r="B177" s="13">
        <v>3.5</v>
      </c>
      <c r="C177" s="13">
        <v>0.497</v>
      </c>
      <c r="D177" s="27">
        <f t="shared" si="9"/>
        <v>0.47399999999999998</v>
      </c>
      <c r="E177" s="14">
        <f t="shared" si="10"/>
        <v>4.6246114113539613E-2</v>
      </c>
    </row>
    <row r="178" spans="2:5" x14ac:dyDescent="0.25">
      <c r="B178" s="13">
        <v>3.52</v>
      </c>
      <c r="C178" s="13">
        <v>0.50900000000000001</v>
      </c>
      <c r="D178" s="27">
        <f t="shared" si="9"/>
        <v>0.48599999999999999</v>
      </c>
      <c r="E178" s="14">
        <f t="shared" si="10"/>
        <v>4.7416901812616562E-2</v>
      </c>
    </row>
    <row r="179" spans="2:5" x14ac:dyDescent="0.25">
      <c r="B179" s="13">
        <v>3.54</v>
      </c>
      <c r="C179" s="13">
        <v>0.51500000000000001</v>
      </c>
      <c r="D179" s="27">
        <f t="shared" si="9"/>
        <v>0.49199999999999999</v>
      </c>
      <c r="E179" s="14">
        <f t="shared" si="10"/>
        <v>4.800229566215504E-2</v>
      </c>
    </row>
    <row r="180" spans="2:5" x14ac:dyDescent="0.25">
      <c r="B180" s="13">
        <v>3.56</v>
      </c>
      <c r="C180" s="13">
        <v>0.52200000000000002</v>
      </c>
      <c r="D180" s="27">
        <f t="shared" si="9"/>
        <v>0.499</v>
      </c>
      <c r="E180" s="14">
        <f t="shared" si="10"/>
        <v>4.8685255153283265E-2</v>
      </c>
    </row>
    <row r="181" spans="2:5" x14ac:dyDescent="0.25">
      <c r="B181" s="15">
        <v>3.58</v>
      </c>
      <c r="C181" s="15">
        <v>0.52800000000000002</v>
      </c>
      <c r="D181" s="27">
        <f t="shared" si="9"/>
        <v>0.505</v>
      </c>
      <c r="E181" s="14">
        <f t="shared" si="10"/>
        <v>4.9270649002821743E-2</v>
      </c>
    </row>
    <row r="182" spans="2:5" x14ac:dyDescent="0.25">
      <c r="B182" s="13">
        <v>3.6</v>
      </c>
      <c r="C182" s="13">
        <v>0.51500000000000001</v>
      </c>
      <c r="D182" s="27">
        <f t="shared" si="9"/>
        <v>0.49199999999999999</v>
      </c>
      <c r="E182" s="14">
        <f t="shared" si="10"/>
        <v>4.800229566215504E-2</v>
      </c>
    </row>
    <row r="183" spans="2:5" x14ac:dyDescent="0.25">
      <c r="B183" s="13">
        <v>3.62</v>
      </c>
      <c r="C183" s="13">
        <v>0.497</v>
      </c>
      <c r="D183" s="27">
        <f t="shared" si="9"/>
        <v>0.47399999999999998</v>
      </c>
      <c r="E183" s="14">
        <f t="shared" si="10"/>
        <v>4.6246114113539613E-2</v>
      </c>
    </row>
    <row r="184" spans="2:5" x14ac:dyDescent="0.25">
      <c r="B184" s="13">
        <v>3.64</v>
      </c>
      <c r="C184" s="13">
        <v>0.47899999999999998</v>
      </c>
      <c r="D184" s="27">
        <f t="shared" si="9"/>
        <v>0.45599999999999996</v>
      </c>
      <c r="E184" s="14">
        <f t="shared" si="10"/>
        <v>4.448993256492418E-2</v>
      </c>
    </row>
    <row r="185" spans="2:5" x14ac:dyDescent="0.25">
      <c r="B185" s="13">
        <v>3.66</v>
      </c>
      <c r="C185" s="13">
        <v>0.46100000000000002</v>
      </c>
      <c r="D185" s="27">
        <f t="shared" si="9"/>
        <v>0.438</v>
      </c>
      <c r="E185" s="14">
        <f t="shared" si="10"/>
        <v>4.273375101630876E-2</v>
      </c>
    </row>
    <row r="186" spans="2:5" x14ac:dyDescent="0.25">
      <c r="B186" s="13">
        <v>3.68</v>
      </c>
      <c r="C186" s="13">
        <v>0.436</v>
      </c>
      <c r="D186" s="27">
        <f t="shared" si="9"/>
        <v>0.41299999999999998</v>
      </c>
      <c r="E186" s="14">
        <f t="shared" si="10"/>
        <v>4.0294609976565102E-2</v>
      </c>
    </row>
    <row r="187" spans="2:5" x14ac:dyDescent="0.25">
      <c r="B187" s="13">
        <v>3.7</v>
      </c>
      <c r="C187" s="13">
        <v>0.4</v>
      </c>
      <c r="D187" s="27">
        <f t="shared" si="9"/>
        <v>0.377</v>
      </c>
      <c r="E187" s="14">
        <f t="shared" si="10"/>
        <v>3.6782246879334249E-2</v>
      </c>
    </row>
    <row r="188" spans="2:5" x14ac:dyDescent="0.25">
      <c r="B188" s="13">
        <v>3.72</v>
      </c>
      <c r="C188" s="13">
        <v>0.36399999999999999</v>
      </c>
      <c r="D188" s="27">
        <f t="shared" si="9"/>
        <v>0.34099999999999997</v>
      </c>
      <c r="E188" s="14">
        <f t="shared" si="10"/>
        <v>3.3269883782103389E-2</v>
      </c>
    </row>
    <row r="189" spans="2:5" x14ac:dyDescent="0.25">
      <c r="B189" s="13">
        <v>3.74</v>
      </c>
      <c r="C189" s="13">
        <v>0.32700000000000001</v>
      </c>
      <c r="D189" s="27">
        <f t="shared" si="9"/>
        <v>0.30399999999999999</v>
      </c>
      <c r="E189" s="14">
        <f t="shared" si="10"/>
        <v>2.9659955043282789E-2</v>
      </c>
    </row>
    <row r="190" spans="2:5" x14ac:dyDescent="0.25">
      <c r="B190" s="13">
        <v>3.76</v>
      </c>
      <c r="C190" s="13">
        <v>0.28499999999999998</v>
      </c>
      <c r="D190" s="27">
        <f t="shared" si="9"/>
        <v>0.26199999999999996</v>
      </c>
      <c r="E190" s="14">
        <f t="shared" si="10"/>
        <v>2.5562198096513455E-2</v>
      </c>
    </row>
    <row r="191" spans="2:5" x14ac:dyDescent="0.25">
      <c r="B191" s="13">
        <v>3.78</v>
      </c>
      <c r="C191" s="13">
        <v>0.23599999999999999</v>
      </c>
      <c r="D191" s="27">
        <f t="shared" si="9"/>
        <v>0.21299999999999999</v>
      </c>
      <c r="E191" s="14">
        <f t="shared" si="10"/>
        <v>2.0781481658615902E-2</v>
      </c>
    </row>
    <row r="192" spans="2:5" x14ac:dyDescent="0.25">
      <c r="B192" s="13">
        <v>3.8</v>
      </c>
      <c r="C192" s="13">
        <v>0.193</v>
      </c>
      <c r="D192" s="27">
        <f t="shared" si="9"/>
        <v>0.17</v>
      </c>
      <c r="E192" s="14">
        <f t="shared" si="10"/>
        <v>1.6586159070256824E-2</v>
      </c>
    </row>
    <row r="193" spans="2:5" x14ac:dyDescent="0.25">
      <c r="B193" s="13">
        <v>3.82</v>
      </c>
      <c r="C193" s="13">
        <v>0.14499999999999999</v>
      </c>
      <c r="D193" s="27">
        <f t="shared" si="9"/>
        <v>0.122</v>
      </c>
      <c r="E193" s="14">
        <f t="shared" si="10"/>
        <v>1.1903008273949014E-2</v>
      </c>
    </row>
    <row r="194" spans="2:5" x14ac:dyDescent="0.25">
      <c r="B194" s="13">
        <v>3.84</v>
      </c>
      <c r="C194" s="13">
        <v>9.6000000000000002E-2</v>
      </c>
      <c r="D194" s="27">
        <f t="shared" si="9"/>
        <v>7.3000000000000009E-2</v>
      </c>
      <c r="E194" s="14">
        <f t="shared" si="10"/>
        <v>7.12229183605146E-3</v>
      </c>
    </row>
    <row r="195" spans="2:5" x14ac:dyDescent="0.25">
      <c r="B195" s="13">
        <v>3.86</v>
      </c>
      <c r="C195" s="13">
        <v>4.8000000000000001E-2</v>
      </c>
      <c r="D195" s="27">
        <f t="shared" ref="D195:D258" si="11">C195-$O$5</f>
        <v>2.5000000000000001E-2</v>
      </c>
      <c r="E195" s="14">
        <f t="shared" si="10"/>
        <v>2.4391410397436508E-3</v>
      </c>
    </row>
    <row r="196" spans="2:5" x14ac:dyDescent="0.25">
      <c r="B196" s="13">
        <v>3.88</v>
      </c>
      <c r="C196" s="13">
        <v>-1E-3</v>
      </c>
      <c r="D196" s="27">
        <f t="shared" si="11"/>
        <v>-2.4E-2</v>
      </c>
      <c r="E196" s="14">
        <f t="shared" ref="E196:E259" si="12">D196/$O$2</f>
        <v>-2.3415753981539046E-3</v>
      </c>
    </row>
    <row r="197" spans="2:5" x14ac:dyDescent="0.25">
      <c r="B197" s="13">
        <v>3.9</v>
      </c>
      <c r="C197" s="13">
        <v>-5.6000000000000001E-2</v>
      </c>
      <c r="D197" s="27">
        <f t="shared" si="11"/>
        <v>-7.9000000000000001E-2</v>
      </c>
      <c r="E197" s="14">
        <f t="shared" si="12"/>
        <v>-7.7076856855899361E-3</v>
      </c>
    </row>
    <row r="198" spans="2:5" x14ac:dyDescent="0.25">
      <c r="B198" s="13">
        <v>3.92</v>
      </c>
      <c r="C198" s="13">
        <v>-9.8000000000000004E-2</v>
      </c>
      <c r="D198" s="27">
        <f t="shared" si="11"/>
        <v>-0.121</v>
      </c>
      <c r="E198" s="14">
        <f t="shared" si="12"/>
        <v>-1.1805442632359268E-2</v>
      </c>
    </row>
    <row r="199" spans="2:5" x14ac:dyDescent="0.25">
      <c r="B199" s="13">
        <v>3.94</v>
      </c>
      <c r="C199" s="13">
        <v>-0.14699999999999999</v>
      </c>
      <c r="D199" s="27">
        <f t="shared" si="11"/>
        <v>-0.16999999999999998</v>
      </c>
      <c r="E199" s="14">
        <f t="shared" si="12"/>
        <v>-1.6586159070256821E-2</v>
      </c>
    </row>
    <row r="200" spans="2:5" x14ac:dyDescent="0.25">
      <c r="B200" s="13">
        <v>3.96</v>
      </c>
      <c r="C200" s="13">
        <v>-0.189</v>
      </c>
      <c r="D200" s="27">
        <f t="shared" si="11"/>
        <v>-0.21199999999999999</v>
      </c>
      <c r="E200" s="14">
        <f t="shared" si="12"/>
        <v>-2.0683916017026155E-2</v>
      </c>
    </row>
    <row r="201" spans="2:5" x14ac:dyDescent="0.25">
      <c r="B201" s="13">
        <v>3.98</v>
      </c>
      <c r="C201" s="13">
        <v>-0.23799999999999999</v>
      </c>
      <c r="D201" s="27">
        <f t="shared" si="11"/>
        <v>-0.26100000000000001</v>
      </c>
      <c r="E201" s="14">
        <f t="shared" si="12"/>
        <v>-2.5464632454923714E-2</v>
      </c>
    </row>
    <row r="202" spans="2:5" x14ac:dyDescent="0.25">
      <c r="B202" s="13">
        <v>4</v>
      </c>
      <c r="C202" s="13">
        <v>-0.28000000000000003</v>
      </c>
      <c r="D202" s="27">
        <f t="shared" si="11"/>
        <v>-0.30300000000000005</v>
      </c>
      <c r="E202" s="14">
        <f t="shared" si="12"/>
        <v>-2.9562389401693048E-2</v>
      </c>
    </row>
    <row r="203" spans="2:5" x14ac:dyDescent="0.25">
      <c r="B203" s="13">
        <v>4.0199999999999996</v>
      </c>
      <c r="C203" s="13">
        <v>-0.317</v>
      </c>
      <c r="D203" s="27">
        <f t="shared" si="11"/>
        <v>-0.34</v>
      </c>
      <c r="E203" s="14">
        <f t="shared" si="12"/>
        <v>-3.3172318140513649E-2</v>
      </c>
    </row>
    <row r="204" spans="2:5" x14ac:dyDescent="0.25">
      <c r="B204" s="13">
        <v>4.04</v>
      </c>
      <c r="C204" s="13">
        <v>-0.34100000000000003</v>
      </c>
      <c r="D204" s="27">
        <f t="shared" si="11"/>
        <v>-0.36400000000000005</v>
      </c>
      <c r="E204" s="14">
        <f t="shared" si="12"/>
        <v>-3.5513893538667553E-2</v>
      </c>
    </row>
    <row r="205" spans="2:5" x14ac:dyDescent="0.25">
      <c r="B205" s="13">
        <v>4.0599999999999996</v>
      </c>
      <c r="C205" s="13">
        <v>-0.372</v>
      </c>
      <c r="D205" s="27">
        <f t="shared" si="11"/>
        <v>-0.39500000000000002</v>
      </c>
      <c r="E205" s="14">
        <f t="shared" si="12"/>
        <v>-3.8538428427949682E-2</v>
      </c>
    </row>
    <row r="206" spans="2:5" x14ac:dyDescent="0.25">
      <c r="B206" s="13">
        <v>4.08</v>
      </c>
      <c r="C206" s="13">
        <v>-0.39600000000000002</v>
      </c>
      <c r="D206" s="27">
        <f t="shared" si="11"/>
        <v>-0.41900000000000004</v>
      </c>
      <c r="E206" s="14">
        <f t="shared" si="12"/>
        <v>-4.0880003826103586E-2</v>
      </c>
    </row>
    <row r="207" spans="2:5" x14ac:dyDescent="0.25">
      <c r="B207" s="13">
        <v>4.0999999999999996</v>
      </c>
      <c r="C207" s="13">
        <v>-0.40799999999999997</v>
      </c>
      <c r="D207" s="27">
        <f t="shared" si="11"/>
        <v>-0.43099999999999999</v>
      </c>
      <c r="E207" s="14">
        <f t="shared" si="12"/>
        <v>-4.2050791525180535E-2</v>
      </c>
    </row>
    <row r="208" spans="2:5" x14ac:dyDescent="0.25">
      <c r="B208" s="13">
        <v>4.12</v>
      </c>
      <c r="C208" s="13">
        <v>-0.42</v>
      </c>
      <c r="D208" s="27">
        <f t="shared" si="11"/>
        <v>-0.443</v>
      </c>
      <c r="E208" s="14">
        <f t="shared" si="12"/>
        <v>-4.3221579224257491E-2</v>
      </c>
    </row>
    <row r="209" spans="2:5" x14ac:dyDescent="0.25">
      <c r="B209" s="15">
        <v>4.1399999999999997</v>
      </c>
      <c r="C209" s="15">
        <v>-0.42599999999999999</v>
      </c>
      <c r="D209" s="27">
        <f t="shared" si="11"/>
        <v>-0.44900000000000001</v>
      </c>
      <c r="E209" s="14">
        <f t="shared" si="12"/>
        <v>-4.3806973073795961E-2</v>
      </c>
    </row>
    <row r="210" spans="2:5" x14ac:dyDescent="0.25">
      <c r="B210" s="15">
        <v>4.16</v>
      </c>
      <c r="C210" s="15">
        <v>-0.42</v>
      </c>
      <c r="D210" s="27">
        <f t="shared" si="11"/>
        <v>-0.443</v>
      </c>
      <c r="E210" s="14">
        <f t="shared" si="12"/>
        <v>-4.3221579224257491E-2</v>
      </c>
    </row>
    <row r="211" spans="2:5" x14ac:dyDescent="0.25">
      <c r="B211" s="15">
        <v>4.18</v>
      </c>
      <c r="C211" s="15">
        <v>-0.42599999999999999</v>
      </c>
      <c r="D211" s="27">
        <f t="shared" si="11"/>
        <v>-0.44900000000000001</v>
      </c>
      <c r="E211" s="14">
        <f t="shared" si="12"/>
        <v>-4.3806973073795961E-2</v>
      </c>
    </row>
    <row r="212" spans="2:5" x14ac:dyDescent="0.25">
      <c r="B212" s="13">
        <v>4.2</v>
      </c>
      <c r="C212" s="13">
        <v>-0.42</v>
      </c>
      <c r="D212" s="27">
        <f t="shared" si="11"/>
        <v>-0.443</v>
      </c>
      <c r="E212" s="14">
        <f t="shared" si="12"/>
        <v>-4.3221579224257491E-2</v>
      </c>
    </row>
    <row r="213" spans="2:5" x14ac:dyDescent="0.25">
      <c r="B213" s="13">
        <v>4.22</v>
      </c>
      <c r="C213" s="13">
        <v>-0.40799999999999997</v>
      </c>
      <c r="D213" s="27">
        <f t="shared" si="11"/>
        <v>-0.43099999999999999</v>
      </c>
      <c r="E213" s="14">
        <f t="shared" si="12"/>
        <v>-4.2050791525180535E-2</v>
      </c>
    </row>
    <row r="214" spans="2:5" x14ac:dyDescent="0.25">
      <c r="B214" s="13">
        <v>4.24</v>
      </c>
      <c r="C214" s="13">
        <v>-0.39</v>
      </c>
      <c r="D214" s="27">
        <f t="shared" si="11"/>
        <v>-0.41300000000000003</v>
      </c>
      <c r="E214" s="14">
        <f t="shared" si="12"/>
        <v>-4.0294609976565109E-2</v>
      </c>
    </row>
    <row r="215" spans="2:5" x14ac:dyDescent="0.25">
      <c r="B215" s="13">
        <v>4.26</v>
      </c>
      <c r="C215" s="13">
        <v>-0.372</v>
      </c>
      <c r="D215" s="27">
        <f t="shared" si="11"/>
        <v>-0.39500000000000002</v>
      </c>
      <c r="E215" s="14">
        <f t="shared" si="12"/>
        <v>-3.8538428427949682E-2</v>
      </c>
    </row>
    <row r="216" spans="2:5" x14ac:dyDescent="0.25">
      <c r="B216" s="13">
        <v>4.28</v>
      </c>
      <c r="C216" s="13">
        <v>-0.34699999999999998</v>
      </c>
      <c r="D216" s="27">
        <f t="shared" si="11"/>
        <v>-0.37</v>
      </c>
      <c r="E216" s="14">
        <f t="shared" si="12"/>
        <v>-3.6099287388206031E-2</v>
      </c>
    </row>
    <row r="217" spans="2:5" x14ac:dyDescent="0.25">
      <c r="B217" s="13">
        <v>4.3</v>
      </c>
      <c r="C217" s="13">
        <v>-0.32300000000000001</v>
      </c>
      <c r="D217" s="27">
        <f t="shared" si="11"/>
        <v>-0.34600000000000003</v>
      </c>
      <c r="E217" s="14">
        <f t="shared" si="12"/>
        <v>-3.3757711990052126E-2</v>
      </c>
    </row>
    <row r="218" spans="2:5" x14ac:dyDescent="0.25">
      <c r="B218" s="13">
        <v>4.32</v>
      </c>
      <c r="C218" s="13">
        <v>-0.29299999999999998</v>
      </c>
      <c r="D218" s="27">
        <f t="shared" si="11"/>
        <v>-0.316</v>
      </c>
      <c r="E218" s="14">
        <f t="shared" si="12"/>
        <v>-3.0830742742359744E-2</v>
      </c>
    </row>
    <row r="219" spans="2:5" x14ac:dyDescent="0.25">
      <c r="B219" s="13">
        <v>4.34</v>
      </c>
      <c r="C219" s="13">
        <v>-0.25600000000000001</v>
      </c>
      <c r="D219" s="27">
        <f t="shared" si="11"/>
        <v>-0.27900000000000003</v>
      </c>
      <c r="E219" s="14">
        <f t="shared" si="12"/>
        <v>-2.7220814003539144E-2</v>
      </c>
    </row>
    <row r="220" spans="2:5" x14ac:dyDescent="0.25">
      <c r="B220" s="13">
        <v>4.3600000000000003</v>
      </c>
      <c r="C220" s="13">
        <v>-0.20799999999999999</v>
      </c>
      <c r="D220" s="27">
        <f t="shared" si="11"/>
        <v>-0.23099999999999998</v>
      </c>
      <c r="E220" s="14">
        <f t="shared" si="12"/>
        <v>-2.2537663207231329E-2</v>
      </c>
    </row>
    <row r="221" spans="2:5" x14ac:dyDescent="0.25">
      <c r="B221" s="13">
        <v>4.38</v>
      </c>
      <c r="C221" s="13">
        <v>-0.17100000000000001</v>
      </c>
      <c r="D221" s="27">
        <f t="shared" si="11"/>
        <v>-0.19400000000000001</v>
      </c>
      <c r="E221" s="14">
        <f t="shared" si="12"/>
        <v>-1.8927734468410728E-2</v>
      </c>
    </row>
    <row r="222" spans="2:5" x14ac:dyDescent="0.25">
      <c r="B222" s="13">
        <v>4.4000000000000004</v>
      </c>
      <c r="C222" s="13">
        <v>-0.13500000000000001</v>
      </c>
      <c r="D222" s="27">
        <f t="shared" si="11"/>
        <v>-0.158</v>
      </c>
      <c r="E222" s="14">
        <f t="shared" si="12"/>
        <v>-1.5415371371179872E-2</v>
      </c>
    </row>
    <row r="223" spans="2:5" x14ac:dyDescent="0.25">
      <c r="B223" s="13">
        <v>4.42</v>
      </c>
      <c r="C223" s="13">
        <v>-9.1999999999999998E-2</v>
      </c>
      <c r="D223" s="27">
        <f t="shared" si="11"/>
        <v>-0.11499999999999999</v>
      </c>
      <c r="E223" s="14">
        <f t="shared" si="12"/>
        <v>-1.1220048782820792E-2</v>
      </c>
    </row>
    <row r="224" spans="2:5" x14ac:dyDescent="0.25">
      <c r="B224" s="13">
        <v>4.4400000000000004</v>
      </c>
      <c r="C224" s="13">
        <v>-0.05</v>
      </c>
      <c r="D224" s="27">
        <f t="shared" si="11"/>
        <v>-7.3000000000000009E-2</v>
      </c>
      <c r="E224" s="14">
        <f t="shared" si="12"/>
        <v>-7.12229183605146E-3</v>
      </c>
    </row>
    <row r="225" spans="2:5" x14ac:dyDescent="0.25">
      <c r="B225" s="13">
        <v>4.46</v>
      </c>
      <c r="C225" s="13">
        <v>-7.0000000000000001E-3</v>
      </c>
      <c r="D225" s="27">
        <f t="shared" si="11"/>
        <v>-0.03</v>
      </c>
      <c r="E225" s="14">
        <f t="shared" si="12"/>
        <v>-2.9269692476923807E-3</v>
      </c>
    </row>
    <row r="226" spans="2:5" x14ac:dyDescent="0.25">
      <c r="B226" s="13">
        <v>4.4800000000000004</v>
      </c>
      <c r="C226" s="13">
        <v>2.9000000000000001E-2</v>
      </c>
      <c r="D226" s="27">
        <f t="shared" si="11"/>
        <v>6.0000000000000019E-3</v>
      </c>
      <c r="E226" s="14">
        <f t="shared" si="12"/>
        <v>5.8539384953847627E-4</v>
      </c>
    </row>
    <row r="227" spans="2:5" x14ac:dyDescent="0.25">
      <c r="B227" s="13">
        <v>4.5</v>
      </c>
      <c r="C227" s="13">
        <v>7.8E-2</v>
      </c>
      <c r="D227" s="27">
        <f t="shared" si="11"/>
        <v>5.5E-2</v>
      </c>
      <c r="E227" s="14">
        <f t="shared" si="12"/>
        <v>5.366110287436031E-3</v>
      </c>
    </row>
    <row r="228" spans="2:5" x14ac:dyDescent="0.25">
      <c r="B228" s="13">
        <v>4.5199999999999996</v>
      </c>
      <c r="C228" s="13">
        <v>0.121</v>
      </c>
      <c r="D228" s="27">
        <f t="shared" si="11"/>
        <v>9.8000000000000004E-2</v>
      </c>
      <c r="E228" s="14">
        <f t="shared" si="12"/>
        <v>9.56143287579511E-3</v>
      </c>
    </row>
    <row r="229" spans="2:5" x14ac:dyDescent="0.25">
      <c r="B229" s="13">
        <v>4.54</v>
      </c>
      <c r="C229" s="13">
        <v>0.157</v>
      </c>
      <c r="D229" s="27">
        <f t="shared" si="11"/>
        <v>0.13400000000000001</v>
      </c>
      <c r="E229" s="14">
        <f t="shared" si="12"/>
        <v>1.3073795973025968E-2</v>
      </c>
    </row>
    <row r="230" spans="2:5" x14ac:dyDescent="0.25">
      <c r="B230" s="13">
        <v>4.5599999999999996</v>
      </c>
      <c r="C230" s="13">
        <v>0.2</v>
      </c>
      <c r="D230" s="27">
        <f t="shared" si="11"/>
        <v>0.17700000000000002</v>
      </c>
      <c r="E230" s="14">
        <f t="shared" si="12"/>
        <v>1.7269118561385046E-2</v>
      </c>
    </row>
    <row r="231" spans="2:5" x14ac:dyDescent="0.25">
      <c r="B231" s="13">
        <v>4.58</v>
      </c>
      <c r="C231" s="13">
        <v>0.23599999999999999</v>
      </c>
      <c r="D231" s="27">
        <f t="shared" si="11"/>
        <v>0.21299999999999999</v>
      </c>
      <c r="E231" s="14">
        <f t="shared" si="12"/>
        <v>2.0781481658615902E-2</v>
      </c>
    </row>
    <row r="232" spans="2:5" x14ac:dyDescent="0.25">
      <c r="B232" s="13">
        <v>4.5999999999999996</v>
      </c>
      <c r="C232" s="13">
        <v>0.26</v>
      </c>
      <c r="D232" s="27">
        <f t="shared" si="11"/>
        <v>0.23700000000000002</v>
      </c>
      <c r="E232" s="14">
        <f t="shared" si="12"/>
        <v>2.312305705676981E-2</v>
      </c>
    </row>
    <row r="233" spans="2:5" x14ac:dyDescent="0.25">
      <c r="B233" s="13">
        <v>4.62</v>
      </c>
      <c r="C233" s="13">
        <v>0.29699999999999999</v>
      </c>
      <c r="D233" s="27">
        <f t="shared" si="11"/>
        <v>0.27399999999999997</v>
      </c>
      <c r="E233" s="14">
        <f t="shared" si="12"/>
        <v>2.6732985795590407E-2</v>
      </c>
    </row>
    <row r="234" spans="2:5" x14ac:dyDescent="0.25">
      <c r="B234" s="13">
        <v>4.6399999999999997</v>
      </c>
      <c r="C234" s="13">
        <v>0.32100000000000001</v>
      </c>
      <c r="D234" s="27">
        <f t="shared" si="11"/>
        <v>0.29799999999999999</v>
      </c>
      <c r="E234" s="14">
        <f t="shared" si="12"/>
        <v>2.9074561193744314E-2</v>
      </c>
    </row>
    <row r="235" spans="2:5" x14ac:dyDescent="0.25">
      <c r="B235" s="13">
        <v>4.66</v>
      </c>
      <c r="C235" s="13">
        <v>0.34499999999999997</v>
      </c>
      <c r="D235" s="27">
        <f t="shared" si="11"/>
        <v>0.32199999999999995</v>
      </c>
      <c r="E235" s="14">
        <f t="shared" si="12"/>
        <v>3.1416136591898215E-2</v>
      </c>
    </row>
    <row r="236" spans="2:5" x14ac:dyDescent="0.25">
      <c r="B236" s="13">
        <v>4.68</v>
      </c>
      <c r="C236" s="13">
        <v>0.35699999999999998</v>
      </c>
      <c r="D236" s="27">
        <f t="shared" si="11"/>
        <v>0.33399999999999996</v>
      </c>
      <c r="E236" s="14">
        <f t="shared" si="12"/>
        <v>3.2586924290975171E-2</v>
      </c>
    </row>
    <row r="237" spans="2:5" x14ac:dyDescent="0.25">
      <c r="B237" s="13">
        <v>4.7</v>
      </c>
      <c r="C237" s="13">
        <v>0.376</v>
      </c>
      <c r="D237" s="27">
        <f t="shared" si="11"/>
        <v>0.35299999999999998</v>
      </c>
      <c r="E237" s="14">
        <f t="shared" si="12"/>
        <v>3.4440671481180345E-2</v>
      </c>
    </row>
    <row r="238" spans="2:5" x14ac:dyDescent="0.25">
      <c r="B238" s="15">
        <v>4.72</v>
      </c>
      <c r="C238" s="15">
        <v>0.38800000000000001</v>
      </c>
      <c r="D238" s="27">
        <f t="shared" si="11"/>
        <v>0.36499999999999999</v>
      </c>
      <c r="E238" s="14">
        <f t="shared" si="12"/>
        <v>3.56114591802573E-2</v>
      </c>
    </row>
    <row r="239" spans="2:5" x14ac:dyDescent="0.25">
      <c r="B239" s="13">
        <v>4.74</v>
      </c>
      <c r="C239" s="13">
        <v>0.38200000000000001</v>
      </c>
      <c r="D239" s="27">
        <f t="shared" si="11"/>
        <v>0.35899999999999999</v>
      </c>
      <c r="E239" s="14">
        <f t="shared" si="12"/>
        <v>3.5026065330718822E-2</v>
      </c>
    </row>
    <row r="240" spans="2:5" x14ac:dyDescent="0.25">
      <c r="B240" s="13">
        <v>4.76</v>
      </c>
      <c r="C240" s="13">
        <v>0.38200000000000001</v>
      </c>
      <c r="D240" s="27">
        <f t="shared" si="11"/>
        <v>0.35899999999999999</v>
      </c>
      <c r="E240" s="14">
        <f t="shared" si="12"/>
        <v>3.5026065330718822E-2</v>
      </c>
    </row>
    <row r="241" spans="2:5" x14ac:dyDescent="0.25">
      <c r="B241" s="13">
        <v>4.78</v>
      </c>
      <c r="C241" s="13">
        <v>0.39400000000000002</v>
      </c>
      <c r="D241" s="27">
        <f t="shared" si="11"/>
        <v>0.371</v>
      </c>
      <c r="E241" s="14">
        <f t="shared" si="12"/>
        <v>3.6196853029795771E-2</v>
      </c>
    </row>
    <row r="242" spans="2:5" x14ac:dyDescent="0.25">
      <c r="B242" s="13">
        <v>4.8</v>
      </c>
      <c r="C242" s="13">
        <v>0.376</v>
      </c>
      <c r="D242" s="27">
        <f t="shared" si="11"/>
        <v>0.35299999999999998</v>
      </c>
      <c r="E242" s="14">
        <f t="shared" si="12"/>
        <v>3.4440671481180345E-2</v>
      </c>
    </row>
    <row r="243" spans="2:5" x14ac:dyDescent="0.25">
      <c r="B243" s="13">
        <v>4.82</v>
      </c>
      <c r="C243" s="13">
        <v>0.36399999999999999</v>
      </c>
      <c r="D243" s="27">
        <f t="shared" si="11"/>
        <v>0.34099999999999997</v>
      </c>
      <c r="E243" s="14">
        <f t="shared" si="12"/>
        <v>3.3269883782103389E-2</v>
      </c>
    </row>
    <row r="244" spans="2:5" x14ac:dyDescent="0.25">
      <c r="B244" s="13">
        <v>4.84</v>
      </c>
      <c r="C244" s="13">
        <v>0.35099999999999998</v>
      </c>
      <c r="D244" s="27">
        <f t="shared" si="11"/>
        <v>0.32799999999999996</v>
      </c>
      <c r="E244" s="14">
        <f t="shared" si="12"/>
        <v>3.2001530441436693E-2</v>
      </c>
    </row>
    <row r="245" spans="2:5" x14ac:dyDescent="0.25">
      <c r="B245" s="13">
        <v>4.8600000000000003</v>
      </c>
      <c r="C245" s="13">
        <v>0.33300000000000002</v>
      </c>
      <c r="D245" s="27">
        <f t="shared" si="11"/>
        <v>0.31</v>
      </c>
      <c r="E245" s="14">
        <f t="shared" si="12"/>
        <v>3.0245348892821267E-2</v>
      </c>
    </row>
    <row r="246" spans="2:5" x14ac:dyDescent="0.25">
      <c r="B246" s="13">
        <v>4.88</v>
      </c>
      <c r="C246" s="13">
        <v>0.315</v>
      </c>
      <c r="D246" s="27">
        <f t="shared" si="11"/>
        <v>0.29199999999999998</v>
      </c>
      <c r="E246" s="14">
        <f t="shared" si="12"/>
        <v>2.8489167344205837E-2</v>
      </c>
    </row>
    <row r="247" spans="2:5" x14ac:dyDescent="0.25">
      <c r="B247" s="13">
        <v>4.9000000000000004</v>
      </c>
      <c r="C247" s="13">
        <v>0.29099999999999998</v>
      </c>
      <c r="D247" s="27">
        <f t="shared" si="11"/>
        <v>0.26799999999999996</v>
      </c>
      <c r="E247" s="14">
        <f t="shared" si="12"/>
        <v>2.6147591946051929E-2</v>
      </c>
    </row>
    <row r="248" spans="2:5" x14ac:dyDescent="0.25">
      <c r="B248" s="13">
        <v>4.92</v>
      </c>
      <c r="C248" s="13">
        <v>0.26</v>
      </c>
      <c r="D248" s="27">
        <f t="shared" si="11"/>
        <v>0.23700000000000002</v>
      </c>
      <c r="E248" s="14">
        <f t="shared" si="12"/>
        <v>2.312305705676981E-2</v>
      </c>
    </row>
    <row r="249" spans="2:5" x14ac:dyDescent="0.25">
      <c r="B249" s="13">
        <v>4.9400000000000004</v>
      </c>
      <c r="C249" s="13">
        <v>0.23599999999999999</v>
      </c>
      <c r="D249" s="27">
        <f t="shared" si="11"/>
        <v>0.21299999999999999</v>
      </c>
      <c r="E249" s="14">
        <f t="shared" si="12"/>
        <v>2.0781481658615902E-2</v>
      </c>
    </row>
    <row r="250" spans="2:5" x14ac:dyDescent="0.25">
      <c r="B250" s="13">
        <v>4.96</v>
      </c>
      <c r="C250" s="13">
        <v>0.20599999999999999</v>
      </c>
      <c r="D250" s="27">
        <f t="shared" si="11"/>
        <v>0.183</v>
      </c>
      <c r="E250" s="14">
        <f t="shared" si="12"/>
        <v>1.785451241092352E-2</v>
      </c>
    </row>
    <row r="251" spans="2:5" x14ac:dyDescent="0.25">
      <c r="B251" s="13">
        <v>4.9800000000000004</v>
      </c>
      <c r="C251" s="13">
        <v>0.16900000000000001</v>
      </c>
      <c r="D251" s="27">
        <f t="shared" si="11"/>
        <v>0.14600000000000002</v>
      </c>
      <c r="E251" s="14">
        <f t="shared" si="12"/>
        <v>1.424458367210292E-2</v>
      </c>
    </row>
    <row r="252" spans="2:5" x14ac:dyDescent="0.25">
      <c r="B252" s="13">
        <v>5</v>
      </c>
      <c r="C252" s="13">
        <v>0.13900000000000001</v>
      </c>
      <c r="D252" s="27">
        <f t="shared" si="11"/>
        <v>0.11600000000000002</v>
      </c>
      <c r="E252" s="14">
        <f t="shared" si="12"/>
        <v>1.131761442441054E-2</v>
      </c>
    </row>
    <row r="253" spans="2:5" x14ac:dyDescent="0.25">
      <c r="B253" s="13">
        <v>5.0199999999999996</v>
      </c>
      <c r="C253" s="13">
        <v>0.10199999999999999</v>
      </c>
      <c r="D253" s="27">
        <f t="shared" si="11"/>
        <v>7.8999999999999987E-2</v>
      </c>
      <c r="E253" s="14">
        <f t="shared" si="12"/>
        <v>7.7076856855899344E-3</v>
      </c>
    </row>
    <row r="254" spans="2:5" x14ac:dyDescent="0.25">
      <c r="B254" s="13">
        <v>5.04</v>
      </c>
      <c r="C254" s="13">
        <v>7.1999999999999995E-2</v>
      </c>
      <c r="D254" s="27">
        <f t="shared" si="11"/>
        <v>4.8999999999999995E-2</v>
      </c>
      <c r="E254" s="14">
        <f t="shared" si="12"/>
        <v>4.7807164378975541E-3</v>
      </c>
    </row>
    <row r="255" spans="2:5" x14ac:dyDescent="0.25">
      <c r="B255" s="13">
        <v>5.0599999999999996</v>
      </c>
      <c r="C255" s="13">
        <v>3.5000000000000003E-2</v>
      </c>
      <c r="D255" s="27">
        <f t="shared" si="11"/>
        <v>1.2000000000000004E-2</v>
      </c>
      <c r="E255" s="14">
        <f t="shared" si="12"/>
        <v>1.1707876990769525E-3</v>
      </c>
    </row>
    <row r="256" spans="2:5" x14ac:dyDescent="0.25">
      <c r="B256" s="13">
        <v>5.08</v>
      </c>
      <c r="C256" s="13">
        <v>-7.0000000000000001E-3</v>
      </c>
      <c r="D256" s="27">
        <f t="shared" si="11"/>
        <v>-0.03</v>
      </c>
      <c r="E256" s="14">
        <f t="shared" si="12"/>
        <v>-2.9269692476923807E-3</v>
      </c>
    </row>
    <row r="257" spans="2:5" x14ac:dyDescent="0.25">
      <c r="B257" s="13">
        <v>5.0999999999999996</v>
      </c>
      <c r="C257" s="13">
        <v>-3.6999999999999998E-2</v>
      </c>
      <c r="D257" s="27">
        <f t="shared" si="11"/>
        <v>-0.06</v>
      </c>
      <c r="E257" s="14">
        <f t="shared" si="12"/>
        <v>-5.8539384953847614E-3</v>
      </c>
    </row>
    <row r="258" spans="2:5" x14ac:dyDescent="0.25">
      <c r="B258" s="13">
        <v>5.12</v>
      </c>
      <c r="C258" s="13">
        <v>-7.3999999999999996E-2</v>
      </c>
      <c r="D258" s="27">
        <f t="shared" si="11"/>
        <v>-9.7000000000000003E-2</v>
      </c>
      <c r="E258" s="14">
        <f t="shared" si="12"/>
        <v>-9.4638672342053642E-3</v>
      </c>
    </row>
    <row r="259" spans="2:5" x14ac:dyDescent="0.25">
      <c r="B259" s="13">
        <v>5.14</v>
      </c>
      <c r="C259" s="13">
        <v>-0.11</v>
      </c>
      <c r="D259" s="27">
        <f t="shared" ref="D259:D322" si="13">C259-$O$5</f>
        <v>-0.13300000000000001</v>
      </c>
      <c r="E259" s="14">
        <f t="shared" si="12"/>
        <v>-1.2976230331436222E-2</v>
      </c>
    </row>
    <row r="260" spans="2:5" x14ac:dyDescent="0.25">
      <c r="B260" s="13">
        <v>5.16</v>
      </c>
      <c r="C260" s="13">
        <v>-0.13500000000000001</v>
      </c>
      <c r="D260" s="27">
        <f t="shared" si="13"/>
        <v>-0.158</v>
      </c>
      <c r="E260" s="14">
        <f t="shared" ref="E260:E323" si="14">D260/$O$2</f>
        <v>-1.5415371371179872E-2</v>
      </c>
    </row>
    <row r="261" spans="2:5" x14ac:dyDescent="0.25">
      <c r="B261" s="13">
        <v>5.18</v>
      </c>
      <c r="C261" s="13">
        <v>-0.159</v>
      </c>
      <c r="D261" s="27">
        <f t="shared" si="13"/>
        <v>-0.182</v>
      </c>
      <c r="E261" s="14">
        <f t="shared" si="14"/>
        <v>-1.7756946769333776E-2</v>
      </c>
    </row>
    <row r="262" spans="2:5" x14ac:dyDescent="0.25">
      <c r="B262" s="13">
        <v>5.2</v>
      </c>
      <c r="C262" s="13">
        <v>-0.189</v>
      </c>
      <c r="D262" s="27">
        <f t="shared" si="13"/>
        <v>-0.21199999999999999</v>
      </c>
      <c r="E262" s="14">
        <f t="shared" si="14"/>
        <v>-2.0683916017026155E-2</v>
      </c>
    </row>
    <row r="263" spans="2:5" x14ac:dyDescent="0.25">
      <c r="B263" s="13">
        <v>5.22</v>
      </c>
      <c r="C263" s="13">
        <v>-0.23200000000000001</v>
      </c>
      <c r="D263" s="27">
        <f t="shared" si="13"/>
        <v>-0.255</v>
      </c>
      <c r="E263" s="14">
        <f t="shared" si="14"/>
        <v>-2.4879238605385236E-2</v>
      </c>
    </row>
    <row r="264" spans="2:5" x14ac:dyDescent="0.25">
      <c r="B264" s="13">
        <v>5.24</v>
      </c>
      <c r="C264" s="13">
        <v>-0.25</v>
      </c>
      <c r="D264" s="27">
        <f t="shared" si="13"/>
        <v>-0.27300000000000002</v>
      </c>
      <c r="E264" s="14">
        <f t="shared" si="14"/>
        <v>-2.6635420154000666E-2</v>
      </c>
    </row>
    <row r="265" spans="2:5" x14ac:dyDescent="0.25">
      <c r="B265" s="13">
        <v>5.26</v>
      </c>
      <c r="C265" s="13">
        <v>-0.26800000000000002</v>
      </c>
      <c r="D265" s="27">
        <f t="shared" si="13"/>
        <v>-0.29100000000000004</v>
      </c>
      <c r="E265" s="14">
        <f t="shared" si="14"/>
        <v>-2.8391601702616096E-2</v>
      </c>
    </row>
    <row r="266" spans="2:5" x14ac:dyDescent="0.25">
      <c r="B266" s="13">
        <v>5.28</v>
      </c>
      <c r="C266" s="13">
        <v>-0.28000000000000003</v>
      </c>
      <c r="D266" s="27">
        <f t="shared" si="13"/>
        <v>-0.30300000000000005</v>
      </c>
      <c r="E266" s="14">
        <f t="shared" si="14"/>
        <v>-2.9562389401693048E-2</v>
      </c>
    </row>
    <row r="267" spans="2:5" x14ac:dyDescent="0.25">
      <c r="B267" s="13">
        <v>5.3</v>
      </c>
      <c r="C267" s="13">
        <v>-0.29299999999999998</v>
      </c>
      <c r="D267" s="27">
        <f t="shared" si="13"/>
        <v>-0.316</v>
      </c>
      <c r="E267" s="14">
        <f t="shared" si="14"/>
        <v>-3.0830742742359744E-2</v>
      </c>
    </row>
    <row r="268" spans="2:5" x14ac:dyDescent="0.25">
      <c r="B268" s="13">
        <v>5.32</v>
      </c>
      <c r="C268" s="13">
        <v>-0.30499999999999999</v>
      </c>
      <c r="D268" s="27">
        <f t="shared" si="13"/>
        <v>-0.32800000000000001</v>
      </c>
      <c r="E268" s="14">
        <f t="shared" si="14"/>
        <v>-3.2001530441436693E-2</v>
      </c>
    </row>
    <row r="269" spans="2:5" x14ac:dyDescent="0.25">
      <c r="B269" s="13">
        <v>5.34</v>
      </c>
      <c r="C269" s="13">
        <v>-0.29899999999999999</v>
      </c>
      <c r="D269" s="27">
        <f t="shared" si="13"/>
        <v>-0.32200000000000001</v>
      </c>
      <c r="E269" s="14">
        <f t="shared" si="14"/>
        <v>-3.1416136591898222E-2</v>
      </c>
    </row>
    <row r="270" spans="2:5" x14ac:dyDescent="0.25">
      <c r="B270" s="15">
        <v>5.36</v>
      </c>
      <c r="C270" s="15">
        <v>-0.30499999999999999</v>
      </c>
      <c r="D270" s="27">
        <f t="shared" si="13"/>
        <v>-0.32800000000000001</v>
      </c>
      <c r="E270" s="14">
        <f t="shared" si="14"/>
        <v>-3.2001530441436693E-2</v>
      </c>
    </row>
    <row r="271" spans="2:5" x14ac:dyDescent="0.25">
      <c r="B271" s="13">
        <v>5.38</v>
      </c>
      <c r="C271" s="13">
        <v>-0.29899999999999999</v>
      </c>
      <c r="D271" s="27">
        <f t="shared" si="13"/>
        <v>-0.32200000000000001</v>
      </c>
      <c r="E271" s="14">
        <f t="shared" si="14"/>
        <v>-3.1416136591898222E-2</v>
      </c>
    </row>
    <row r="272" spans="2:5" x14ac:dyDescent="0.25">
      <c r="B272" s="13">
        <v>5.4</v>
      </c>
      <c r="C272" s="13">
        <v>-0.28699999999999998</v>
      </c>
      <c r="D272" s="27">
        <f t="shared" si="13"/>
        <v>-0.31</v>
      </c>
      <c r="E272" s="14">
        <f t="shared" si="14"/>
        <v>-3.0245348892821267E-2</v>
      </c>
    </row>
    <row r="273" spans="2:5" x14ac:dyDescent="0.25">
      <c r="B273" s="13">
        <v>5.42</v>
      </c>
      <c r="C273" s="13">
        <v>-0.28000000000000003</v>
      </c>
      <c r="D273" s="27">
        <f t="shared" si="13"/>
        <v>-0.30300000000000005</v>
      </c>
      <c r="E273" s="14">
        <f t="shared" si="14"/>
        <v>-2.9562389401693048E-2</v>
      </c>
    </row>
    <row r="274" spans="2:5" x14ac:dyDescent="0.25">
      <c r="B274" s="13">
        <v>5.44</v>
      </c>
      <c r="C274" s="13">
        <v>-0.27400000000000002</v>
      </c>
      <c r="D274" s="27">
        <f t="shared" si="13"/>
        <v>-0.29700000000000004</v>
      </c>
      <c r="E274" s="14">
        <f t="shared" si="14"/>
        <v>-2.8976995552154574E-2</v>
      </c>
    </row>
    <row r="275" spans="2:5" x14ac:dyDescent="0.25">
      <c r="B275" s="13">
        <v>5.46</v>
      </c>
      <c r="C275" s="13">
        <v>-0.25600000000000001</v>
      </c>
      <c r="D275" s="27">
        <f t="shared" si="13"/>
        <v>-0.27900000000000003</v>
      </c>
      <c r="E275" s="14">
        <f t="shared" si="14"/>
        <v>-2.7220814003539144E-2</v>
      </c>
    </row>
    <row r="276" spans="2:5" x14ac:dyDescent="0.25">
      <c r="B276" s="13">
        <v>5.48</v>
      </c>
      <c r="C276" s="13">
        <v>-0.23799999999999999</v>
      </c>
      <c r="D276" s="27">
        <f t="shared" si="13"/>
        <v>-0.26100000000000001</v>
      </c>
      <c r="E276" s="14">
        <f t="shared" si="14"/>
        <v>-2.5464632454923714E-2</v>
      </c>
    </row>
    <row r="277" spans="2:5" x14ac:dyDescent="0.25">
      <c r="B277" s="13">
        <v>5.5</v>
      </c>
      <c r="C277" s="13">
        <v>-0.20799999999999999</v>
      </c>
      <c r="D277" s="27">
        <f t="shared" si="13"/>
        <v>-0.23099999999999998</v>
      </c>
      <c r="E277" s="14">
        <f t="shared" si="14"/>
        <v>-2.2537663207231329E-2</v>
      </c>
    </row>
    <row r="278" spans="2:5" x14ac:dyDescent="0.25">
      <c r="B278" s="13">
        <v>5.52</v>
      </c>
      <c r="C278" s="13">
        <v>-0.183</v>
      </c>
      <c r="D278" s="27">
        <f t="shared" si="13"/>
        <v>-0.20599999999999999</v>
      </c>
      <c r="E278" s="14">
        <f t="shared" si="14"/>
        <v>-2.0098522167487681E-2</v>
      </c>
    </row>
    <row r="279" spans="2:5" x14ac:dyDescent="0.25">
      <c r="B279" s="13">
        <v>5.54</v>
      </c>
      <c r="C279" s="13">
        <v>-0.159</v>
      </c>
      <c r="D279" s="27">
        <f t="shared" si="13"/>
        <v>-0.182</v>
      </c>
      <c r="E279" s="14">
        <f t="shared" si="14"/>
        <v>-1.7756946769333776E-2</v>
      </c>
    </row>
    <row r="280" spans="2:5" x14ac:dyDescent="0.25">
      <c r="B280" s="13">
        <v>5.56</v>
      </c>
      <c r="C280" s="13">
        <v>-0.13500000000000001</v>
      </c>
      <c r="D280" s="27">
        <f t="shared" si="13"/>
        <v>-0.158</v>
      </c>
      <c r="E280" s="14">
        <f t="shared" si="14"/>
        <v>-1.5415371371179872E-2</v>
      </c>
    </row>
    <row r="281" spans="2:5" x14ac:dyDescent="0.25">
      <c r="B281" s="13">
        <v>5.58</v>
      </c>
      <c r="C281" s="13">
        <v>-0.104</v>
      </c>
      <c r="D281" s="27">
        <f t="shared" si="13"/>
        <v>-0.127</v>
      </c>
      <c r="E281" s="14">
        <f t="shared" si="14"/>
        <v>-1.2390836481897744E-2</v>
      </c>
    </row>
    <row r="282" spans="2:5" x14ac:dyDescent="0.25">
      <c r="B282" s="13">
        <v>5.6</v>
      </c>
      <c r="C282" s="13">
        <v>-0.08</v>
      </c>
      <c r="D282" s="27">
        <f t="shared" si="13"/>
        <v>-0.10300000000000001</v>
      </c>
      <c r="E282" s="14">
        <f t="shared" si="14"/>
        <v>-1.004926108374384E-2</v>
      </c>
    </row>
    <row r="283" spans="2:5" x14ac:dyDescent="0.25">
      <c r="B283" s="13">
        <v>5.62</v>
      </c>
      <c r="C283" s="13">
        <v>-0.05</v>
      </c>
      <c r="D283" s="27">
        <f t="shared" si="13"/>
        <v>-7.3000000000000009E-2</v>
      </c>
      <c r="E283" s="14">
        <f t="shared" si="14"/>
        <v>-7.12229183605146E-3</v>
      </c>
    </row>
    <row r="284" spans="2:5" x14ac:dyDescent="0.25">
      <c r="B284" s="13">
        <v>5.64</v>
      </c>
      <c r="C284" s="13">
        <v>-2.5000000000000001E-2</v>
      </c>
      <c r="D284" s="27">
        <f t="shared" si="13"/>
        <v>-4.8000000000000001E-2</v>
      </c>
      <c r="E284" s="14">
        <f t="shared" si="14"/>
        <v>-4.6831507963078093E-3</v>
      </c>
    </row>
    <row r="285" spans="2:5" x14ac:dyDescent="0.25">
      <c r="B285" s="13">
        <v>5.66</v>
      </c>
      <c r="C285" s="13">
        <v>1.0999999999999999E-2</v>
      </c>
      <c r="D285" s="27">
        <f t="shared" si="13"/>
        <v>-1.2E-2</v>
      </c>
      <c r="E285" s="14">
        <f t="shared" si="14"/>
        <v>-1.1707876990769523E-3</v>
      </c>
    </row>
    <row r="286" spans="2:5" x14ac:dyDescent="0.25">
      <c r="B286" s="13">
        <v>5.68</v>
      </c>
      <c r="C286" s="13">
        <v>3.5000000000000003E-2</v>
      </c>
      <c r="D286" s="27">
        <f t="shared" si="13"/>
        <v>1.2000000000000004E-2</v>
      </c>
      <c r="E286" s="14">
        <f t="shared" si="14"/>
        <v>1.1707876990769525E-3</v>
      </c>
    </row>
    <row r="287" spans="2:5" x14ac:dyDescent="0.25">
      <c r="B287" s="13">
        <v>5.7</v>
      </c>
      <c r="C287" s="13">
        <v>6.6000000000000003E-2</v>
      </c>
      <c r="D287" s="27">
        <f t="shared" si="13"/>
        <v>4.3000000000000003E-2</v>
      </c>
      <c r="E287" s="14">
        <f t="shared" si="14"/>
        <v>4.1953225883590789E-3</v>
      </c>
    </row>
    <row r="288" spans="2:5" x14ac:dyDescent="0.25">
      <c r="B288" s="13">
        <v>5.72</v>
      </c>
      <c r="C288" s="13">
        <v>9.6000000000000002E-2</v>
      </c>
      <c r="D288" s="27">
        <f t="shared" si="13"/>
        <v>7.3000000000000009E-2</v>
      </c>
      <c r="E288" s="14">
        <f t="shared" si="14"/>
        <v>7.12229183605146E-3</v>
      </c>
    </row>
    <row r="289" spans="2:5" x14ac:dyDescent="0.25">
      <c r="B289" s="13">
        <v>5.74</v>
      </c>
      <c r="C289" s="13">
        <v>0.121</v>
      </c>
      <c r="D289" s="27">
        <f t="shared" si="13"/>
        <v>9.8000000000000004E-2</v>
      </c>
      <c r="E289" s="14">
        <f t="shared" si="14"/>
        <v>9.56143287579511E-3</v>
      </c>
    </row>
    <row r="290" spans="2:5" x14ac:dyDescent="0.25">
      <c r="B290" s="13">
        <v>5.76</v>
      </c>
      <c r="C290" s="13">
        <v>0.14499999999999999</v>
      </c>
      <c r="D290" s="27">
        <f t="shared" si="13"/>
        <v>0.122</v>
      </c>
      <c r="E290" s="14">
        <f t="shared" si="14"/>
        <v>1.1903008273949014E-2</v>
      </c>
    </row>
    <row r="291" spans="2:5" x14ac:dyDescent="0.25">
      <c r="B291" s="13">
        <v>5.78</v>
      </c>
      <c r="C291" s="13">
        <v>0.16300000000000001</v>
      </c>
      <c r="D291" s="27">
        <f t="shared" si="13"/>
        <v>0.14000000000000001</v>
      </c>
      <c r="E291" s="14">
        <f t="shared" si="14"/>
        <v>1.3659189822564444E-2</v>
      </c>
    </row>
    <row r="292" spans="2:5" x14ac:dyDescent="0.25">
      <c r="B292" s="13">
        <v>5.8</v>
      </c>
      <c r="C292" s="13">
        <v>0.187</v>
      </c>
      <c r="D292" s="27">
        <f t="shared" si="13"/>
        <v>0.16400000000000001</v>
      </c>
      <c r="E292" s="14">
        <f t="shared" si="14"/>
        <v>1.6000765220718347E-2</v>
      </c>
    </row>
    <row r="293" spans="2:5" x14ac:dyDescent="0.25">
      <c r="B293" s="13">
        <v>5.82</v>
      </c>
      <c r="C293" s="13">
        <v>0.20599999999999999</v>
      </c>
      <c r="D293" s="27">
        <f t="shared" si="13"/>
        <v>0.183</v>
      </c>
      <c r="E293" s="14">
        <f t="shared" si="14"/>
        <v>1.785451241092352E-2</v>
      </c>
    </row>
    <row r="294" spans="2:5" x14ac:dyDescent="0.25">
      <c r="B294" s="13">
        <v>5.84</v>
      </c>
      <c r="C294" s="13">
        <v>0.224</v>
      </c>
      <c r="D294" s="27">
        <f t="shared" si="13"/>
        <v>0.20100000000000001</v>
      </c>
      <c r="E294" s="14">
        <f t="shared" si="14"/>
        <v>1.961069395953895E-2</v>
      </c>
    </row>
    <row r="295" spans="2:5" x14ac:dyDescent="0.25">
      <c r="B295" s="13">
        <v>5.86</v>
      </c>
      <c r="C295" s="13">
        <v>0.23599999999999999</v>
      </c>
      <c r="D295" s="27">
        <f t="shared" si="13"/>
        <v>0.21299999999999999</v>
      </c>
      <c r="E295" s="14">
        <f t="shared" si="14"/>
        <v>2.0781481658615902E-2</v>
      </c>
    </row>
    <row r="296" spans="2:5" x14ac:dyDescent="0.25">
      <c r="B296" s="13">
        <v>5.88</v>
      </c>
      <c r="C296" s="13">
        <v>0.248</v>
      </c>
      <c r="D296" s="27">
        <f t="shared" si="13"/>
        <v>0.22500000000000001</v>
      </c>
      <c r="E296" s="14">
        <f t="shared" si="14"/>
        <v>2.1952269357692854E-2</v>
      </c>
    </row>
    <row r="297" spans="2:5" x14ac:dyDescent="0.25">
      <c r="B297" s="13">
        <v>5.9</v>
      </c>
      <c r="C297" s="13">
        <v>0.254</v>
      </c>
      <c r="D297" s="27">
        <f t="shared" si="13"/>
        <v>0.23100000000000001</v>
      </c>
      <c r="E297" s="14">
        <f t="shared" si="14"/>
        <v>2.2537663207231332E-2</v>
      </c>
    </row>
    <row r="298" spans="2:5" x14ac:dyDescent="0.25">
      <c r="B298" s="15">
        <v>5.92</v>
      </c>
      <c r="C298" s="15">
        <v>0.26</v>
      </c>
      <c r="D298" s="27">
        <f t="shared" si="13"/>
        <v>0.23700000000000002</v>
      </c>
      <c r="E298" s="14">
        <f t="shared" si="14"/>
        <v>2.312305705676981E-2</v>
      </c>
    </row>
    <row r="299" spans="2:5" x14ac:dyDescent="0.25">
      <c r="B299" s="15">
        <v>5.94</v>
      </c>
      <c r="C299" s="15">
        <v>0.26</v>
      </c>
      <c r="D299" s="27">
        <f t="shared" si="13"/>
        <v>0.23700000000000002</v>
      </c>
      <c r="E299" s="14">
        <f t="shared" si="14"/>
        <v>2.312305705676981E-2</v>
      </c>
    </row>
    <row r="300" spans="2:5" x14ac:dyDescent="0.25">
      <c r="B300" s="15">
        <v>5.96</v>
      </c>
      <c r="C300" s="15">
        <v>0.26</v>
      </c>
      <c r="D300" s="27">
        <f t="shared" si="13"/>
        <v>0.23700000000000002</v>
      </c>
      <c r="E300" s="14">
        <f t="shared" si="14"/>
        <v>2.312305705676981E-2</v>
      </c>
    </row>
    <row r="301" spans="2:5" x14ac:dyDescent="0.25">
      <c r="B301" s="13">
        <v>5.98</v>
      </c>
      <c r="C301" s="13">
        <v>0.254</v>
      </c>
      <c r="D301" s="27">
        <f t="shared" si="13"/>
        <v>0.23100000000000001</v>
      </c>
      <c r="E301" s="14">
        <f t="shared" si="14"/>
        <v>2.2537663207231332E-2</v>
      </c>
    </row>
    <row r="302" spans="2:5" x14ac:dyDescent="0.25">
      <c r="B302" s="13">
        <v>6</v>
      </c>
      <c r="C302" s="13">
        <v>0.248</v>
      </c>
      <c r="D302" s="27">
        <f t="shared" si="13"/>
        <v>0.22500000000000001</v>
      </c>
      <c r="E302" s="14">
        <f t="shared" si="14"/>
        <v>2.1952269357692854E-2</v>
      </c>
    </row>
    <row r="303" spans="2:5" x14ac:dyDescent="0.25">
      <c r="B303" s="13">
        <v>6.02</v>
      </c>
      <c r="C303" s="13">
        <v>0.248</v>
      </c>
      <c r="D303" s="27">
        <f t="shared" si="13"/>
        <v>0.22500000000000001</v>
      </c>
      <c r="E303" s="14">
        <f t="shared" si="14"/>
        <v>2.1952269357692854E-2</v>
      </c>
    </row>
    <row r="304" spans="2:5" x14ac:dyDescent="0.25">
      <c r="B304" s="13">
        <v>6.04</v>
      </c>
      <c r="C304" s="13">
        <v>0.23599999999999999</v>
      </c>
      <c r="D304" s="27">
        <f t="shared" si="13"/>
        <v>0.21299999999999999</v>
      </c>
      <c r="E304" s="14">
        <f t="shared" si="14"/>
        <v>2.0781481658615902E-2</v>
      </c>
    </row>
    <row r="305" spans="2:5" x14ac:dyDescent="0.25">
      <c r="B305" s="13">
        <v>6.06</v>
      </c>
      <c r="C305" s="13">
        <v>0.224</v>
      </c>
      <c r="D305" s="27">
        <f t="shared" si="13"/>
        <v>0.20100000000000001</v>
      </c>
      <c r="E305" s="14">
        <f t="shared" si="14"/>
        <v>1.961069395953895E-2</v>
      </c>
    </row>
    <row r="306" spans="2:5" x14ac:dyDescent="0.25">
      <c r="B306" s="13">
        <v>6.08</v>
      </c>
      <c r="C306" s="13">
        <v>0.20599999999999999</v>
      </c>
      <c r="D306" s="27">
        <f t="shared" si="13"/>
        <v>0.183</v>
      </c>
      <c r="E306" s="14">
        <f t="shared" si="14"/>
        <v>1.785451241092352E-2</v>
      </c>
    </row>
    <row r="307" spans="2:5" x14ac:dyDescent="0.25">
      <c r="B307" s="13">
        <v>6.1</v>
      </c>
      <c r="C307" s="13">
        <v>0.193</v>
      </c>
      <c r="D307" s="27">
        <f t="shared" si="13"/>
        <v>0.17</v>
      </c>
      <c r="E307" s="14">
        <f t="shared" si="14"/>
        <v>1.6586159070256824E-2</v>
      </c>
    </row>
    <row r="308" spans="2:5" x14ac:dyDescent="0.25">
      <c r="B308" s="13">
        <v>6.12</v>
      </c>
      <c r="C308" s="13">
        <v>0.17499999999999999</v>
      </c>
      <c r="D308" s="27">
        <f t="shared" si="13"/>
        <v>0.152</v>
      </c>
      <c r="E308" s="14">
        <f t="shared" si="14"/>
        <v>1.4829977521641394E-2</v>
      </c>
    </row>
    <row r="309" spans="2:5" x14ac:dyDescent="0.25">
      <c r="B309" s="13">
        <v>6.14</v>
      </c>
      <c r="C309" s="13">
        <v>0.151</v>
      </c>
      <c r="D309" s="27">
        <f t="shared" si="13"/>
        <v>0.128</v>
      </c>
      <c r="E309" s="14">
        <f t="shared" si="14"/>
        <v>1.248840212348749E-2</v>
      </c>
    </row>
    <row r="310" spans="2:5" x14ac:dyDescent="0.25">
      <c r="B310" s="13">
        <v>6.16</v>
      </c>
      <c r="C310" s="13">
        <v>0.13300000000000001</v>
      </c>
      <c r="D310" s="27">
        <f t="shared" si="13"/>
        <v>0.11000000000000001</v>
      </c>
      <c r="E310" s="14">
        <f t="shared" si="14"/>
        <v>1.0732220574872064E-2</v>
      </c>
    </row>
    <row r="311" spans="2:5" x14ac:dyDescent="0.25">
      <c r="B311" s="13">
        <v>6.18</v>
      </c>
      <c r="C311" s="13">
        <v>0.114</v>
      </c>
      <c r="D311" s="27">
        <f t="shared" si="13"/>
        <v>9.0999999999999998E-2</v>
      </c>
      <c r="E311" s="14">
        <f t="shared" si="14"/>
        <v>8.8784733846668882E-3</v>
      </c>
    </row>
    <row r="312" spans="2:5" x14ac:dyDescent="0.25">
      <c r="B312" s="13">
        <v>6.2</v>
      </c>
      <c r="C312" s="13">
        <v>0.09</v>
      </c>
      <c r="D312" s="27">
        <f t="shared" si="13"/>
        <v>6.7000000000000004E-2</v>
      </c>
      <c r="E312" s="14">
        <f t="shared" si="14"/>
        <v>6.536897986512984E-3</v>
      </c>
    </row>
    <row r="313" spans="2:5" x14ac:dyDescent="0.25">
      <c r="B313" s="13">
        <v>6.22</v>
      </c>
      <c r="C313" s="13">
        <v>7.1999999999999995E-2</v>
      </c>
      <c r="D313" s="27">
        <f t="shared" si="13"/>
        <v>4.8999999999999995E-2</v>
      </c>
      <c r="E313" s="14">
        <f t="shared" si="14"/>
        <v>4.7807164378975541E-3</v>
      </c>
    </row>
    <row r="314" spans="2:5" x14ac:dyDescent="0.25">
      <c r="B314" s="13">
        <v>6.24</v>
      </c>
      <c r="C314" s="13">
        <v>4.8000000000000001E-2</v>
      </c>
      <c r="D314" s="27">
        <f t="shared" si="13"/>
        <v>2.5000000000000001E-2</v>
      </c>
      <c r="E314" s="14">
        <f t="shared" si="14"/>
        <v>2.4391410397436508E-3</v>
      </c>
    </row>
    <row r="315" spans="2:5" x14ac:dyDescent="0.25">
      <c r="B315" s="13">
        <v>6.26</v>
      </c>
      <c r="C315" s="13">
        <v>2.3E-2</v>
      </c>
      <c r="D315" s="27">
        <f t="shared" si="13"/>
        <v>0</v>
      </c>
      <c r="E315" s="14">
        <f t="shared" si="14"/>
        <v>0</v>
      </c>
    </row>
    <row r="316" spans="2:5" x14ac:dyDescent="0.25">
      <c r="B316" s="13">
        <v>6.28</v>
      </c>
      <c r="C316" s="13">
        <v>-1E-3</v>
      </c>
      <c r="D316" s="27">
        <f t="shared" si="13"/>
        <v>-2.4E-2</v>
      </c>
      <c r="E316" s="14">
        <f t="shared" si="14"/>
        <v>-2.3415753981539046E-3</v>
      </c>
    </row>
    <row r="317" spans="2:5" x14ac:dyDescent="0.25">
      <c r="B317" s="13">
        <v>6.3</v>
      </c>
      <c r="C317" s="13">
        <v>-2.5000000000000001E-2</v>
      </c>
      <c r="D317" s="27">
        <f t="shared" si="13"/>
        <v>-4.8000000000000001E-2</v>
      </c>
      <c r="E317" s="14">
        <f t="shared" si="14"/>
        <v>-4.6831507963078093E-3</v>
      </c>
    </row>
    <row r="318" spans="2:5" x14ac:dyDescent="0.25">
      <c r="B318" s="13">
        <v>6.32</v>
      </c>
      <c r="C318" s="13">
        <v>-3.6999999999999998E-2</v>
      </c>
      <c r="D318" s="27">
        <f t="shared" si="13"/>
        <v>-0.06</v>
      </c>
      <c r="E318" s="14">
        <f t="shared" si="14"/>
        <v>-5.8539384953847614E-3</v>
      </c>
    </row>
    <row r="319" spans="2:5" x14ac:dyDescent="0.25">
      <c r="B319" s="13">
        <v>6.34</v>
      </c>
      <c r="C319" s="13">
        <v>-5.6000000000000001E-2</v>
      </c>
      <c r="D319" s="27">
        <f t="shared" si="13"/>
        <v>-7.9000000000000001E-2</v>
      </c>
      <c r="E319" s="14">
        <f t="shared" si="14"/>
        <v>-7.7076856855899361E-3</v>
      </c>
    </row>
    <row r="320" spans="2:5" x14ac:dyDescent="0.25">
      <c r="B320" s="13">
        <v>6.36</v>
      </c>
      <c r="C320" s="13">
        <v>-0.08</v>
      </c>
      <c r="D320" s="27">
        <f t="shared" si="13"/>
        <v>-0.10300000000000001</v>
      </c>
      <c r="E320" s="14">
        <f t="shared" si="14"/>
        <v>-1.004926108374384E-2</v>
      </c>
    </row>
    <row r="321" spans="2:5" x14ac:dyDescent="0.25">
      <c r="B321" s="13">
        <v>6.38</v>
      </c>
      <c r="C321" s="13">
        <v>-9.1999999999999998E-2</v>
      </c>
      <c r="D321" s="27">
        <f t="shared" si="13"/>
        <v>-0.11499999999999999</v>
      </c>
      <c r="E321" s="14">
        <f t="shared" si="14"/>
        <v>-1.1220048782820792E-2</v>
      </c>
    </row>
    <row r="322" spans="2:5" x14ac:dyDescent="0.25">
      <c r="B322" s="13">
        <v>6.4</v>
      </c>
      <c r="C322" s="13">
        <v>-0.11</v>
      </c>
      <c r="D322" s="27">
        <f t="shared" si="13"/>
        <v>-0.13300000000000001</v>
      </c>
      <c r="E322" s="14">
        <f t="shared" si="14"/>
        <v>-1.2976230331436222E-2</v>
      </c>
    </row>
    <row r="323" spans="2:5" x14ac:dyDescent="0.25">
      <c r="B323" s="13">
        <v>6.42</v>
      </c>
      <c r="C323" s="13">
        <v>-0.122</v>
      </c>
      <c r="D323" s="27">
        <f t="shared" ref="D323:D386" si="15">C323-$O$5</f>
        <v>-0.14499999999999999</v>
      </c>
      <c r="E323" s="14">
        <f t="shared" si="14"/>
        <v>-1.4147018030513173E-2</v>
      </c>
    </row>
    <row r="324" spans="2:5" x14ac:dyDescent="0.25">
      <c r="B324" s="13">
        <v>6.44</v>
      </c>
      <c r="C324" s="13">
        <v>-0.13500000000000001</v>
      </c>
      <c r="D324" s="27">
        <f t="shared" si="15"/>
        <v>-0.158</v>
      </c>
      <c r="E324" s="14">
        <f t="shared" ref="E324:E387" si="16">D324/$O$2</f>
        <v>-1.5415371371179872E-2</v>
      </c>
    </row>
    <row r="325" spans="2:5" x14ac:dyDescent="0.25">
      <c r="B325" s="13">
        <v>6.46</v>
      </c>
      <c r="C325" s="13">
        <v>-0.14099999999999999</v>
      </c>
      <c r="D325" s="27">
        <f t="shared" si="15"/>
        <v>-0.16399999999999998</v>
      </c>
      <c r="E325" s="14">
        <f t="shared" si="16"/>
        <v>-1.6000765220718347E-2</v>
      </c>
    </row>
    <row r="326" spans="2:5" x14ac:dyDescent="0.25">
      <c r="B326" s="13">
        <v>6.48</v>
      </c>
      <c r="C326" s="13">
        <v>-0.14699999999999999</v>
      </c>
      <c r="D326" s="27">
        <f t="shared" si="15"/>
        <v>-0.16999999999999998</v>
      </c>
      <c r="E326" s="14">
        <f t="shared" si="16"/>
        <v>-1.6586159070256821E-2</v>
      </c>
    </row>
    <row r="327" spans="2:5" x14ac:dyDescent="0.25">
      <c r="B327" s="13">
        <v>6.5</v>
      </c>
      <c r="C327" s="13">
        <v>-0.153</v>
      </c>
      <c r="D327" s="27">
        <f t="shared" si="15"/>
        <v>-0.17599999999999999</v>
      </c>
      <c r="E327" s="14">
        <f t="shared" si="16"/>
        <v>-1.7171552919795299E-2</v>
      </c>
    </row>
    <row r="328" spans="2:5" x14ac:dyDescent="0.25">
      <c r="B328" s="13">
        <v>6.52</v>
      </c>
      <c r="C328" s="13">
        <v>-0.159</v>
      </c>
      <c r="D328" s="27">
        <f t="shared" si="15"/>
        <v>-0.182</v>
      </c>
      <c r="E328" s="14">
        <f t="shared" si="16"/>
        <v>-1.7756946769333776E-2</v>
      </c>
    </row>
    <row r="329" spans="2:5" x14ac:dyDescent="0.25">
      <c r="B329" s="13">
        <v>6.54</v>
      </c>
      <c r="C329" s="13">
        <v>-0.159</v>
      </c>
      <c r="D329" s="27">
        <f t="shared" si="15"/>
        <v>-0.182</v>
      </c>
      <c r="E329" s="14">
        <f t="shared" si="16"/>
        <v>-1.7756946769333776E-2</v>
      </c>
    </row>
    <row r="330" spans="2:5" x14ac:dyDescent="0.25">
      <c r="B330" s="13">
        <v>6.56</v>
      </c>
      <c r="C330" s="13">
        <v>-0.153</v>
      </c>
      <c r="D330" s="27">
        <f t="shared" si="15"/>
        <v>-0.17599999999999999</v>
      </c>
      <c r="E330" s="14">
        <f t="shared" si="16"/>
        <v>-1.7171552919795299E-2</v>
      </c>
    </row>
    <row r="331" spans="2:5" x14ac:dyDescent="0.25">
      <c r="B331" s="13">
        <v>6.58</v>
      </c>
      <c r="C331" s="13">
        <v>-0.153</v>
      </c>
      <c r="D331" s="27">
        <f t="shared" si="15"/>
        <v>-0.17599999999999999</v>
      </c>
      <c r="E331" s="14">
        <f t="shared" si="16"/>
        <v>-1.7171552919795299E-2</v>
      </c>
    </row>
    <row r="332" spans="2:5" x14ac:dyDescent="0.25">
      <c r="B332" s="13">
        <v>6.6</v>
      </c>
      <c r="C332" s="13">
        <v>-0.153</v>
      </c>
      <c r="D332" s="27">
        <f t="shared" si="15"/>
        <v>-0.17599999999999999</v>
      </c>
      <c r="E332" s="14">
        <f t="shared" si="16"/>
        <v>-1.7171552919795299E-2</v>
      </c>
    </row>
    <row r="333" spans="2:5" x14ac:dyDescent="0.25">
      <c r="B333" s="13">
        <v>6.62</v>
      </c>
      <c r="C333" s="13">
        <v>-0.14699999999999999</v>
      </c>
      <c r="D333" s="27">
        <f t="shared" si="15"/>
        <v>-0.16999999999999998</v>
      </c>
      <c r="E333" s="14">
        <f t="shared" si="16"/>
        <v>-1.6586159070256821E-2</v>
      </c>
    </row>
    <row r="334" spans="2:5" x14ac:dyDescent="0.25">
      <c r="B334" s="13">
        <v>6.64</v>
      </c>
      <c r="C334" s="13">
        <v>-0.13500000000000001</v>
      </c>
      <c r="D334" s="27">
        <f t="shared" si="15"/>
        <v>-0.158</v>
      </c>
      <c r="E334" s="14">
        <f t="shared" si="16"/>
        <v>-1.5415371371179872E-2</v>
      </c>
    </row>
    <row r="335" spans="2:5" x14ac:dyDescent="0.25">
      <c r="B335" s="13">
        <v>6.66</v>
      </c>
      <c r="C335" s="13">
        <v>-0.129</v>
      </c>
      <c r="D335" s="27">
        <f t="shared" si="15"/>
        <v>-0.152</v>
      </c>
      <c r="E335" s="14">
        <f t="shared" si="16"/>
        <v>-1.4829977521641394E-2</v>
      </c>
    </row>
    <row r="336" spans="2:5" x14ac:dyDescent="0.25">
      <c r="B336" s="13">
        <v>6.68</v>
      </c>
      <c r="C336" s="13">
        <v>-0.122</v>
      </c>
      <c r="D336" s="27">
        <f t="shared" si="15"/>
        <v>-0.14499999999999999</v>
      </c>
      <c r="E336" s="14">
        <f t="shared" si="16"/>
        <v>-1.4147018030513173E-2</v>
      </c>
    </row>
    <row r="337" spans="2:5" x14ac:dyDescent="0.25">
      <c r="B337" s="13">
        <v>6.7</v>
      </c>
      <c r="C337" s="13">
        <v>-0.104</v>
      </c>
      <c r="D337" s="27">
        <f t="shared" si="15"/>
        <v>-0.127</v>
      </c>
      <c r="E337" s="14">
        <f t="shared" si="16"/>
        <v>-1.2390836481897744E-2</v>
      </c>
    </row>
    <row r="338" spans="2:5" x14ac:dyDescent="0.25">
      <c r="B338" s="13">
        <v>6.72</v>
      </c>
      <c r="C338" s="13">
        <v>-9.1999999999999998E-2</v>
      </c>
      <c r="D338" s="27">
        <f t="shared" si="15"/>
        <v>-0.11499999999999999</v>
      </c>
      <c r="E338" s="14">
        <f t="shared" si="16"/>
        <v>-1.1220048782820792E-2</v>
      </c>
    </row>
    <row r="339" spans="2:5" x14ac:dyDescent="0.25">
      <c r="B339" s="13">
        <v>6.74</v>
      </c>
      <c r="C339" s="13">
        <v>-7.3999999999999996E-2</v>
      </c>
      <c r="D339" s="27">
        <f t="shared" si="15"/>
        <v>-9.7000000000000003E-2</v>
      </c>
      <c r="E339" s="14">
        <f t="shared" si="16"/>
        <v>-9.4638672342053642E-3</v>
      </c>
    </row>
    <row r="340" spans="2:5" x14ac:dyDescent="0.25">
      <c r="B340" s="13">
        <v>6.76</v>
      </c>
      <c r="C340" s="13">
        <v>-5.6000000000000001E-2</v>
      </c>
      <c r="D340" s="27">
        <f t="shared" si="15"/>
        <v>-7.9000000000000001E-2</v>
      </c>
      <c r="E340" s="14">
        <f t="shared" si="16"/>
        <v>-7.7076856855899361E-3</v>
      </c>
    </row>
    <row r="341" spans="2:5" x14ac:dyDescent="0.25">
      <c r="B341" s="13">
        <v>6.78</v>
      </c>
      <c r="C341" s="13">
        <v>-4.2999999999999997E-2</v>
      </c>
      <c r="D341" s="27">
        <f t="shared" si="15"/>
        <v>-6.6000000000000003E-2</v>
      </c>
      <c r="E341" s="14">
        <f t="shared" si="16"/>
        <v>-6.4393323449232374E-3</v>
      </c>
    </row>
    <row r="342" spans="2:5" x14ac:dyDescent="0.25">
      <c r="B342" s="13">
        <v>6.8</v>
      </c>
      <c r="C342" s="13">
        <v>-3.1E-2</v>
      </c>
      <c r="D342" s="27">
        <f t="shared" si="15"/>
        <v>-5.3999999999999999E-2</v>
      </c>
      <c r="E342" s="14">
        <f t="shared" si="16"/>
        <v>-5.2685446458462853E-3</v>
      </c>
    </row>
    <row r="343" spans="2:5" x14ac:dyDescent="0.25">
      <c r="B343" s="13">
        <v>6.82</v>
      </c>
      <c r="C343" s="13">
        <v>-1.2999999999999999E-2</v>
      </c>
      <c r="D343" s="27">
        <f t="shared" si="15"/>
        <v>-3.5999999999999997E-2</v>
      </c>
      <c r="E343" s="14">
        <f t="shared" si="16"/>
        <v>-3.5123630972308563E-3</v>
      </c>
    </row>
    <row r="344" spans="2:5" x14ac:dyDescent="0.25">
      <c r="B344" s="13">
        <v>6.84</v>
      </c>
      <c r="C344" s="13">
        <v>5.0000000000000001E-3</v>
      </c>
      <c r="D344" s="27">
        <f t="shared" si="15"/>
        <v>-1.7999999999999999E-2</v>
      </c>
      <c r="E344" s="14">
        <f t="shared" si="16"/>
        <v>-1.7561815486154281E-3</v>
      </c>
    </row>
    <row r="345" spans="2:5" x14ac:dyDescent="0.25">
      <c r="B345" s="13">
        <v>6.86</v>
      </c>
      <c r="C345" s="13">
        <v>1.7000000000000001E-2</v>
      </c>
      <c r="D345" s="27">
        <f t="shared" si="15"/>
        <v>-5.9999999999999984E-3</v>
      </c>
      <c r="E345" s="14">
        <f t="shared" si="16"/>
        <v>-5.8539384953847594E-4</v>
      </c>
    </row>
    <row r="346" spans="2:5" x14ac:dyDescent="0.25">
      <c r="B346" s="13">
        <v>6.88</v>
      </c>
      <c r="C346" s="13">
        <v>2.9000000000000001E-2</v>
      </c>
      <c r="D346" s="27">
        <f t="shared" si="15"/>
        <v>6.0000000000000019E-3</v>
      </c>
      <c r="E346" s="14">
        <f t="shared" si="16"/>
        <v>5.8539384953847627E-4</v>
      </c>
    </row>
    <row r="347" spans="2:5" x14ac:dyDescent="0.25">
      <c r="B347" s="13">
        <v>6.9</v>
      </c>
      <c r="C347" s="13">
        <v>4.2000000000000003E-2</v>
      </c>
      <c r="D347" s="27">
        <f t="shared" si="15"/>
        <v>1.9000000000000003E-2</v>
      </c>
      <c r="E347" s="14">
        <f t="shared" si="16"/>
        <v>1.8537471902051747E-3</v>
      </c>
    </row>
    <row r="348" spans="2:5" x14ac:dyDescent="0.25">
      <c r="B348" s="13">
        <v>6.92</v>
      </c>
      <c r="C348" s="13">
        <v>6.6000000000000003E-2</v>
      </c>
      <c r="D348" s="27">
        <f t="shared" si="15"/>
        <v>4.3000000000000003E-2</v>
      </c>
      <c r="E348" s="14">
        <f t="shared" si="16"/>
        <v>4.1953225883590789E-3</v>
      </c>
    </row>
    <row r="349" spans="2:5" x14ac:dyDescent="0.25">
      <c r="B349" s="13">
        <v>6.94</v>
      </c>
      <c r="C349" s="13">
        <v>7.8E-2</v>
      </c>
      <c r="D349" s="27">
        <f t="shared" si="15"/>
        <v>5.5E-2</v>
      </c>
      <c r="E349" s="14">
        <f t="shared" si="16"/>
        <v>5.366110287436031E-3</v>
      </c>
    </row>
    <row r="350" spans="2:5" x14ac:dyDescent="0.25">
      <c r="B350" s="13">
        <v>6.96</v>
      </c>
      <c r="C350" s="13">
        <v>0.09</v>
      </c>
      <c r="D350" s="27">
        <f t="shared" si="15"/>
        <v>6.7000000000000004E-2</v>
      </c>
      <c r="E350" s="14">
        <f t="shared" si="16"/>
        <v>6.536897986512984E-3</v>
      </c>
    </row>
    <row r="351" spans="2:5" x14ac:dyDescent="0.25">
      <c r="B351" s="13">
        <v>6.98</v>
      </c>
      <c r="C351" s="13">
        <v>0.10199999999999999</v>
      </c>
      <c r="D351" s="27">
        <f t="shared" si="15"/>
        <v>7.8999999999999987E-2</v>
      </c>
      <c r="E351" s="14">
        <f t="shared" si="16"/>
        <v>7.7076856855899344E-3</v>
      </c>
    </row>
    <row r="352" spans="2:5" x14ac:dyDescent="0.25">
      <c r="B352" s="13">
        <v>7</v>
      </c>
      <c r="C352" s="13">
        <v>0.114</v>
      </c>
      <c r="D352" s="27">
        <f t="shared" si="15"/>
        <v>9.0999999999999998E-2</v>
      </c>
      <c r="E352" s="14">
        <f t="shared" si="16"/>
        <v>8.8784733846668882E-3</v>
      </c>
    </row>
    <row r="353" spans="2:5" x14ac:dyDescent="0.25">
      <c r="B353" s="13">
        <v>7.02</v>
      </c>
      <c r="C353" s="13">
        <v>0.121</v>
      </c>
      <c r="D353" s="27">
        <f t="shared" si="15"/>
        <v>9.8000000000000004E-2</v>
      </c>
      <c r="E353" s="14">
        <f t="shared" si="16"/>
        <v>9.56143287579511E-3</v>
      </c>
    </row>
    <row r="354" spans="2:5" x14ac:dyDescent="0.25">
      <c r="B354" s="13">
        <v>7.04</v>
      </c>
      <c r="C354" s="13">
        <v>0.127</v>
      </c>
      <c r="D354" s="27">
        <f t="shared" si="15"/>
        <v>0.10400000000000001</v>
      </c>
      <c r="E354" s="14">
        <f t="shared" si="16"/>
        <v>1.0146826725333588E-2</v>
      </c>
    </row>
    <row r="355" spans="2:5" x14ac:dyDescent="0.25">
      <c r="B355" s="13">
        <v>7.06</v>
      </c>
      <c r="C355" s="13">
        <v>0.13300000000000001</v>
      </c>
      <c r="D355" s="27">
        <f t="shared" si="15"/>
        <v>0.11000000000000001</v>
      </c>
      <c r="E355" s="14">
        <f t="shared" si="16"/>
        <v>1.0732220574872064E-2</v>
      </c>
    </row>
    <row r="356" spans="2:5" x14ac:dyDescent="0.25">
      <c r="B356" s="13">
        <v>7.08</v>
      </c>
      <c r="C356" s="13">
        <v>0.13900000000000001</v>
      </c>
      <c r="D356" s="27">
        <f t="shared" si="15"/>
        <v>0.11600000000000002</v>
      </c>
      <c r="E356" s="14">
        <f t="shared" si="16"/>
        <v>1.131761442441054E-2</v>
      </c>
    </row>
    <row r="357" spans="2:5" x14ac:dyDescent="0.25">
      <c r="B357" s="13">
        <v>7.1</v>
      </c>
      <c r="C357" s="13">
        <v>0.13900000000000001</v>
      </c>
      <c r="D357" s="27">
        <f t="shared" si="15"/>
        <v>0.11600000000000002</v>
      </c>
      <c r="E357" s="14">
        <f t="shared" si="16"/>
        <v>1.131761442441054E-2</v>
      </c>
    </row>
    <row r="358" spans="2:5" x14ac:dyDescent="0.25">
      <c r="B358" s="13">
        <v>7.12</v>
      </c>
      <c r="C358" s="13">
        <v>0.13900000000000001</v>
      </c>
      <c r="D358" s="27">
        <f t="shared" si="15"/>
        <v>0.11600000000000002</v>
      </c>
      <c r="E358" s="14">
        <f t="shared" si="16"/>
        <v>1.131761442441054E-2</v>
      </c>
    </row>
    <row r="359" spans="2:5" x14ac:dyDescent="0.25">
      <c r="B359" s="13">
        <v>7.14</v>
      </c>
      <c r="C359" s="13">
        <v>0.13900000000000001</v>
      </c>
      <c r="D359" s="27">
        <f t="shared" si="15"/>
        <v>0.11600000000000002</v>
      </c>
      <c r="E359" s="14">
        <f t="shared" si="16"/>
        <v>1.131761442441054E-2</v>
      </c>
    </row>
    <row r="360" spans="2:5" x14ac:dyDescent="0.25">
      <c r="B360" s="13">
        <v>7.16</v>
      </c>
      <c r="C360" s="13">
        <v>0.13900000000000001</v>
      </c>
      <c r="D360" s="27">
        <f t="shared" si="15"/>
        <v>0.11600000000000002</v>
      </c>
      <c r="E360" s="14">
        <f t="shared" si="16"/>
        <v>1.131761442441054E-2</v>
      </c>
    </row>
    <row r="361" spans="2:5" x14ac:dyDescent="0.25">
      <c r="B361" s="13">
        <v>7.18</v>
      </c>
      <c r="C361" s="13">
        <v>0.13900000000000001</v>
      </c>
      <c r="D361" s="27">
        <f t="shared" si="15"/>
        <v>0.11600000000000002</v>
      </c>
      <c r="E361" s="14">
        <f t="shared" si="16"/>
        <v>1.131761442441054E-2</v>
      </c>
    </row>
    <row r="362" spans="2:5" x14ac:dyDescent="0.25">
      <c r="B362" s="13">
        <v>7.2</v>
      </c>
      <c r="C362" s="13">
        <v>0.13300000000000001</v>
      </c>
      <c r="D362" s="27">
        <f t="shared" si="15"/>
        <v>0.11000000000000001</v>
      </c>
      <c r="E362" s="14">
        <f t="shared" si="16"/>
        <v>1.0732220574872064E-2</v>
      </c>
    </row>
    <row r="363" spans="2:5" x14ac:dyDescent="0.25">
      <c r="B363" s="13">
        <v>7.22</v>
      </c>
      <c r="C363" s="13">
        <v>0.127</v>
      </c>
      <c r="D363" s="27">
        <f t="shared" si="15"/>
        <v>0.10400000000000001</v>
      </c>
      <c r="E363" s="14">
        <f t="shared" si="16"/>
        <v>1.0146826725333588E-2</v>
      </c>
    </row>
    <row r="364" spans="2:5" x14ac:dyDescent="0.25">
      <c r="B364" s="13">
        <v>7.24</v>
      </c>
      <c r="C364" s="13">
        <v>0.127</v>
      </c>
      <c r="D364" s="27">
        <f t="shared" si="15"/>
        <v>0.10400000000000001</v>
      </c>
      <c r="E364" s="14">
        <f t="shared" si="16"/>
        <v>1.0146826725333588E-2</v>
      </c>
    </row>
    <row r="365" spans="2:5" x14ac:dyDescent="0.25">
      <c r="B365" s="13">
        <v>7.26</v>
      </c>
      <c r="C365" s="13">
        <v>0.114</v>
      </c>
      <c r="D365" s="27">
        <f t="shared" si="15"/>
        <v>9.0999999999999998E-2</v>
      </c>
      <c r="E365" s="14">
        <f t="shared" si="16"/>
        <v>8.8784733846668882E-3</v>
      </c>
    </row>
    <row r="366" spans="2:5" x14ac:dyDescent="0.25">
      <c r="B366" s="13">
        <v>7.28</v>
      </c>
      <c r="C366" s="13">
        <v>0.114</v>
      </c>
      <c r="D366" s="27">
        <f t="shared" si="15"/>
        <v>9.0999999999999998E-2</v>
      </c>
      <c r="E366" s="14">
        <f t="shared" si="16"/>
        <v>8.8784733846668882E-3</v>
      </c>
    </row>
    <row r="367" spans="2:5" x14ac:dyDescent="0.25">
      <c r="B367" s="13">
        <v>7.3</v>
      </c>
      <c r="C367" s="13">
        <v>0.10199999999999999</v>
      </c>
      <c r="D367" s="27">
        <f t="shared" si="15"/>
        <v>7.8999999999999987E-2</v>
      </c>
      <c r="E367" s="14">
        <f t="shared" si="16"/>
        <v>7.7076856855899344E-3</v>
      </c>
    </row>
    <row r="368" spans="2:5" x14ac:dyDescent="0.25">
      <c r="B368" s="13">
        <v>7.32</v>
      </c>
      <c r="C368" s="13">
        <v>0.09</v>
      </c>
      <c r="D368" s="27">
        <f t="shared" si="15"/>
        <v>6.7000000000000004E-2</v>
      </c>
      <c r="E368" s="14">
        <f t="shared" si="16"/>
        <v>6.536897986512984E-3</v>
      </c>
    </row>
    <row r="369" spans="2:5" x14ac:dyDescent="0.25">
      <c r="B369" s="13">
        <v>7.34</v>
      </c>
      <c r="C369" s="13">
        <v>8.4000000000000005E-2</v>
      </c>
      <c r="D369" s="27">
        <f t="shared" si="15"/>
        <v>6.1000000000000006E-2</v>
      </c>
      <c r="E369" s="14">
        <f t="shared" si="16"/>
        <v>5.9515041369745079E-3</v>
      </c>
    </row>
    <row r="370" spans="2:5" x14ac:dyDescent="0.25">
      <c r="B370" s="13">
        <v>7.36</v>
      </c>
      <c r="C370" s="13">
        <v>6.6000000000000003E-2</v>
      </c>
      <c r="D370" s="27">
        <f t="shared" si="15"/>
        <v>4.3000000000000003E-2</v>
      </c>
      <c r="E370" s="14">
        <f t="shared" si="16"/>
        <v>4.1953225883590789E-3</v>
      </c>
    </row>
    <row r="371" spans="2:5" x14ac:dyDescent="0.25">
      <c r="B371" s="13">
        <v>7.38</v>
      </c>
      <c r="C371" s="13">
        <v>6.6000000000000003E-2</v>
      </c>
      <c r="D371" s="27">
        <f t="shared" si="15"/>
        <v>4.3000000000000003E-2</v>
      </c>
      <c r="E371" s="14">
        <f t="shared" si="16"/>
        <v>4.1953225883590789E-3</v>
      </c>
    </row>
    <row r="372" spans="2:5" x14ac:dyDescent="0.25">
      <c r="B372" s="13">
        <v>7.4</v>
      </c>
      <c r="C372" s="13">
        <v>5.3999999999999999E-2</v>
      </c>
      <c r="D372" s="27">
        <f t="shared" si="15"/>
        <v>3.1E-2</v>
      </c>
      <c r="E372" s="14">
        <f t="shared" si="16"/>
        <v>3.0245348892821268E-3</v>
      </c>
    </row>
    <row r="373" spans="2:5" x14ac:dyDescent="0.25">
      <c r="B373" s="13">
        <v>7.42</v>
      </c>
      <c r="C373" s="13">
        <v>4.8000000000000001E-2</v>
      </c>
      <c r="D373" s="27">
        <f t="shared" si="15"/>
        <v>2.5000000000000001E-2</v>
      </c>
      <c r="E373" s="14">
        <f t="shared" si="16"/>
        <v>2.4391410397436508E-3</v>
      </c>
    </row>
    <row r="374" spans="2:5" x14ac:dyDescent="0.25">
      <c r="B374" s="13">
        <v>7.44</v>
      </c>
      <c r="C374" s="13">
        <v>3.5000000000000003E-2</v>
      </c>
      <c r="D374" s="27">
        <f t="shared" si="15"/>
        <v>1.2000000000000004E-2</v>
      </c>
      <c r="E374" s="14">
        <f t="shared" si="16"/>
        <v>1.1707876990769525E-3</v>
      </c>
    </row>
    <row r="375" spans="2:5" x14ac:dyDescent="0.25">
      <c r="B375" s="13">
        <v>7.46</v>
      </c>
      <c r="C375" s="13">
        <v>2.3E-2</v>
      </c>
      <c r="D375" s="27">
        <f t="shared" si="15"/>
        <v>0</v>
      </c>
      <c r="E375" s="14">
        <f t="shared" si="16"/>
        <v>0</v>
      </c>
    </row>
    <row r="376" spans="2:5" x14ac:dyDescent="0.25">
      <c r="B376" s="13">
        <v>7.48</v>
      </c>
      <c r="C376" s="13">
        <v>1.0999999999999999E-2</v>
      </c>
      <c r="D376" s="27">
        <f t="shared" si="15"/>
        <v>-1.2E-2</v>
      </c>
      <c r="E376" s="14">
        <f t="shared" si="16"/>
        <v>-1.1707876990769523E-3</v>
      </c>
    </row>
    <row r="377" spans="2:5" x14ac:dyDescent="0.25">
      <c r="B377" s="13">
        <v>7.5</v>
      </c>
      <c r="C377" s="13">
        <v>5.0000000000000001E-3</v>
      </c>
      <c r="D377" s="27">
        <f t="shared" si="15"/>
        <v>-1.7999999999999999E-2</v>
      </c>
      <c r="E377" s="14">
        <f t="shared" si="16"/>
        <v>-1.7561815486154281E-3</v>
      </c>
    </row>
    <row r="378" spans="2:5" x14ac:dyDescent="0.25">
      <c r="B378" s="13">
        <v>7.52</v>
      </c>
      <c r="C378" s="13">
        <v>-1E-3</v>
      </c>
      <c r="D378" s="27">
        <f t="shared" si="15"/>
        <v>-2.4E-2</v>
      </c>
      <c r="E378" s="14">
        <f t="shared" si="16"/>
        <v>-2.3415753981539046E-3</v>
      </c>
    </row>
    <row r="379" spans="2:5" x14ac:dyDescent="0.25">
      <c r="B379" s="13">
        <v>7.54</v>
      </c>
      <c r="C379" s="13">
        <v>-1.2999999999999999E-2</v>
      </c>
      <c r="D379" s="27">
        <f t="shared" si="15"/>
        <v>-3.5999999999999997E-2</v>
      </c>
      <c r="E379" s="14">
        <f t="shared" si="16"/>
        <v>-3.5123630972308563E-3</v>
      </c>
    </row>
    <row r="380" spans="2:5" x14ac:dyDescent="0.25">
      <c r="B380" s="13">
        <v>7.56</v>
      </c>
      <c r="C380" s="13">
        <v>-1.2999999999999999E-2</v>
      </c>
      <c r="D380" s="27">
        <f t="shared" si="15"/>
        <v>-3.5999999999999997E-2</v>
      </c>
      <c r="E380" s="14">
        <f t="shared" si="16"/>
        <v>-3.5123630972308563E-3</v>
      </c>
    </row>
    <row r="381" spans="2:5" x14ac:dyDescent="0.25">
      <c r="B381" s="13">
        <v>7.58</v>
      </c>
      <c r="C381" s="13">
        <v>-2.5000000000000001E-2</v>
      </c>
      <c r="D381" s="27">
        <f t="shared" si="15"/>
        <v>-4.8000000000000001E-2</v>
      </c>
      <c r="E381" s="14">
        <f t="shared" si="16"/>
        <v>-4.6831507963078093E-3</v>
      </c>
    </row>
    <row r="382" spans="2:5" x14ac:dyDescent="0.25">
      <c r="B382" s="13">
        <v>7.6</v>
      </c>
      <c r="C382" s="13">
        <v>-3.1E-2</v>
      </c>
      <c r="D382" s="27">
        <f t="shared" si="15"/>
        <v>-5.3999999999999999E-2</v>
      </c>
      <c r="E382" s="14">
        <f t="shared" si="16"/>
        <v>-5.2685446458462853E-3</v>
      </c>
    </row>
    <row r="383" spans="2:5" x14ac:dyDescent="0.25">
      <c r="B383" s="13">
        <v>7.62</v>
      </c>
      <c r="C383" s="13">
        <v>-3.6999999999999998E-2</v>
      </c>
      <c r="D383" s="27">
        <f t="shared" si="15"/>
        <v>-0.06</v>
      </c>
      <c r="E383" s="14">
        <f t="shared" si="16"/>
        <v>-5.8539384953847614E-3</v>
      </c>
    </row>
    <row r="384" spans="2:5" x14ac:dyDescent="0.25">
      <c r="B384" s="13">
        <v>7.64</v>
      </c>
      <c r="C384" s="13">
        <v>-3.6999999999999998E-2</v>
      </c>
      <c r="D384" s="27">
        <f t="shared" si="15"/>
        <v>-0.06</v>
      </c>
      <c r="E384" s="14">
        <f t="shared" si="16"/>
        <v>-5.8539384953847614E-3</v>
      </c>
    </row>
    <row r="385" spans="2:5" x14ac:dyDescent="0.25">
      <c r="B385" s="13">
        <v>7.66</v>
      </c>
      <c r="C385" s="13">
        <v>-4.2999999999999997E-2</v>
      </c>
      <c r="D385" s="27">
        <f t="shared" si="15"/>
        <v>-6.6000000000000003E-2</v>
      </c>
      <c r="E385" s="14">
        <f t="shared" si="16"/>
        <v>-6.4393323449232374E-3</v>
      </c>
    </row>
    <row r="386" spans="2:5" x14ac:dyDescent="0.25">
      <c r="B386" s="13">
        <v>7.68</v>
      </c>
      <c r="C386" s="13">
        <v>-3.6999999999999998E-2</v>
      </c>
      <c r="D386" s="27">
        <f t="shared" si="15"/>
        <v>-0.06</v>
      </c>
      <c r="E386" s="14">
        <f t="shared" si="16"/>
        <v>-5.8539384953847614E-3</v>
      </c>
    </row>
    <row r="387" spans="2:5" x14ac:dyDescent="0.25">
      <c r="B387" s="13">
        <v>7.7</v>
      </c>
      <c r="C387" s="13">
        <v>-4.2999999999999997E-2</v>
      </c>
      <c r="D387" s="27">
        <f t="shared" ref="D387:D450" si="17">C387-$O$5</f>
        <v>-6.6000000000000003E-2</v>
      </c>
      <c r="E387" s="14">
        <f t="shared" si="16"/>
        <v>-6.4393323449232374E-3</v>
      </c>
    </row>
    <row r="388" spans="2:5" x14ac:dyDescent="0.25">
      <c r="B388" s="13">
        <v>7.72</v>
      </c>
      <c r="C388" s="13">
        <v>-4.2999999999999997E-2</v>
      </c>
      <c r="D388" s="27">
        <f t="shared" si="17"/>
        <v>-6.6000000000000003E-2</v>
      </c>
      <c r="E388" s="14">
        <f t="shared" ref="E388:E451" si="18">D388/$O$2</f>
        <v>-6.4393323449232374E-3</v>
      </c>
    </row>
    <row r="389" spans="2:5" x14ac:dyDescent="0.25">
      <c r="B389" s="13">
        <v>7.74</v>
      </c>
      <c r="C389" s="13">
        <v>-4.2999999999999997E-2</v>
      </c>
      <c r="D389" s="27">
        <f t="shared" si="17"/>
        <v>-6.6000000000000003E-2</v>
      </c>
      <c r="E389" s="14">
        <f t="shared" si="18"/>
        <v>-6.4393323449232374E-3</v>
      </c>
    </row>
    <row r="390" spans="2:5" x14ac:dyDescent="0.25">
      <c r="B390" s="13">
        <v>7.76</v>
      </c>
      <c r="C390" s="13">
        <v>-4.2999999999999997E-2</v>
      </c>
      <c r="D390" s="27">
        <f t="shared" si="17"/>
        <v>-6.6000000000000003E-2</v>
      </c>
      <c r="E390" s="14">
        <f t="shared" si="18"/>
        <v>-6.4393323449232374E-3</v>
      </c>
    </row>
    <row r="391" spans="2:5" x14ac:dyDescent="0.25">
      <c r="B391" s="13">
        <v>7.78</v>
      </c>
      <c r="C391" s="13">
        <v>-3.6999999999999998E-2</v>
      </c>
      <c r="D391" s="27">
        <f t="shared" si="17"/>
        <v>-0.06</v>
      </c>
      <c r="E391" s="14">
        <f t="shared" si="18"/>
        <v>-5.8539384953847614E-3</v>
      </c>
    </row>
    <row r="392" spans="2:5" x14ac:dyDescent="0.25">
      <c r="B392" s="13">
        <v>7.8</v>
      </c>
      <c r="C392" s="13">
        <v>-3.6999999999999998E-2</v>
      </c>
      <c r="D392" s="27">
        <f t="shared" si="17"/>
        <v>-0.06</v>
      </c>
      <c r="E392" s="14">
        <f t="shared" si="18"/>
        <v>-5.8539384953847614E-3</v>
      </c>
    </row>
    <row r="393" spans="2:5" x14ac:dyDescent="0.25">
      <c r="B393" s="13">
        <v>7.82</v>
      </c>
      <c r="C393" s="13">
        <v>-3.6999999999999998E-2</v>
      </c>
      <c r="D393" s="27">
        <f t="shared" si="17"/>
        <v>-0.06</v>
      </c>
      <c r="E393" s="14">
        <f t="shared" si="18"/>
        <v>-5.8539384953847614E-3</v>
      </c>
    </row>
    <row r="394" spans="2:5" x14ac:dyDescent="0.25">
      <c r="B394" s="13">
        <v>7.84</v>
      </c>
      <c r="C394" s="13">
        <v>-3.6999999999999998E-2</v>
      </c>
      <c r="D394" s="27">
        <f t="shared" si="17"/>
        <v>-0.06</v>
      </c>
      <c r="E394" s="14">
        <f t="shared" si="18"/>
        <v>-5.8539384953847614E-3</v>
      </c>
    </row>
    <row r="395" spans="2:5" x14ac:dyDescent="0.25">
      <c r="B395" s="13">
        <v>7.86</v>
      </c>
      <c r="C395" s="13">
        <v>-2.5000000000000001E-2</v>
      </c>
      <c r="D395" s="27">
        <f t="shared" si="17"/>
        <v>-4.8000000000000001E-2</v>
      </c>
      <c r="E395" s="14">
        <f t="shared" si="18"/>
        <v>-4.6831507963078093E-3</v>
      </c>
    </row>
    <row r="396" spans="2:5" x14ac:dyDescent="0.25">
      <c r="B396" s="13">
        <v>7.88</v>
      </c>
      <c r="C396" s="13">
        <v>-1.9E-2</v>
      </c>
      <c r="D396" s="27">
        <f t="shared" si="17"/>
        <v>-4.1999999999999996E-2</v>
      </c>
      <c r="E396" s="14">
        <f t="shared" si="18"/>
        <v>-4.0977569467693323E-3</v>
      </c>
    </row>
    <row r="397" spans="2:5" x14ac:dyDescent="0.25">
      <c r="B397" s="13">
        <v>7.9</v>
      </c>
      <c r="C397" s="13">
        <v>-1.9E-2</v>
      </c>
      <c r="D397" s="27">
        <f t="shared" si="17"/>
        <v>-4.1999999999999996E-2</v>
      </c>
      <c r="E397" s="14">
        <f t="shared" si="18"/>
        <v>-4.0977569467693323E-3</v>
      </c>
    </row>
    <row r="398" spans="2:5" x14ac:dyDescent="0.25">
      <c r="B398" s="13">
        <v>7.92</v>
      </c>
      <c r="C398" s="13">
        <v>-1.9E-2</v>
      </c>
      <c r="D398" s="27">
        <f t="shared" si="17"/>
        <v>-4.1999999999999996E-2</v>
      </c>
      <c r="E398" s="14">
        <f t="shared" si="18"/>
        <v>-4.0977569467693323E-3</v>
      </c>
    </row>
    <row r="399" spans="2:5" x14ac:dyDescent="0.25">
      <c r="B399" s="13">
        <v>7.94</v>
      </c>
      <c r="C399" s="13">
        <v>-1.2999999999999999E-2</v>
      </c>
      <c r="D399" s="27">
        <f t="shared" si="17"/>
        <v>-3.5999999999999997E-2</v>
      </c>
      <c r="E399" s="14">
        <f t="shared" si="18"/>
        <v>-3.5123630972308563E-3</v>
      </c>
    </row>
    <row r="400" spans="2:5" x14ac:dyDescent="0.25">
      <c r="B400" s="13">
        <v>7.96</v>
      </c>
      <c r="C400" s="13">
        <v>-1.2999999999999999E-2</v>
      </c>
      <c r="D400" s="27">
        <f t="shared" si="17"/>
        <v>-3.5999999999999997E-2</v>
      </c>
      <c r="E400" s="14">
        <f t="shared" si="18"/>
        <v>-3.5123630972308563E-3</v>
      </c>
    </row>
    <row r="401" spans="2:5" x14ac:dyDescent="0.25">
      <c r="B401" s="13">
        <v>7.98</v>
      </c>
      <c r="C401" s="13">
        <v>-1.2999999999999999E-2</v>
      </c>
      <c r="D401" s="27">
        <f t="shared" si="17"/>
        <v>-3.5999999999999997E-2</v>
      </c>
      <c r="E401" s="14">
        <f t="shared" si="18"/>
        <v>-3.5123630972308563E-3</v>
      </c>
    </row>
    <row r="402" spans="2:5" x14ac:dyDescent="0.25">
      <c r="B402" s="13">
        <v>8</v>
      </c>
      <c r="C402" s="13">
        <v>-7.0000000000000001E-3</v>
      </c>
      <c r="D402" s="27">
        <f t="shared" si="17"/>
        <v>-0.03</v>
      </c>
      <c r="E402" s="14">
        <f t="shared" si="18"/>
        <v>-2.9269692476923807E-3</v>
      </c>
    </row>
    <row r="403" spans="2:5" x14ac:dyDescent="0.25">
      <c r="B403" s="13">
        <v>8.02</v>
      </c>
      <c r="C403" s="13">
        <v>-1E-3</v>
      </c>
      <c r="D403" s="27">
        <f t="shared" si="17"/>
        <v>-2.4E-2</v>
      </c>
      <c r="E403" s="14">
        <f t="shared" si="18"/>
        <v>-2.3415753981539046E-3</v>
      </c>
    </row>
    <row r="404" spans="2:5" x14ac:dyDescent="0.25">
      <c r="B404" s="13">
        <v>8.0399999999999991</v>
      </c>
      <c r="C404" s="13">
        <v>5.0000000000000001E-3</v>
      </c>
      <c r="D404" s="27">
        <f t="shared" si="17"/>
        <v>-1.7999999999999999E-2</v>
      </c>
      <c r="E404" s="14">
        <f t="shared" si="18"/>
        <v>-1.7561815486154281E-3</v>
      </c>
    </row>
    <row r="405" spans="2:5" x14ac:dyDescent="0.25">
      <c r="B405" s="13">
        <v>8.06</v>
      </c>
      <c r="C405" s="13">
        <v>5.0000000000000001E-3</v>
      </c>
      <c r="D405" s="27">
        <f t="shared" si="17"/>
        <v>-1.7999999999999999E-2</v>
      </c>
      <c r="E405" s="14">
        <f t="shared" si="18"/>
        <v>-1.7561815486154281E-3</v>
      </c>
    </row>
    <row r="406" spans="2:5" x14ac:dyDescent="0.25">
      <c r="B406" s="13">
        <v>8.08</v>
      </c>
      <c r="C406" s="13">
        <v>1.0999999999999999E-2</v>
      </c>
      <c r="D406" s="27">
        <f t="shared" si="17"/>
        <v>-1.2E-2</v>
      </c>
      <c r="E406" s="14">
        <f t="shared" si="18"/>
        <v>-1.1707876990769523E-3</v>
      </c>
    </row>
    <row r="407" spans="2:5" x14ac:dyDescent="0.25">
      <c r="B407" s="13">
        <v>8.1</v>
      </c>
      <c r="C407" s="13">
        <v>1.7000000000000001E-2</v>
      </c>
      <c r="D407" s="27">
        <f t="shared" si="17"/>
        <v>-5.9999999999999984E-3</v>
      </c>
      <c r="E407" s="14">
        <f t="shared" si="18"/>
        <v>-5.8539384953847594E-4</v>
      </c>
    </row>
    <row r="408" spans="2:5" x14ac:dyDescent="0.25">
      <c r="B408" s="13">
        <v>8.1199999999999992</v>
      </c>
      <c r="C408" s="13">
        <v>1.7000000000000001E-2</v>
      </c>
      <c r="D408" s="27">
        <f t="shared" si="17"/>
        <v>-5.9999999999999984E-3</v>
      </c>
      <c r="E408" s="14">
        <f t="shared" si="18"/>
        <v>-5.8539384953847594E-4</v>
      </c>
    </row>
    <row r="409" spans="2:5" x14ac:dyDescent="0.25">
      <c r="B409" s="13">
        <v>8.14</v>
      </c>
      <c r="C409" s="13">
        <v>1.7000000000000001E-2</v>
      </c>
      <c r="D409" s="27">
        <f t="shared" si="17"/>
        <v>-5.9999999999999984E-3</v>
      </c>
      <c r="E409" s="14">
        <f t="shared" si="18"/>
        <v>-5.8539384953847594E-4</v>
      </c>
    </row>
    <row r="410" spans="2:5" x14ac:dyDescent="0.25">
      <c r="B410" s="13">
        <v>8.16</v>
      </c>
      <c r="C410" s="13">
        <v>1.7000000000000001E-2</v>
      </c>
      <c r="D410" s="27">
        <f t="shared" si="17"/>
        <v>-5.9999999999999984E-3</v>
      </c>
      <c r="E410" s="14">
        <f t="shared" si="18"/>
        <v>-5.8539384953847594E-4</v>
      </c>
    </row>
    <row r="411" spans="2:5" x14ac:dyDescent="0.25">
      <c r="B411" s="13">
        <v>8.18</v>
      </c>
      <c r="C411" s="13">
        <v>1.7000000000000001E-2</v>
      </c>
      <c r="D411" s="27">
        <f t="shared" si="17"/>
        <v>-5.9999999999999984E-3</v>
      </c>
      <c r="E411" s="14">
        <f t="shared" si="18"/>
        <v>-5.8539384953847594E-4</v>
      </c>
    </row>
    <row r="412" spans="2:5" x14ac:dyDescent="0.25">
      <c r="B412" s="13">
        <v>8.1999999999999993</v>
      </c>
      <c r="C412" s="13">
        <v>2.3E-2</v>
      </c>
      <c r="D412" s="27">
        <f t="shared" si="17"/>
        <v>0</v>
      </c>
      <c r="E412" s="14">
        <f t="shared" si="18"/>
        <v>0</v>
      </c>
    </row>
    <row r="413" spans="2:5" x14ac:dyDescent="0.25">
      <c r="B413" s="13">
        <v>8.2200000000000006</v>
      </c>
      <c r="C413" s="13">
        <v>2.3E-2</v>
      </c>
      <c r="D413" s="27">
        <f t="shared" si="17"/>
        <v>0</v>
      </c>
      <c r="E413" s="14">
        <f t="shared" si="18"/>
        <v>0</v>
      </c>
    </row>
    <row r="414" spans="2:5" x14ac:dyDescent="0.25">
      <c r="B414" s="13">
        <v>8.24</v>
      </c>
      <c r="C414" s="13">
        <v>2.3E-2</v>
      </c>
      <c r="D414" s="27">
        <f t="shared" si="17"/>
        <v>0</v>
      </c>
      <c r="E414" s="14">
        <f t="shared" si="18"/>
        <v>0</v>
      </c>
    </row>
    <row r="415" spans="2:5" x14ac:dyDescent="0.25">
      <c r="B415" s="13">
        <v>8.26</v>
      </c>
      <c r="C415" s="13">
        <v>2.9000000000000001E-2</v>
      </c>
      <c r="D415" s="27">
        <f t="shared" si="17"/>
        <v>6.0000000000000019E-3</v>
      </c>
      <c r="E415" s="14">
        <f t="shared" si="18"/>
        <v>5.8539384953847627E-4</v>
      </c>
    </row>
    <row r="416" spans="2:5" x14ac:dyDescent="0.25">
      <c r="B416" s="13">
        <v>8.2799999999999994</v>
      </c>
      <c r="C416" s="13">
        <v>3.5000000000000003E-2</v>
      </c>
      <c r="D416" s="27">
        <f t="shared" si="17"/>
        <v>1.2000000000000004E-2</v>
      </c>
      <c r="E416" s="14">
        <f t="shared" si="18"/>
        <v>1.1707876990769525E-3</v>
      </c>
    </row>
    <row r="417" spans="2:5" x14ac:dyDescent="0.25">
      <c r="B417" s="13">
        <v>8.3000000000000007</v>
      </c>
      <c r="C417" s="13">
        <v>2.9000000000000001E-2</v>
      </c>
      <c r="D417" s="27">
        <f t="shared" si="17"/>
        <v>6.0000000000000019E-3</v>
      </c>
      <c r="E417" s="14">
        <f t="shared" si="18"/>
        <v>5.8539384953847627E-4</v>
      </c>
    </row>
    <row r="418" spans="2:5" x14ac:dyDescent="0.25">
      <c r="B418" s="13">
        <v>8.32</v>
      </c>
      <c r="C418" s="13">
        <v>2.3E-2</v>
      </c>
      <c r="D418" s="27">
        <f t="shared" si="17"/>
        <v>0</v>
      </c>
      <c r="E418" s="14">
        <f t="shared" si="18"/>
        <v>0</v>
      </c>
    </row>
    <row r="419" spans="2:5" x14ac:dyDescent="0.25">
      <c r="B419" s="13">
        <v>8.34</v>
      </c>
      <c r="C419" s="13">
        <v>2.3E-2</v>
      </c>
      <c r="D419" s="27">
        <f t="shared" si="17"/>
        <v>0</v>
      </c>
      <c r="E419" s="14">
        <f t="shared" si="18"/>
        <v>0</v>
      </c>
    </row>
    <row r="420" spans="2:5" x14ac:dyDescent="0.25">
      <c r="B420" s="13">
        <v>8.36</v>
      </c>
      <c r="C420" s="13">
        <v>2.3E-2</v>
      </c>
      <c r="D420" s="27">
        <f t="shared" si="17"/>
        <v>0</v>
      </c>
      <c r="E420" s="14">
        <f t="shared" si="18"/>
        <v>0</v>
      </c>
    </row>
    <row r="421" spans="2:5" x14ac:dyDescent="0.25">
      <c r="B421" s="13">
        <v>8.3800000000000008</v>
      </c>
      <c r="C421" s="13">
        <v>2.3E-2</v>
      </c>
      <c r="D421" s="27">
        <f t="shared" si="17"/>
        <v>0</v>
      </c>
      <c r="E421" s="14">
        <f t="shared" si="18"/>
        <v>0</v>
      </c>
    </row>
    <row r="422" spans="2:5" x14ac:dyDescent="0.25">
      <c r="B422" s="13">
        <v>8.4</v>
      </c>
      <c r="C422" s="13">
        <v>2.3E-2</v>
      </c>
      <c r="D422" s="27">
        <f t="shared" si="17"/>
        <v>0</v>
      </c>
      <c r="E422" s="14">
        <f t="shared" si="18"/>
        <v>0</v>
      </c>
    </row>
    <row r="423" spans="2:5" x14ac:dyDescent="0.25">
      <c r="B423" s="13">
        <v>8.42</v>
      </c>
      <c r="C423" s="13">
        <v>2.3E-2</v>
      </c>
      <c r="D423" s="27">
        <f t="shared" si="17"/>
        <v>0</v>
      </c>
      <c r="E423" s="14">
        <f t="shared" si="18"/>
        <v>0</v>
      </c>
    </row>
    <row r="424" spans="2:5" x14ac:dyDescent="0.25">
      <c r="B424" s="13">
        <v>8.44</v>
      </c>
      <c r="C424" s="13">
        <v>2.3E-2</v>
      </c>
      <c r="D424" s="27">
        <f t="shared" si="17"/>
        <v>0</v>
      </c>
      <c r="E424" s="14">
        <f t="shared" si="18"/>
        <v>0</v>
      </c>
    </row>
    <row r="425" spans="2:5" x14ac:dyDescent="0.25">
      <c r="B425" s="13">
        <v>8.4600000000000009</v>
      </c>
      <c r="C425" s="13">
        <v>2.3E-2</v>
      </c>
      <c r="D425" s="27">
        <f t="shared" si="17"/>
        <v>0</v>
      </c>
      <c r="E425" s="14">
        <f t="shared" si="18"/>
        <v>0</v>
      </c>
    </row>
    <row r="426" spans="2:5" x14ac:dyDescent="0.25">
      <c r="B426" s="13">
        <v>8.48</v>
      </c>
      <c r="C426" s="13">
        <v>2.9000000000000001E-2</v>
      </c>
      <c r="D426" s="27">
        <f t="shared" si="17"/>
        <v>6.0000000000000019E-3</v>
      </c>
      <c r="E426" s="14">
        <f t="shared" si="18"/>
        <v>5.8539384953847627E-4</v>
      </c>
    </row>
    <row r="427" spans="2:5" x14ac:dyDescent="0.25">
      <c r="B427" s="13">
        <v>8.5</v>
      </c>
      <c r="C427" s="13">
        <v>2.3E-2</v>
      </c>
      <c r="D427" s="27">
        <f t="shared" si="17"/>
        <v>0</v>
      </c>
      <c r="E427" s="14">
        <f t="shared" si="18"/>
        <v>0</v>
      </c>
    </row>
    <row r="428" spans="2:5" x14ac:dyDescent="0.25">
      <c r="B428" s="13">
        <v>8.52</v>
      </c>
      <c r="C428" s="13">
        <v>2.3E-2</v>
      </c>
      <c r="D428" s="27">
        <f t="shared" si="17"/>
        <v>0</v>
      </c>
      <c r="E428" s="14">
        <f t="shared" si="18"/>
        <v>0</v>
      </c>
    </row>
    <row r="429" spans="2:5" x14ac:dyDescent="0.25">
      <c r="B429" s="13">
        <v>8.5399999999999991</v>
      </c>
      <c r="C429" s="13">
        <v>2.3E-2</v>
      </c>
      <c r="D429" s="27">
        <f t="shared" si="17"/>
        <v>0</v>
      </c>
      <c r="E429" s="14">
        <f t="shared" si="18"/>
        <v>0</v>
      </c>
    </row>
    <row r="430" spans="2:5" x14ac:dyDescent="0.25">
      <c r="B430" s="13">
        <v>8.56</v>
      </c>
      <c r="C430" s="13">
        <v>2.3E-2</v>
      </c>
      <c r="D430" s="27">
        <f t="shared" si="17"/>
        <v>0</v>
      </c>
      <c r="E430" s="14">
        <f t="shared" si="18"/>
        <v>0</v>
      </c>
    </row>
    <row r="431" spans="2:5" x14ac:dyDescent="0.25">
      <c r="B431" s="13">
        <v>8.58</v>
      </c>
      <c r="C431" s="13">
        <v>2.3E-2</v>
      </c>
      <c r="D431" s="27">
        <f t="shared" si="17"/>
        <v>0</v>
      </c>
      <c r="E431" s="14">
        <f t="shared" si="18"/>
        <v>0</v>
      </c>
    </row>
    <row r="432" spans="2:5" x14ac:dyDescent="0.25">
      <c r="B432" s="13">
        <v>8.6</v>
      </c>
      <c r="C432" s="13">
        <v>2.3E-2</v>
      </c>
      <c r="D432" s="27">
        <f t="shared" si="17"/>
        <v>0</v>
      </c>
      <c r="E432" s="14">
        <f t="shared" si="18"/>
        <v>0</v>
      </c>
    </row>
    <row r="433" spans="2:5" x14ac:dyDescent="0.25">
      <c r="B433" s="13">
        <v>8.6199999999999992</v>
      </c>
      <c r="C433" s="13">
        <v>2.9000000000000001E-2</v>
      </c>
      <c r="D433" s="27">
        <f t="shared" si="17"/>
        <v>6.0000000000000019E-3</v>
      </c>
      <c r="E433" s="14">
        <f t="shared" si="18"/>
        <v>5.8539384953847627E-4</v>
      </c>
    </row>
    <row r="434" spans="2:5" x14ac:dyDescent="0.25">
      <c r="B434" s="13">
        <v>8.64</v>
      </c>
      <c r="C434" s="13">
        <v>2.9000000000000001E-2</v>
      </c>
      <c r="D434" s="27">
        <f t="shared" si="17"/>
        <v>6.0000000000000019E-3</v>
      </c>
      <c r="E434" s="14">
        <f t="shared" si="18"/>
        <v>5.8539384953847627E-4</v>
      </c>
    </row>
    <row r="435" spans="2:5" x14ac:dyDescent="0.25">
      <c r="B435" s="13">
        <v>8.66</v>
      </c>
      <c r="C435" s="13">
        <v>2.9000000000000001E-2</v>
      </c>
      <c r="D435" s="27">
        <f t="shared" si="17"/>
        <v>6.0000000000000019E-3</v>
      </c>
      <c r="E435" s="14">
        <f t="shared" si="18"/>
        <v>5.8539384953847627E-4</v>
      </c>
    </row>
    <row r="436" spans="2:5" x14ac:dyDescent="0.25">
      <c r="B436" s="13">
        <v>8.68</v>
      </c>
      <c r="C436" s="13">
        <v>2.3E-2</v>
      </c>
      <c r="D436" s="27">
        <f t="shared" si="17"/>
        <v>0</v>
      </c>
      <c r="E436" s="14">
        <f t="shared" si="18"/>
        <v>0</v>
      </c>
    </row>
    <row r="437" spans="2:5" x14ac:dyDescent="0.25">
      <c r="B437" s="13">
        <v>8.6999999999999993</v>
      </c>
      <c r="C437" s="13">
        <v>2.3E-2</v>
      </c>
      <c r="D437" s="27">
        <f t="shared" si="17"/>
        <v>0</v>
      </c>
      <c r="E437" s="14">
        <f t="shared" si="18"/>
        <v>0</v>
      </c>
    </row>
    <row r="438" spans="2:5" x14ac:dyDescent="0.25">
      <c r="B438" s="13">
        <v>8.7200000000000006</v>
      </c>
      <c r="C438" s="13">
        <v>2.3E-2</v>
      </c>
      <c r="D438" s="27">
        <f t="shared" si="17"/>
        <v>0</v>
      </c>
      <c r="E438" s="14">
        <f t="shared" si="18"/>
        <v>0</v>
      </c>
    </row>
    <row r="439" spans="2:5" x14ac:dyDescent="0.25">
      <c r="B439" s="13">
        <v>8.74</v>
      </c>
      <c r="C439" s="13">
        <v>2.3E-2</v>
      </c>
      <c r="D439" s="27">
        <f t="shared" si="17"/>
        <v>0</v>
      </c>
      <c r="E439" s="14">
        <f t="shared" si="18"/>
        <v>0</v>
      </c>
    </row>
    <row r="440" spans="2:5" x14ac:dyDescent="0.25">
      <c r="B440" s="13">
        <v>8.76</v>
      </c>
      <c r="C440" s="13">
        <v>2.9000000000000001E-2</v>
      </c>
      <c r="D440" s="27">
        <f t="shared" si="17"/>
        <v>6.0000000000000019E-3</v>
      </c>
      <c r="E440" s="14">
        <f t="shared" si="18"/>
        <v>5.8539384953847627E-4</v>
      </c>
    </row>
    <row r="441" spans="2:5" x14ac:dyDescent="0.25">
      <c r="B441" s="13">
        <v>8.7799999999999994</v>
      </c>
      <c r="C441" s="13">
        <v>2.9000000000000001E-2</v>
      </c>
      <c r="D441" s="27">
        <f t="shared" si="17"/>
        <v>6.0000000000000019E-3</v>
      </c>
      <c r="E441" s="14">
        <f t="shared" si="18"/>
        <v>5.8539384953847627E-4</v>
      </c>
    </row>
    <row r="442" spans="2:5" x14ac:dyDescent="0.25">
      <c r="B442" s="13">
        <v>8.8000000000000007</v>
      </c>
      <c r="C442" s="13">
        <v>2.9000000000000001E-2</v>
      </c>
      <c r="D442" s="27">
        <f t="shared" si="17"/>
        <v>6.0000000000000019E-3</v>
      </c>
      <c r="E442" s="14">
        <f t="shared" si="18"/>
        <v>5.8539384953847627E-4</v>
      </c>
    </row>
    <row r="443" spans="2:5" x14ac:dyDescent="0.25">
      <c r="B443" s="13">
        <v>8.82</v>
      </c>
      <c r="C443" s="13">
        <v>2.3E-2</v>
      </c>
      <c r="D443" s="27">
        <f t="shared" si="17"/>
        <v>0</v>
      </c>
      <c r="E443" s="14">
        <f t="shared" si="18"/>
        <v>0</v>
      </c>
    </row>
    <row r="444" spans="2:5" x14ac:dyDescent="0.25">
      <c r="B444" s="13">
        <v>8.84</v>
      </c>
      <c r="C444" s="13">
        <v>2.3E-2</v>
      </c>
      <c r="D444" s="27">
        <f t="shared" si="17"/>
        <v>0</v>
      </c>
      <c r="E444" s="14">
        <f t="shared" si="18"/>
        <v>0</v>
      </c>
    </row>
    <row r="445" spans="2:5" x14ac:dyDescent="0.25">
      <c r="B445" s="13">
        <v>8.86</v>
      </c>
      <c r="C445" s="13">
        <v>1.7000000000000001E-2</v>
      </c>
      <c r="D445" s="27">
        <f t="shared" si="17"/>
        <v>-5.9999999999999984E-3</v>
      </c>
      <c r="E445" s="14">
        <f t="shared" si="18"/>
        <v>-5.8539384953847594E-4</v>
      </c>
    </row>
    <row r="446" spans="2:5" x14ac:dyDescent="0.25">
      <c r="B446" s="13">
        <v>8.8800000000000008</v>
      </c>
      <c r="C446" s="13">
        <v>2.3E-2</v>
      </c>
      <c r="D446" s="27">
        <f t="shared" si="17"/>
        <v>0</v>
      </c>
      <c r="E446" s="14">
        <f t="shared" si="18"/>
        <v>0</v>
      </c>
    </row>
    <row r="447" spans="2:5" x14ac:dyDescent="0.25">
      <c r="B447" s="13">
        <v>8.9</v>
      </c>
      <c r="C447" s="13">
        <v>2.3E-2</v>
      </c>
      <c r="D447" s="27">
        <f t="shared" si="17"/>
        <v>0</v>
      </c>
      <c r="E447" s="14">
        <f t="shared" si="18"/>
        <v>0</v>
      </c>
    </row>
    <row r="448" spans="2:5" x14ac:dyDescent="0.25">
      <c r="B448" s="13">
        <v>8.92</v>
      </c>
      <c r="C448" s="13">
        <v>2.3E-2</v>
      </c>
      <c r="D448" s="27">
        <f t="shared" si="17"/>
        <v>0</v>
      </c>
      <c r="E448" s="14">
        <f t="shared" si="18"/>
        <v>0</v>
      </c>
    </row>
    <row r="449" spans="2:5" x14ac:dyDescent="0.25">
      <c r="B449" s="13">
        <v>8.94</v>
      </c>
      <c r="C449" s="13">
        <v>2.3E-2</v>
      </c>
      <c r="D449" s="27">
        <f t="shared" si="17"/>
        <v>0</v>
      </c>
      <c r="E449" s="14">
        <f t="shared" si="18"/>
        <v>0</v>
      </c>
    </row>
    <row r="450" spans="2:5" x14ac:dyDescent="0.25">
      <c r="B450" s="13">
        <v>8.9600000000000009</v>
      </c>
      <c r="C450" s="13">
        <v>2.3E-2</v>
      </c>
      <c r="D450" s="27">
        <f t="shared" si="17"/>
        <v>0</v>
      </c>
      <c r="E450" s="14">
        <f t="shared" si="18"/>
        <v>0</v>
      </c>
    </row>
    <row r="451" spans="2:5" x14ac:dyDescent="0.25">
      <c r="B451" s="13">
        <v>8.98</v>
      </c>
      <c r="C451" s="13">
        <v>2.3E-2</v>
      </c>
      <c r="D451" s="27">
        <f t="shared" ref="D451:D502" si="19">C451-$O$5</f>
        <v>0</v>
      </c>
      <c r="E451" s="14">
        <f t="shared" si="18"/>
        <v>0</v>
      </c>
    </row>
    <row r="452" spans="2:5" x14ac:dyDescent="0.25">
      <c r="B452" s="13">
        <v>9</v>
      </c>
      <c r="C452" s="13">
        <v>2.9000000000000001E-2</v>
      </c>
      <c r="D452" s="27">
        <f t="shared" si="19"/>
        <v>6.0000000000000019E-3</v>
      </c>
      <c r="E452" s="14">
        <f t="shared" ref="E452:E502" si="20">D452/$O$2</f>
        <v>5.8539384953847627E-4</v>
      </c>
    </row>
    <row r="453" spans="2:5" x14ac:dyDescent="0.25">
      <c r="B453" s="13">
        <v>9.02</v>
      </c>
      <c r="C453" s="13">
        <v>2.3E-2</v>
      </c>
      <c r="D453" s="27">
        <f t="shared" si="19"/>
        <v>0</v>
      </c>
      <c r="E453" s="14">
        <f t="shared" si="20"/>
        <v>0</v>
      </c>
    </row>
    <row r="454" spans="2:5" x14ac:dyDescent="0.25">
      <c r="B454" s="13">
        <v>9.0399999999999991</v>
      </c>
      <c r="C454" s="13">
        <v>2.3E-2</v>
      </c>
      <c r="D454" s="27">
        <f t="shared" si="19"/>
        <v>0</v>
      </c>
      <c r="E454" s="14">
        <f t="shared" si="20"/>
        <v>0</v>
      </c>
    </row>
    <row r="455" spans="2:5" x14ac:dyDescent="0.25">
      <c r="B455" s="13">
        <v>9.06</v>
      </c>
      <c r="C455" s="13">
        <v>2.3E-2</v>
      </c>
      <c r="D455" s="27">
        <f t="shared" si="19"/>
        <v>0</v>
      </c>
      <c r="E455" s="14">
        <f t="shared" si="20"/>
        <v>0</v>
      </c>
    </row>
    <row r="456" spans="2:5" x14ac:dyDescent="0.25">
      <c r="B456" s="13">
        <v>9.08</v>
      </c>
      <c r="C456" s="13">
        <v>2.3E-2</v>
      </c>
      <c r="D456" s="27">
        <f t="shared" si="19"/>
        <v>0</v>
      </c>
      <c r="E456" s="14">
        <f t="shared" si="20"/>
        <v>0</v>
      </c>
    </row>
    <row r="457" spans="2:5" x14ac:dyDescent="0.25">
      <c r="B457" s="13">
        <v>9.1</v>
      </c>
      <c r="C457" s="13">
        <v>2.3E-2</v>
      </c>
      <c r="D457" s="27">
        <f t="shared" si="19"/>
        <v>0</v>
      </c>
      <c r="E457" s="14">
        <f t="shared" si="20"/>
        <v>0</v>
      </c>
    </row>
    <row r="458" spans="2:5" x14ac:dyDescent="0.25">
      <c r="B458" s="13">
        <v>9.1199999999999992</v>
      </c>
      <c r="C458" s="13">
        <v>2.3E-2</v>
      </c>
      <c r="D458" s="27">
        <f t="shared" si="19"/>
        <v>0</v>
      </c>
      <c r="E458" s="14">
        <f t="shared" si="20"/>
        <v>0</v>
      </c>
    </row>
    <row r="459" spans="2:5" x14ac:dyDescent="0.25">
      <c r="B459" s="13">
        <v>9.14</v>
      </c>
      <c r="C459" s="13">
        <v>2.3E-2</v>
      </c>
      <c r="D459" s="27">
        <f t="shared" si="19"/>
        <v>0</v>
      </c>
      <c r="E459" s="14">
        <f t="shared" si="20"/>
        <v>0</v>
      </c>
    </row>
    <row r="460" spans="2:5" x14ac:dyDescent="0.25">
      <c r="B460" s="13">
        <v>9.16</v>
      </c>
      <c r="C460" s="13">
        <v>2.9000000000000001E-2</v>
      </c>
      <c r="D460" s="27">
        <f t="shared" si="19"/>
        <v>6.0000000000000019E-3</v>
      </c>
      <c r="E460" s="14">
        <f t="shared" si="20"/>
        <v>5.8539384953847627E-4</v>
      </c>
    </row>
    <row r="461" spans="2:5" x14ac:dyDescent="0.25">
      <c r="B461" s="13">
        <v>9.18</v>
      </c>
      <c r="C461" s="13">
        <v>2.3E-2</v>
      </c>
      <c r="D461" s="27">
        <f t="shared" si="19"/>
        <v>0</v>
      </c>
      <c r="E461" s="14">
        <f t="shared" si="20"/>
        <v>0</v>
      </c>
    </row>
    <row r="462" spans="2:5" x14ac:dyDescent="0.25">
      <c r="B462" s="13">
        <v>9.1999999999999993</v>
      </c>
      <c r="C462" s="13">
        <v>2.3E-2</v>
      </c>
      <c r="D462" s="27">
        <f t="shared" si="19"/>
        <v>0</v>
      </c>
      <c r="E462" s="14">
        <f t="shared" si="20"/>
        <v>0</v>
      </c>
    </row>
    <row r="463" spans="2:5" x14ac:dyDescent="0.25">
      <c r="B463" s="13">
        <v>9.2200000000000006</v>
      </c>
      <c r="C463" s="13">
        <v>2.3E-2</v>
      </c>
      <c r="D463" s="27">
        <f t="shared" si="19"/>
        <v>0</v>
      </c>
      <c r="E463" s="14">
        <f t="shared" si="20"/>
        <v>0</v>
      </c>
    </row>
    <row r="464" spans="2:5" x14ac:dyDescent="0.25">
      <c r="B464" s="13">
        <v>9.24</v>
      </c>
      <c r="C464" s="13">
        <v>2.9000000000000001E-2</v>
      </c>
      <c r="D464" s="27">
        <f t="shared" si="19"/>
        <v>6.0000000000000019E-3</v>
      </c>
      <c r="E464" s="14">
        <f t="shared" si="20"/>
        <v>5.8539384953847627E-4</v>
      </c>
    </row>
    <row r="465" spans="2:5" x14ac:dyDescent="0.25">
      <c r="B465" s="13">
        <v>9.26</v>
      </c>
      <c r="C465" s="13">
        <v>2.3E-2</v>
      </c>
      <c r="D465" s="27">
        <f t="shared" si="19"/>
        <v>0</v>
      </c>
      <c r="E465" s="14">
        <f t="shared" si="20"/>
        <v>0</v>
      </c>
    </row>
    <row r="466" spans="2:5" x14ac:dyDescent="0.25">
      <c r="B466" s="13">
        <v>9.2799999999999994</v>
      </c>
      <c r="C466" s="13">
        <v>2.3E-2</v>
      </c>
      <c r="D466" s="27">
        <f t="shared" si="19"/>
        <v>0</v>
      </c>
      <c r="E466" s="14">
        <f t="shared" si="20"/>
        <v>0</v>
      </c>
    </row>
    <row r="467" spans="2:5" x14ac:dyDescent="0.25">
      <c r="B467" s="13">
        <v>9.3000000000000007</v>
      </c>
      <c r="C467" s="13">
        <v>2.3E-2</v>
      </c>
      <c r="D467" s="27">
        <f t="shared" si="19"/>
        <v>0</v>
      </c>
      <c r="E467" s="14">
        <f t="shared" si="20"/>
        <v>0</v>
      </c>
    </row>
    <row r="468" spans="2:5" x14ac:dyDescent="0.25">
      <c r="B468" s="13">
        <v>9.32</v>
      </c>
      <c r="C468" s="13">
        <v>2.9000000000000001E-2</v>
      </c>
      <c r="D468" s="27">
        <f t="shared" si="19"/>
        <v>6.0000000000000019E-3</v>
      </c>
      <c r="E468" s="14">
        <f t="shared" si="20"/>
        <v>5.8539384953847627E-4</v>
      </c>
    </row>
    <row r="469" spans="2:5" x14ac:dyDescent="0.25">
      <c r="B469" s="13">
        <v>9.34</v>
      </c>
      <c r="C469" s="13">
        <v>2.3E-2</v>
      </c>
      <c r="D469" s="27">
        <f t="shared" si="19"/>
        <v>0</v>
      </c>
      <c r="E469" s="14">
        <f t="shared" si="20"/>
        <v>0</v>
      </c>
    </row>
    <row r="470" spans="2:5" x14ac:dyDescent="0.25">
      <c r="B470" s="13">
        <v>9.36</v>
      </c>
      <c r="C470" s="13">
        <v>2.3E-2</v>
      </c>
      <c r="D470" s="27">
        <f t="shared" si="19"/>
        <v>0</v>
      </c>
      <c r="E470" s="14">
        <f t="shared" si="20"/>
        <v>0</v>
      </c>
    </row>
    <row r="471" spans="2:5" x14ac:dyDescent="0.25">
      <c r="B471" s="13">
        <v>9.3800000000000008</v>
      </c>
      <c r="C471" s="13">
        <v>2.3E-2</v>
      </c>
      <c r="D471" s="27">
        <f t="shared" si="19"/>
        <v>0</v>
      </c>
      <c r="E471" s="14">
        <f t="shared" si="20"/>
        <v>0</v>
      </c>
    </row>
    <row r="472" spans="2:5" x14ac:dyDescent="0.25">
      <c r="B472" s="13">
        <v>9.4</v>
      </c>
      <c r="C472" s="13">
        <v>2.3E-2</v>
      </c>
      <c r="D472" s="27">
        <f t="shared" si="19"/>
        <v>0</v>
      </c>
      <c r="E472" s="14">
        <f t="shared" si="20"/>
        <v>0</v>
      </c>
    </row>
    <row r="473" spans="2:5" x14ac:dyDescent="0.25">
      <c r="B473" s="13">
        <v>9.42</v>
      </c>
      <c r="C473" s="13">
        <v>2.3E-2</v>
      </c>
      <c r="D473" s="27">
        <f t="shared" si="19"/>
        <v>0</v>
      </c>
      <c r="E473" s="14">
        <f t="shared" si="20"/>
        <v>0</v>
      </c>
    </row>
    <row r="474" spans="2:5" x14ac:dyDescent="0.25">
      <c r="B474" s="13">
        <v>9.44</v>
      </c>
      <c r="C474" s="13">
        <v>2.3E-2</v>
      </c>
      <c r="D474" s="27">
        <f t="shared" si="19"/>
        <v>0</v>
      </c>
      <c r="E474" s="14">
        <f t="shared" si="20"/>
        <v>0</v>
      </c>
    </row>
    <row r="475" spans="2:5" x14ac:dyDescent="0.25">
      <c r="B475" s="13">
        <v>9.4600000000000009</v>
      </c>
      <c r="C475" s="13">
        <v>2.9000000000000001E-2</v>
      </c>
      <c r="D475" s="27">
        <f t="shared" si="19"/>
        <v>6.0000000000000019E-3</v>
      </c>
      <c r="E475" s="14">
        <f t="shared" si="20"/>
        <v>5.8539384953847627E-4</v>
      </c>
    </row>
    <row r="476" spans="2:5" x14ac:dyDescent="0.25">
      <c r="B476" s="13">
        <v>9.48</v>
      </c>
      <c r="C476" s="13">
        <v>2.9000000000000001E-2</v>
      </c>
      <c r="D476" s="27">
        <f t="shared" si="19"/>
        <v>6.0000000000000019E-3</v>
      </c>
      <c r="E476" s="14">
        <f t="shared" si="20"/>
        <v>5.8539384953847627E-4</v>
      </c>
    </row>
    <row r="477" spans="2:5" x14ac:dyDescent="0.25">
      <c r="B477" s="13">
        <v>9.5</v>
      </c>
      <c r="C477" s="13">
        <v>2.3E-2</v>
      </c>
      <c r="D477" s="27">
        <f t="shared" si="19"/>
        <v>0</v>
      </c>
      <c r="E477" s="14">
        <f t="shared" si="20"/>
        <v>0</v>
      </c>
    </row>
    <row r="478" spans="2:5" x14ac:dyDescent="0.25">
      <c r="B478" s="13">
        <v>9.52</v>
      </c>
      <c r="C478" s="13">
        <v>2.3E-2</v>
      </c>
      <c r="D478" s="27">
        <f t="shared" si="19"/>
        <v>0</v>
      </c>
      <c r="E478" s="14">
        <f t="shared" si="20"/>
        <v>0</v>
      </c>
    </row>
    <row r="479" spans="2:5" x14ac:dyDescent="0.25">
      <c r="B479" s="13">
        <v>9.5399999999999991</v>
      </c>
      <c r="C479" s="13">
        <v>2.9000000000000001E-2</v>
      </c>
      <c r="D479" s="27">
        <f t="shared" si="19"/>
        <v>6.0000000000000019E-3</v>
      </c>
      <c r="E479" s="14">
        <f t="shared" si="20"/>
        <v>5.8539384953847627E-4</v>
      </c>
    </row>
    <row r="480" spans="2:5" x14ac:dyDescent="0.25">
      <c r="B480" s="13">
        <v>9.56</v>
      </c>
      <c r="C480" s="13">
        <v>2.3E-2</v>
      </c>
      <c r="D480" s="27">
        <f t="shared" si="19"/>
        <v>0</v>
      </c>
      <c r="E480" s="14">
        <f t="shared" si="20"/>
        <v>0</v>
      </c>
    </row>
    <row r="481" spans="2:5" x14ac:dyDescent="0.25">
      <c r="B481" s="13">
        <v>9.58</v>
      </c>
      <c r="C481" s="13">
        <v>2.3E-2</v>
      </c>
      <c r="D481" s="27">
        <f t="shared" si="19"/>
        <v>0</v>
      </c>
      <c r="E481" s="14">
        <f t="shared" si="20"/>
        <v>0</v>
      </c>
    </row>
    <row r="482" spans="2:5" x14ac:dyDescent="0.25">
      <c r="B482" s="13">
        <v>9.6</v>
      </c>
      <c r="C482" s="13">
        <v>1.7000000000000001E-2</v>
      </c>
      <c r="D482" s="27">
        <f t="shared" si="19"/>
        <v>-5.9999999999999984E-3</v>
      </c>
      <c r="E482" s="14">
        <f t="shared" si="20"/>
        <v>-5.8539384953847594E-4</v>
      </c>
    </row>
    <row r="483" spans="2:5" x14ac:dyDescent="0.25">
      <c r="B483" s="13">
        <v>9.6199999999999992</v>
      </c>
      <c r="C483" s="13">
        <v>1.7000000000000001E-2</v>
      </c>
      <c r="D483" s="27">
        <f t="shared" si="19"/>
        <v>-5.9999999999999984E-3</v>
      </c>
      <c r="E483" s="14">
        <f t="shared" si="20"/>
        <v>-5.8539384953847594E-4</v>
      </c>
    </row>
    <row r="484" spans="2:5" x14ac:dyDescent="0.25">
      <c r="B484" s="13">
        <v>9.64</v>
      </c>
      <c r="C484" s="13">
        <v>2.3E-2</v>
      </c>
      <c r="D484" s="27">
        <f t="shared" si="19"/>
        <v>0</v>
      </c>
      <c r="E484" s="14">
        <f t="shared" si="20"/>
        <v>0</v>
      </c>
    </row>
    <row r="485" spans="2:5" x14ac:dyDescent="0.25">
      <c r="B485" s="13">
        <v>9.66</v>
      </c>
      <c r="C485" s="13">
        <v>2.3E-2</v>
      </c>
      <c r="D485" s="27">
        <f t="shared" si="19"/>
        <v>0</v>
      </c>
      <c r="E485" s="14">
        <f t="shared" si="20"/>
        <v>0</v>
      </c>
    </row>
    <row r="486" spans="2:5" x14ac:dyDescent="0.25">
      <c r="B486" s="13">
        <v>9.68</v>
      </c>
      <c r="C486" s="13">
        <v>2.3E-2</v>
      </c>
      <c r="D486" s="27">
        <f t="shared" si="19"/>
        <v>0</v>
      </c>
      <c r="E486" s="14">
        <f t="shared" si="20"/>
        <v>0</v>
      </c>
    </row>
    <row r="487" spans="2:5" x14ac:dyDescent="0.25">
      <c r="B487" s="13">
        <v>9.6999999999999993</v>
      </c>
      <c r="C487" s="13">
        <v>1.7000000000000001E-2</v>
      </c>
      <c r="D487" s="27">
        <f t="shared" si="19"/>
        <v>-5.9999999999999984E-3</v>
      </c>
      <c r="E487" s="14">
        <f t="shared" si="20"/>
        <v>-5.8539384953847594E-4</v>
      </c>
    </row>
    <row r="488" spans="2:5" x14ac:dyDescent="0.25">
      <c r="B488" s="13">
        <v>9.7200000000000006</v>
      </c>
      <c r="C488" s="13">
        <v>2.3E-2</v>
      </c>
      <c r="D488" s="27">
        <f t="shared" si="19"/>
        <v>0</v>
      </c>
      <c r="E488" s="14">
        <f t="shared" si="20"/>
        <v>0</v>
      </c>
    </row>
    <row r="489" spans="2:5" x14ac:dyDescent="0.25">
      <c r="B489" s="13">
        <v>9.74</v>
      </c>
      <c r="C489" s="13">
        <v>2.3E-2</v>
      </c>
      <c r="D489" s="27">
        <f t="shared" si="19"/>
        <v>0</v>
      </c>
      <c r="E489" s="14">
        <f t="shared" si="20"/>
        <v>0</v>
      </c>
    </row>
    <row r="490" spans="2:5" x14ac:dyDescent="0.25">
      <c r="B490" s="13">
        <v>9.76</v>
      </c>
      <c r="C490" s="13">
        <v>2.3E-2</v>
      </c>
      <c r="D490" s="27">
        <f t="shared" si="19"/>
        <v>0</v>
      </c>
      <c r="E490" s="14">
        <f t="shared" si="20"/>
        <v>0</v>
      </c>
    </row>
    <row r="491" spans="2:5" x14ac:dyDescent="0.25">
      <c r="B491" s="13">
        <v>9.7799999999999994</v>
      </c>
      <c r="C491" s="13">
        <v>2.3E-2</v>
      </c>
      <c r="D491" s="27">
        <f t="shared" si="19"/>
        <v>0</v>
      </c>
      <c r="E491" s="14">
        <f t="shared" si="20"/>
        <v>0</v>
      </c>
    </row>
    <row r="492" spans="2:5" x14ac:dyDescent="0.25">
      <c r="B492" s="13">
        <v>9.8000000000000007</v>
      </c>
      <c r="C492" s="13">
        <v>2.3E-2</v>
      </c>
      <c r="D492" s="27">
        <f t="shared" si="19"/>
        <v>0</v>
      </c>
      <c r="E492" s="14">
        <f t="shared" si="20"/>
        <v>0</v>
      </c>
    </row>
    <row r="493" spans="2:5" x14ac:dyDescent="0.25">
      <c r="B493" s="13">
        <v>9.82</v>
      </c>
      <c r="C493" s="13">
        <v>2.3E-2</v>
      </c>
      <c r="D493" s="27">
        <f t="shared" si="19"/>
        <v>0</v>
      </c>
      <c r="E493" s="14">
        <f t="shared" si="20"/>
        <v>0</v>
      </c>
    </row>
    <row r="494" spans="2:5" x14ac:dyDescent="0.25">
      <c r="B494" s="13">
        <v>9.84</v>
      </c>
      <c r="C494" s="13">
        <v>2.9000000000000001E-2</v>
      </c>
      <c r="D494" s="27">
        <f t="shared" si="19"/>
        <v>6.0000000000000019E-3</v>
      </c>
      <c r="E494" s="14">
        <f t="shared" si="20"/>
        <v>5.8539384953847627E-4</v>
      </c>
    </row>
    <row r="495" spans="2:5" x14ac:dyDescent="0.25">
      <c r="B495" s="13">
        <v>9.86</v>
      </c>
      <c r="C495" s="13">
        <v>2.3E-2</v>
      </c>
      <c r="D495" s="27">
        <f t="shared" si="19"/>
        <v>0</v>
      </c>
      <c r="E495" s="14">
        <f t="shared" si="20"/>
        <v>0</v>
      </c>
    </row>
    <row r="496" spans="2:5" x14ac:dyDescent="0.25">
      <c r="B496" s="13">
        <v>9.8800000000000008</v>
      </c>
      <c r="C496" s="13">
        <v>2.3E-2</v>
      </c>
      <c r="D496" s="27">
        <f t="shared" si="19"/>
        <v>0</v>
      </c>
      <c r="E496" s="14">
        <f t="shared" si="20"/>
        <v>0</v>
      </c>
    </row>
    <row r="497" spans="2:5" x14ac:dyDescent="0.25">
      <c r="B497" s="13">
        <v>9.9</v>
      </c>
      <c r="C497" s="13">
        <v>2.3E-2</v>
      </c>
      <c r="D497" s="27">
        <f t="shared" si="19"/>
        <v>0</v>
      </c>
      <c r="E497" s="14">
        <f t="shared" si="20"/>
        <v>0</v>
      </c>
    </row>
    <row r="498" spans="2:5" x14ac:dyDescent="0.25">
      <c r="B498" s="13">
        <v>9.92</v>
      </c>
      <c r="C498" s="13">
        <v>2.3E-2</v>
      </c>
      <c r="D498" s="27">
        <f t="shared" si="19"/>
        <v>0</v>
      </c>
      <c r="E498" s="14">
        <f t="shared" si="20"/>
        <v>0</v>
      </c>
    </row>
    <row r="499" spans="2:5" x14ac:dyDescent="0.25">
      <c r="B499" s="13">
        <v>9.94</v>
      </c>
      <c r="C499" s="13">
        <v>2.3E-2</v>
      </c>
      <c r="D499" s="27">
        <f t="shared" si="19"/>
        <v>0</v>
      </c>
      <c r="E499" s="14">
        <f t="shared" si="20"/>
        <v>0</v>
      </c>
    </row>
    <row r="500" spans="2:5" x14ac:dyDescent="0.25">
      <c r="B500" s="13">
        <v>9.9600000000000009</v>
      </c>
      <c r="C500" s="13">
        <v>2.3E-2</v>
      </c>
      <c r="D500" s="27">
        <f t="shared" si="19"/>
        <v>0</v>
      </c>
      <c r="E500" s="14">
        <f t="shared" si="20"/>
        <v>0</v>
      </c>
    </row>
    <row r="501" spans="2:5" x14ac:dyDescent="0.25">
      <c r="B501" s="13">
        <v>9.98</v>
      </c>
      <c r="C501" s="13">
        <v>2.3E-2</v>
      </c>
      <c r="D501" s="27">
        <f t="shared" si="19"/>
        <v>0</v>
      </c>
      <c r="E501" s="14">
        <f t="shared" si="20"/>
        <v>0</v>
      </c>
    </row>
    <row r="502" spans="2:5" x14ac:dyDescent="0.25">
      <c r="B502" s="13">
        <v>10</v>
      </c>
      <c r="C502" s="13">
        <v>2.3E-2</v>
      </c>
      <c r="D502" s="27">
        <f t="shared" si="19"/>
        <v>0</v>
      </c>
      <c r="E502" s="14">
        <f t="shared" si="20"/>
        <v>0</v>
      </c>
    </row>
    <row r="503" spans="2:5" x14ac:dyDescent="0.25">
      <c r="E503" s="9"/>
    </row>
    <row r="504" spans="2:5" x14ac:dyDescent="0.25">
      <c r="E504" s="9"/>
    </row>
  </sheetData>
  <mergeCells count="20">
    <mergeCell ref="G2:G3"/>
    <mergeCell ref="H2:H3"/>
    <mergeCell ref="I2:I3"/>
    <mergeCell ref="J2:J3"/>
    <mergeCell ref="K2:K3"/>
    <mergeCell ref="H4:H11"/>
    <mergeCell ref="I4:I11"/>
    <mergeCell ref="K4:K11"/>
    <mergeCell ref="L4:L11"/>
    <mergeCell ref="AA10:AB10"/>
    <mergeCell ref="N5:N6"/>
    <mergeCell ref="O5:O6"/>
    <mergeCell ref="W28:W29"/>
    <mergeCell ref="AA28:AA29"/>
    <mergeCell ref="W10:X10"/>
    <mergeCell ref="AA2:AC2"/>
    <mergeCell ref="L2:L3"/>
    <mergeCell ref="N2:N3"/>
    <mergeCell ref="O2:O3"/>
    <mergeCell ref="W2:Y2"/>
  </mergeCells>
  <pageMargins left="0.7" right="0.7" top="0.75" bottom="0.75" header="0.3" footer="0.3"/>
  <ignoredErrors>
    <ignoredError sqref="T5:T7 T9 T12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BE2F-C72C-4AA0-B018-09EBF63670DD}">
  <dimension ref="B1:AC504"/>
  <sheetViews>
    <sheetView topLeftCell="G1" workbookViewId="0">
      <selection activeCell="P3" sqref="P3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19" width="14.140625" bestFit="1" customWidth="1"/>
    <col min="20" max="20" width="16.7109375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20" t="s">
        <v>23</v>
      </c>
      <c r="C1" s="20" t="s">
        <v>16</v>
      </c>
      <c r="D1" s="20" t="s">
        <v>17</v>
      </c>
      <c r="E1" s="20" t="s">
        <v>18</v>
      </c>
    </row>
    <row r="2" spans="2:29" x14ac:dyDescent="0.25">
      <c r="B2" s="13">
        <v>0</v>
      </c>
      <c r="C2" s="13">
        <v>0.63700000000000001</v>
      </c>
      <c r="D2" s="27">
        <f>C2-$O$5</f>
        <v>0.626</v>
      </c>
      <c r="E2" s="14">
        <f>D2/$O$2</f>
        <v>6.1076091635181011E-2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'2ªParte dx=0,047'!P2</f>
        <v>5.2256775800563385E-2</v>
      </c>
      <c r="S2" s="20" t="s">
        <v>19</v>
      </c>
      <c r="T2" s="20" t="s">
        <v>20</v>
      </c>
      <c r="U2" s="20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0.70399999999999996</v>
      </c>
      <c r="D3" s="27">
        <f t="shared" ref="D3:D66" si="0">C3-$O$5</f>
        <v>0.69299999999999995</v>
      </c>
      <c r="E3" s="14">
        <f>D3/$O$2</f>
        <v>6.7612989621693986E-2</v>
      </c>
      <c r="G3" s="81"/>
      <c r="H3" s="81"/>
      <c r="I3" s="81"/>
      <c r="J3" s="81"/>
      <c r="K3" s="81"/>
      <c r="L3" s="81"/>
      <c r="N3" s="81"/>
      <c r="O3" s="86"/>
      <c r="S3" s="18">
        <f>E8</f>
        <v>8.2930795351284115E-2</v>
      </c>
      <c r="T3" s="13">
        <f>AVERAGE(B8:B9)</f>
        <v>0.13</v>
      </c>
      <c r="U3" s="18">
        <f>($O$2*S3*S3)/2</f>
        <v>3.5245588024295747E-2</v>
      </c>
      <c r="W3" s="20" t="s">
        <v>28</v>
      </c>
      <c r="X3" s="20" t="s">
        <v>20</v>
      </c>
      <c r="Y3" s="20" t="s">
        <v>21</v>
      </c>
      <c r="AA3" s="20" t="s">
        <v>29</v>
      </c>
      <c r="AB3" s="20" t="s">
        <v>20</v>
      </c>
      <c r="AC3" s="20" t="s">
        <v>21</v>
      </c>
    </row>
    <row r="4" spans="2:29" x14ac:dyDescent="0.25">
      <c r="B4" s="13">
        <v>0.04</v>
      </c>
      <c r="C4" s="13">
        <v>0.752</v>
      </c>
      <c r="D4" s="27">
        <f t="shared" si="0"/>
        <v>0.74099999999999999</v>
      </c>
      <c r="E4" s="14">
        <f t="shared" ref="E4:E67" si="1">D4/$O$2</f>
        <v>7.2296140418001795E-2</v>
      </c>
      <c r="G4" s="21">
        <f>T5-T3</f>
        <v>1.2000000000000002</v>
      </c>
      <c r="H4" s="89">
        <f>AVERAGE(G4:G9)</f>
        <v>1.1950000000000001</v>
      </c>
      <c r="I4" s="89">
        <f>_xlfn.STDEV.S(G4:G9)</f>
        <v>1.9748417658131529E-2</v>
      </c>
      <c r="J4" s="17">
        <f>1/G4</f>
        <v>0.83333333333333326</v>
      </c>
      <c r="K4" s="89">
        <f>AVERAGE(J4:J9)</f>
        <v>0.83701231428504153</v>
      </c>
      <c r="L4" s="89">
        <f>_xlfn.STDEV.S(J4:J9)</f>
        <v>1.3958703403916138E-2</v>
      </c>
      <c r="S4" s="18">
        <f>E39</f>
        <v>-7.2881534267540279E-2</v>
      </c>
      <c r="T4" s="13">
        <f>AVERAGE(B39:B40)</f>
        <v>0.75</v>
      </c>
      <c r="U4" s="18">
        <f t="shared" ref="U4:U10" si="2">($O$2*S4*S4)/2</f>
        <v>2.7221253048926294E-2</v>
      </c>
      <c r="W4" s="18">
        <f>S3</f>
        <v>8.2930795351284115E-2</v>
      </c>
      <c r="X4" s="13">
        <f>T3</f>
        <v>0.13</v>
      </c>
      <c r="Y4" s="18">
        <f>($O$2*W4*W4)/2</f>
        <v>3.5245588024295747E-2</v>
      </c>
      <c r="AA4" s="18">
        <f>S4</f>
        <v>-7.2881534267540279E-2</v>
      </c>
      <c r="AB4" s="13">
        <f>T4</f>
        <v>0.75</v>
      </c>
      <c r="AC4" s="18">
        <f>($O$2*AA4*AA4)/2</f>
        <v>2.7221253048926294E-2</v>
      </c>
    </row>
    <row r="5" spans="2:29" x14ac:dyDescent="0.25">
      <c r="B5" s="13">
        <v>0.06</v>
      </c>
      <c r="C5" s="13">
        <v>0.78900000000000003</v>
      </c>
      <c r="D5" s="27">
        <f t="shared" si="0"/>
        <v>0.77800000000000002</v>
      </c>
      <c r="E5" s="14">
        <f t="shared" si="1"/>
        <v>7.5906069156822409E-2</v>
      </c>
      <c r="G5" s="21">
        <f t="shared" ref="G5:G9" si="3">T6-T4</f>
        <v>1.17</v>
      </c>
      <c r="H5" s="90"/>
      <c r="I5" s="90"/>
      <c r="J5" s="17">
        <f t="shared" ref="J5:J9" si="4">1/G5</f>
        <v>0.85470085470085477</v>
      </c>
      <c r="K5" s="90"/>
      <c r="L5" s="90"/>
      <c r="N5" s="81" t="s">
        <v>30</v>
      </c>
      <c r="O5" s="87">
        <f>C502</f>
        <v>1.0999999999999999E-2</v>
      </c>
      <c r="S5" s="18">
        <f>E68</f>
        <v>6.7612989621693986E-2</v>
      </c>
      <c r="T5" s="13">
        <f>AVERAGE(B68:B69)</f>
        <v>1.33</v>
      </c>
      <c r="U5" s="18">
        <f t="shared" si="2"/>
        <v>2.3427900903916964E-2</v>
      </c>
      <c r="W5" s="18">
        <f>S5</f>
        <v>6.7612989621693986E-2</v>
      </c>
      <c r="X5" s="13">
        <f>T5</f>
        <v>1.33</v>
      </c>
      <c r="Y5" s="18">
        <f t="shared" ref="Y5:Y7" si="5">($O$2*W5*W5)/2</f>
        <v>2.3427900903916964E-2</v>
      </c>
      <c r="AA5" s="18">
        <f>S6</f>
        <v>-5.8636950595437359E-2</v>
      </c>
      <c r="AB5" s="13">
        <f>T6</f>
        <v>1.92</v>
      </c>
      <c r="AC5" s="18">
        <f t="shared" ref="AC5:AC7" si="6">($O$2*AA5*AA5)/2</f>
        <v>1.7620403653928925E-2</v>
      </c>
    </row>
    <row r="6" spans="2:29" x14ac:dyDescent="0.25">
      <c r="B6" s="13">
        <v>0.08</v>
      </c>
      <c r="C6" s="13">
        <v>0.81899999999999995</v>
      </c>
      <c r="D6" s="27">
        <f t="shared" si="0"/>
        <v>0.80799999999999994</v>
      </c>
      <c r="E6" s="14">
        <f t="shared" si="1"/>
        <v>7.8833038404514777E-2</v>
      </c>
      <c r="G6" s="21">
        <f t="shared" si="3"/>
        <v>1.17</v>
      </c>
      <c r="H6" s="90"/>
      <c r="I6" s="90"/>
      <c r="J6" s="17">
        <f t="shared" si="4"/>
        <v>0.85470085470085477</v>
      </c>
      <c r="K6" s="90"/>
      <c r="L6" s="90"/>
      <c r="N6" s="81"/>
      <c r="O6" s="87"/>
      <c r="S6" s="18">
        <f>E98</f>
        <v>-5.8636950595437359E-2</v>
      </c>
      <c r="T6" s="13">
        <f>AVERAGE(B98)</f>
        <v>1.92</v>
      </c>
      <c r="U6" s="18">
        <f t="shared" si="2"/>
        <v>1.7620403653928925E-2</v>
      </c>
      <c r="W6" s="18">
        <f>S7</f>
        <v>5.2783012100052602E-2</v>
      </c>
      <c r="X6" s="13">
        <f>T7</f>
        <v>2.5</v>
      </c>
      <c r="Y6" s="18">
        <f t="shared" si="5"/>
        <v>1.4277804773064231E-2</v>
      </c>
      <c r="AA6" s="18">
        <f>S8</f>
        <v>-4.5075326414462664E-2</v>
      </c>
      <c r="AB6" s="13">
        <f>T8</f>
        <v>3.13</v>
      </c>
      <c r="AC6" s="18">
        <f t="shared" si="6"/>
        <v>1.0412400401740875E-2</v>
      </c>
    </row>
    <row r="7" spans="2:29" x14ac:dyDescent="0.25">
      <c r="B7" s="13">
        <v>0.1</v>
      </c>
      <c r="C7" s="13">
        <v>0.85</v>
      </c>
      <c r="D7" s="27">
        <f t="shared" si="0"/>
        <v>0.83899999999999997</v>
      </c>
      <c r="E7" s="14">
        <f t="shared" si="1"/>
        <v>8.1857573293796906E-2</v>
      </c>
      <c r="G7" s="21">
        <f t="shared" si="3"/>
        <v>1.21</v>
      </c>
      <c r="H7" s="90"/>
      <c r="I7" s="90"/>
      <c r="J7" s="17">
        <f t="shared" si="4"/>
        <v>0.82644628099173556</v>
      </c>
      <c r="K7" s="90"/>
      <c r="L7" s="90"/>
      <c r="S7" s="18">
        <f>E127</f>
        <v>5.2783012100052602E-2</v>
      </c>
      <c r="T7" s="13">
        <f>AVERAGE(B127)</f>
        <v>2.5</v>
      </c>
      <c r="U7" s="18">
        <f t="shared" si="2"/>
        <v>1.4277804773064231E-2</v>
      </c>
      <c r="W7" s="18">
        <f>S9</f>
        <v>3.8538428427949682E-2</v>
      </c>
      <c r="X7" s="13">
        <f>T9</f>
        <v>3.71</v>
      </c>
      <c r="Y7" s="18">
        <f t="shared" si="5"/>
        <v>7.6113396145200624E-3</v>
      </c>
      <c r="AA7" s="18">
        <f>S10</f>
        <v>-3.1416136591898222E-2</v>
      </c>
      <c r="AB7" s="13">
        <f>T10</f>
        <v>4.34</v>
      </c>
      <c r="AC7" s="18">
        <f t="shared" si="6"/>
        <v>5.057997991295614E-3</v>
      </c>
    </row>
    <row r="8" spans="2:29" x14ac:dyDescent="0.25">
      <c r="B8" s="15">
        <v>0.12</v>
      </c>
      <c r="C8" s="15">
        <v>0.86099999999999999</v>
      </c>
      <c r="D8" s="27">
        <f t="shared" si="0"/>
        <v>0.85</v>
      </c>
      <c r="E8" s="14">
        <f t="shared" si="1"/>
        <v>8.2930795351284115E-2</v>
      </c>
      <c r="G8" s="21">
        <f t="shared" si="3"/>
        <v>1.21</v>
      </c>
      <c r="H8" s="90"/>
      <c r="I8" s="90"/>
      <c r="J8" s="17">
        <f t="shared" si="4"/>
        <v>0.82644628099173556</v>
      </c>
      <c r="K8" s="90"/>
      <c r="L8" s="90"/>
      <c r="S8" s="18">
        <f>E158</f>
        <v>-4.5075326414462664E-2</v>
      </c>
      <c r="T8" s="13">
        <f>AVERAGE(B158:B159)</f>
        <v>3.13</v>
      </c>
      <c r="U8" s="18">
        <f t="shared" si="2"/>
        <v>1.0412400401740875E-2</v>
      </c>
    </row>
    <row r="9" spans="2:29" x14ac:dyDescent="0.25">
      <c r="B9" s="15">
        <v>0.14000000000000001</v>
      </c>
      <c r="C9" s="15">
        <v>0.86099999999999999</v>
      </c>
      <c r="D9" s="27">
        <f t="shared" si="0"/>
        <v>0.85</v>
      </c>
      <c r="E9" s="14">
        <f t="shared" si="1"/>
        <v>8.2930795351284115E-2</v>
      </c>
      <c r="G9" s="21">
        <f t="shared" si="3"/>
        <v>1.21</v>
      </c>
      <c r="H9" s="91"/>
      <c r="I9" s="91"/>
      <c r="J9" s="17">
        <f t="shared" si="4"/>
        <v>0.82644628099173556</v>
      </c>
      <c r="K9" s="91"/>
      <c r="L9" s="91"/>
      <c r="S9" s="18">
        <f>E187</f>
        <v>3.8538428427949682E-2</v>
      </c>
      <c r="T9" s="13">
        <f>AVERAGE(B187:B188)</f>
        <v>3.71</v>
      </c>
      <c r="U9" s="18">
        <f t="shared" si="2"/>
        <v>7.6113396145200624E-3</v>
      </c>
      <c r="W9" s="85" t="s">
        <v>7</v>
      </c>
      <c r="X9" s="85"/>
      <c r="AA9" s="85" t="s">
        <v>7</v>
      </c>
      <c r="AB9" s="85"/>
    </row>
    <row r="10" spans="2:29" x14ac:dyDescent="0.25">
      <c r="B10" s="13">
        <v>0.16</v>
      </c>
      <c r="C10" s="13">
        <v>0.85599999999999998</v>
      </c>
      <c r="D10" s="27">
        <f t="shared" si="0"/>
        <v>0.84499999999999997</v>
      </c>
      <c r="E10" s="14">
        <f t="shared" si="1"/>
        <v>8.2442967143335391E-2</v>
      </c>
      <c r="S10" s="18">
        <f>E219</f>
        <v>-3.1416136591898222E-2</v>
      </c>
      <c r="T10" s="13">
        <f>AVERAGE(B219)</f>
        <v>4.34</v>
      </c>
      <c r="U10" s="18">
        <f t="shared" si="2"/>
        <v>5.057997991295614E-3</v>
      </c>
      <c r="W10" s="20" t="s">
        <v>8</v>
      </c>
      <c r="X10" s="20" t="s">
        <v>9</v>
      </c>
      <c r="AA10" s="20" t="s">
        <v>8</v>
      </c>
      <c r="AB10" s="20" t="s">
        <v>9</v>
      </c>
    </row>
    <row r="11" spans="2:29" x14ac:dyDescent="0.25">
      <c r="B11" s="13">
        <v>0.18</v>
      </c>
      <c r="C11" s="13">
        <v>0.85</v>
      </c>
      <c r="D11" s="27">
        <f t="shared" si="0"/>
        <v>0.83899999999999997</v>
      </c>
      <c r="E11" s="14">
        <f t="shared" si="1"/>
        <v>8.1857573293796906E-2</v>
      </c>
      <c r="W11" s="26" cm="1">
        <f t="array" ref="W11:X15">LINEST(W4:W7,X4:X7,TRUE,TRUE)</f>
        <v>-1.2426227141069503E-2</v>
      </c>
      <c r="X11" s="26">
        <v>8.4293596918245867E-2</v>
      </c>
      <c r="AA11" s="26" cm="1">
        <f t="array" ref="AA11:AB15">LINEST(AA4:AA7,AB4:AB7,TRUE,TRUE)</f>
        <v>1.1513874105590721E-2</v>
      </c>
      <c r="AB11" s="26">
        <v>-8.1190157825007103E-2</v>
      </c>
    </row>
    <row r="12" spans="2:29" x14ac:dyDescent="0.25">
      <c r="B12" s="13">
        <v>0.2</v>
      </c>
      <c r="C12" s="13">
        <v>0.81899999999999995</v>
      </c>
      <c r="D12" s="27">
        <f t="shared" si="0"/>
        <v>0.80799999999999994</v>
      </c>
      <c r="E12" s="14">
        <f t="shared" si="1"/>
        <v>7.8833038404514777E-2</v>
      </c>
      <c r="W12" s="1">
        <v>1.6902991064693013E-4</v>
      </c>
      <c r="X12" s="1">
        <v>3.9460339456315845E-4</v>
      </c>
      <c r="AA12" s="1">
        <v>1.5627775953648763E-4</v>
      </c>
      <c r="AB12" s="1">
        <v>4.4806635150607078E-4</v>
      </c>
    </row>
    <row r="13" spans="2:29" x14ac:dyDescent="0.25">
      <c r="B13" s="13">
        <v>0.22</v>
      </c>
      <c r="C13" s="13">
        <v>0.78900000000000003</v>
      </c>
      <c r="D13" s="27">
        <f t="shared" si="0"/>
        <v>0.77800000000000002</v>
      </c>
      <c r="E13" s="14">
        <f t="shared" si="1"/>
        <v>7.5906069156822409E-2</v>
      </c>
      <c r="W13" s="1">
        <v>0.99963007144503868</v>
      </c>
      <c r="X13" s="1">
        <v>4.5016175152567852E-4</v>
      </c>
      <c r="AA13" s="1">
        <v>0.99963168330238128</v>
      </c>
      <c r="AB13" s="1">
        <v>4.1865233805558005E-4</v>
      </c>
    </row>
    <row r="14" spans="2:29" x14ac:dyDescent="0.25">
      <c r="B14" s="13">
        <v>0.24</v>
      </c>
      <c r="C14" s="13">
        <v>0.746</v>
      </c>
      <c r="D14" s="27">
        <f t="shared" si="0"/>
        <v>0.73499999999999999</v>
      </c>
      <c r="E14" s="14">
        <f t="shared" si="1"/>
        <v>7.1710746568463324E-2</v>
      </c>
      <c r="W14" s="1">
        <v>5404.4493621178144</v>
      </c>
      <c r="X14" s="1">
        <v>2</v>
      </c>
      <c r="AA14" s="1">
        <v>5428.1095033996144</v>
      </c>
      <c r="AB14" s="1">
        <v>2</v>
      </c>
      <c r="AC14" s="23"/>
    </row>
    <row r="15" spans="2:29" x14ac:dyDescent="0.25">
      <c r="B15" s="13">
        <v>0.26</v>
      </c>
      <c r="C15" s="13">
        <v>0.70399999999999996</v>
      </c>
      <c r="D15" s="27">
        <f t="shared" si="0"/>
        <v>0.69299999999999995</v>
      </c>
      <c r="E15" s="14">
        <f t="shared" si="1"/>
        <v>6.7612989621693986E-2</v>
      </c>
      <c r="W15">
        <v>1.0951878973652688E-3</v>
      </c>
      <c r="X15">
        <v>4.0529120507333349E-7</v>
      </c>
      <c r="AA15" s="1">
        <v>9.5138355934202027E-4</v>
      </c>
      <c r="AB15" s="1">
        <v>3.5053956031880733E-7</v>
      </c>
      <c r="AC15" s="23"/>
    </row>
    <row r="16" spans="2:29" x14ac:dyDescent="0.25">
      <c r="B16" s="13">
        <v>0.28000000000000003</v>
      </c>
      <c r="C16" s="13">
        <v>0.64300000000000002</v>
      </c>
      <c r="D16" s="27">
        <f t="shared" si="0"/>
        <v>0.63200000000000001</v>
      </c>
      <c r="E16" s="14">
        <f t="shared" si="1"/>
        <v>6.1661485484719489E-2</v>
      </c>
      <c r="AC16" s="23"/>
    </row>
    <row r="17" spans="2:27" x14ac:dyDescent="0.25">
      <c r="B17" s="13">
        <v>0.3</v>
      </c>
      <c r="C17" s="13">
        <v>0.57599999999999996</v>
      </c>
      <c r="D17" s="27">
        <f t="shared" si="0"/>
        <v>0.56499999999999995</v>
      </c>
      <c r="E17" s="14">
        <f t="shared" si="1"/>
        <v>5.51245874982065E-2</v>
      </c>
    </row>
    <row r="18" spans="2:27" x14ac:dyDescent="0.25">
      <c r="B18" s="13">
        <v>0.32</v>
      </c>
      <c r="C18" s="13">
        <v>0.503</v>
      </c>
      <c r="D18" s="27">
        <f t="shared" si="0"/>
        <v>0.49199999999999999</v>
      </c>
      <c r="E18" s="14">
        <f t="shared" si="1"/>
        <v>4.800229566215504E-2</v>
      </c>
    </row>
    <row r="19" spans="2:27" x14ac:dyDescent="0.25">
      <c r="B19" s="13">
        <v>0.34</v>
      </c>
      <c r="C19" s="13">
        <v>0.443</v>
      </c>
      <c r="D19" s="27">
        <f t="shared" si="0"/>
        <v>0.432</v>
      </c>
      <c r="E19" s="14">
        <f t="shared" si="1"/>
        <v>4.2148357166770282E-2</v>
      </c>
    </row>
    <row r="20" spans="2:27" x14ac:dyDescent="0.25">
      <c r="B20" s="13">
        <v>0.36</v>
      </c>
      <c r="C20" s="13">
        <v>0.35699999999999998</v>
      </c>
      <c r="D20" s="27">
        <f t="shared" si="0"/>
        <v>0.34599999999999997</v>
      </c>
      <c r="E20" s="14">
        <f t="shared" si="1"/>
        <v>3.3757711990052119E-2</v>
      </c>
      <c r="G20" s="9">
        <f>H4-'1ª Parte'!G17</f>
        <v>-1.8521595068891283E-2</v>
      </c>
      <c r="H20">
        <f>G20/I4</f>
        <v>-0.93787742337244451</v>
      </c>
      <c r="J20">
        <f>1/H4</f>
        <v>0.83682008368200833</v>
      </c>
      <c r="K20">
        <f>I4/(H4*H4)</f>
        <v>1.3829182022815797E-2</v>
      </c>
      <c r="L20">
        <f>J20-'1ª Parte'!G18</f>
        <v>1.277211942371248E-2</v>
      </c>
      <c r="M20">
        <f>L20/K20</f>
        <v>0.92356289783738887</v>
      </c>
    </row>
    <row r="21" spans="2:27" x14ac:dyDescent="0.25">
      <c r="B21" s="13">
        <v>0.38</v>
      </c>
      <c r="C21" s="13">
        <v>0.27200000000000002</v>
      </c>
      <c r="D21" s="27">
        <f t="shared" si="0"/>
        <v>0.26100000000000001</v>
      </c>
      <c r="E21" s="14">
        <f t="shared" si="1"/>
        <v>2.5464632454923714E-2</v>
      </c>
      <c r="J21">
        <f>2*PI()/H4</f>
        <v>5.2578956545435869</v>
      </c>
      <c r="K21">
        <f>((2*PI()*I4)/(H4*H4))</f>
        <v>8.6891313296068279E-2</v>
      </c>
      <c r="L21" s="70">
        <f>J21-'1ª Parte'!G16</f>
        <v>8.0249593104613659E-2</v>
      </c>
      <c r="M21">
        <f>L21/K21</f>
        <v>0.92356289783739354</v>
      </c>
    </row>
    <row r="22" spans="2:27" x14ac:dyDescent="0.25">
      <c r="B22" s="13">
        <v>0.4</v>
      </c>
      <c r="C22" s="13">
        <v>0.2</v>
      </c>
      <c r="D22" s="27">
        <f t="shared" si="0"/>
        <v>0.189</v>
      </c>
      <c r="E22" s="14">
        <f t="shared" si="1"/>
        <v>1.8439906260461998E-2</v>
      </c>
    </row>
    <row r="23" spans="2:27" x14ac:dyDescent="0.25">
      <c r="B23" s="13">
        <v>0.42</v>
      </c>
      <c r="C23" s="13">
        <v>0.114</v>
      </c>
      <c r="D23" s="27">
        <f t="shared" si="0"/>
        <v>0.10300000000000001</v>
      </c>
      <c r="E23" s="14">
        <f t="shared" si="1"/>
        <v>1.004926108374384E-2</v>
      </c>
    </row>
    <row r="24" spans="2:27" x14ac:dyDescent="0.25">
      <c r="B24" s="13">
        <v>0.44</v>
      </c>
      <c r="C24" s="13">
        <v>2.9000000000000001E-2</v>
      </c>
      <c r="D24" s="27">
        <f t="shared" si="0"/>
        <v>1.8000000000000002E-2</v>
      </c>
      <c r="E24" s="14">
        <f t="shared" si="1"/>
        <v>1.7561815486154286E-3</v>
      </c>
    </row>
    <row r="25" spans="2:27" x14ac:dyDescent="0.25">
      <c r="B25" s="13">
        <v>0.46</v>
      </c>
      <c r="C25" s="13">
        <v>-0.05</v>
      </c>
      <c r="D25" s="27">
        <f t="shared" si="0"/>
        <v>-6.0999999999999999E-2</v>
      </c>
      <c r="E25" s="14">
        <f t="shared" si="1"/>
        <v>-5.9515041369745071E-3</v>
      </c>
    </row>
    <row r="26" spans="2:27" x14ac:dyDescent="0.25">
      <c r="B26" s="13">
        <v>0.48</v>
      </c>
      <c r="C26" s="13">
        <v>-0.13500000000000001</v>
      </c>
      <c r="D26" s="27">
        <f t="shared" si="0"/>
        <v>-0.14600000000000002</v>
      </c>
      <c r="E26" s="14">
        <f t="shared" si="1"/>
        <v>-1.424458367210292E-2</v>
      </c>
      <c r="Q26" s="24"/>
    </row>
    <row r="27" spans="2:27" x14ac:dyDescent="0.25">
      <c r="B27" s="13">
        <v>0.5</v>
      </c>
      <c r="C27" s="13">
        <v>-0.20799999999999999</v>
      </c>
      <c r="D27" s="27">
        <f t="shared" si="0"/>
        <v>-0.219</v>
      </c>
      <c r="E27" s="14">
        <f t="shared" si="1"/>
        <v>-2.136687550815438E-2</v>
      </c>
      <c r="W27" s="88" t="s">
        <v>33</v>
      </c>
      <c r="AA27" s="81" t="s">
        <v>34</v>
      </c>
    </row>
    <row r="28" spans="2:27" x14ac:dyDescent="0.25">
      <c r="B28" s="13">
        <v>0.52</v>
      </c>
      <c r="C28" s="13">
        <v>-0.29899999999999999</v>
      </c>
      <c r="D28" s="27">
        <f t="shared" si="0"/>
        <v>-0.31</v>
      </c>
      <c r="E28" s="14">
        <f t="shared" si="1"/>
        <v>-3.0245348892821267E-2</v>
      </c>
      <c r="W28" s="88"/>
      <c r="AA28" s="81"/>
    </row>
    <row r="29" spans="2:27" x14ac:dyDescent="0.25">
      <c r="B29" s="13">
        <v>0.54</v>
      </c>
      <c r="C29" s="13">
        <v>-0.378</v>
      </c>
      <c r="D29" s="27">
        <f t="shared" si="0"/>
        <v>-0.38900000000000001</v>
      </c>
      <c r="E29" s="14">
        <f t="shared" si="1"/>
        <v>-3.7953034578411204E-2</v>
      </c>
      <c r="W29" s="51">
        <f>(ABS(W11)*O2*H4)/4</f>
        <v>3.8049617651309271E-2</v>
      </c>
      <c r="AA29" s="49">
        <f>(ABS(AA11)*O2*H4)/4</f>
        <v>3.5255955201003275E-2</v>
      </c>
    </row>
    <row r="30" spans="2:27" x14ac:dyDescent="0.25">
      <c r="B30" s="13">
        <v>0.56000000000000005</v>
      </c>
      <c r="C30" s="13">
        <v>-0.432</v>
      </c>
      <c r="D30" s="27">
        <f t="shared" si="0"/>
        <v>-0.443</v>
      </c>
      <c r="E30" s="14">
        <f t="shared" si="1"/>
        <v>-4.3221579224257491E-2</v>
      </c>
      <c r="W30">
        <f>SQRT((((W11*H4*P2)/4)^2)+(((O2*H4*W12)/4)^2)+(((W11*O2*I4)/4)^2))</f>
        <v>8.3720533420110542E-4</v>
      </c>
      <c r="AA30">
        <f>SQRT((((AA11*H4*P2)/4)^2)+(((O2*H4*AA12)/4)^2)+(((AA11*O2*I4)/4)^2))</f>
        <v>7.7508998251698397E-4</v>
      </c>
    </row>
    <row r="31" spans="2:27" x14ac:dyDescent="0.25">
      <c r="B31" s="13">
        <v>0.57999999999999996</v>
      </c>
      <c r="C31" s="13">
        <v>-0.49299999999999999</v>
      </c>
      <c r="D31" s="27">
        <f t="shared" si="0"/>
        <v>-0.504</v>
      </c>
      <c r="E31" s="14">
        <f t="shared" si="1"/>
        <v>-4.9173083361231995E-2</v>
      </c>
    </row>
    <row r="32" spans="2:27" x14ac:dyDescent="0.25">
      <c r="B32" s="13">
        <v>0.6</v>
      </c>
      <c r="C32" s="13">
        <v>-0.56000000000000005</v>
      </c>
      <c r="D32" s="27">
        <f t="shared" si="0"/>
        <v>-0.57100000000000006</v>
      </c>
      <c r="E32" s="14">
        <f t="shared" si="1"/>
        <v>-5.5709981347744984E-2</v>
      </c>
    </row>
    <row r="33" spans="2:5" x14ac:dyDescent="0.25">
      <c r="B33" s="13">
        <v>0.62</v>
      </c>
      <c r="C33" s="13">
        <v>-0.60899999999999999</v>
      </c>
      <c r="D33" s="27">
        <f t="shared" si="0"/>
        <v>-0.62</v>
      </c>
      <c r="E33" s="14">
        <f t="shared" si="1"/>
        <v>-6.0490697785642533E-2</v>
      </c>
    </row>
    <row r="34" spans="2:5" x14ac:dyDescent="0.25">
      <c r="B34" s="13">
        <v>0.64</v>
      </c>
      <c r="C34" s="13">
        <v>-0.63900000000000001</v>
      </c>
      <c r="D34" s="27">
        <f t="shared" si="0"/>
        <v>-0.65</v>
      </c>
      <c r="E34" s="14">
        <f t="shared" si="1"/>
        <v>-6.3417667033334915E-2</v>
      </c>
    </row>
    <row r="35" spans="2:5" x14ac:dyDescent="0.25">
      <c r="B35" s="13">
        <v>0.66</v>
      </c>
      <c r="C35" s="13">
        <v>-0.67500000000000004</v>
      </c>
      <c r="D35" s="27">
        <f t="shared" si="0"/>
        <v>-0.68600000000000005</v>
      </c>
      <c r="E35" s="14">
        <f t="shared" si="1"/>
        <v>-6.6930030130565782E-2</v>
      </c>
    </row>
    <row r="36" spans="2:5" x14ac:dyDescent="0.25">
      <c r="B36" s="13">
        <v>0.68</v>
      </c>
      <c r="C36" s="13">
        <v>-0.71199999999999997</v>
      </c>
      <c r="D36" s="27">
        <f t="shared" si="0"/>
        <v>-0.72299999999999998</v>
      </c>
      <c r="E36" s="14">
        <f t="shared" si="1"/>
        <v>-7.0539958869386368E-2</v>
      </c>
    </row>
    <row r="37" spans="2:5" x14ac:dyDescent="0.25">
      <c r="B37" s="13">
        <v>0.7</v>
      </c>
      <c r="C37" s="13">
        <v>-0.72399999999999998</v>
      </c>
      <c r="D37" s="27">
        <f t="shared" si="0"/>
        <v>-0.73499999999999999</v>
      </c>
      <c r="E37" s="14">
        <f t="shared" si="1"/>
        <v>-7.1710746568463324E-2</v>
      </c>
    </row>
    <row r="38" spans="2:5" x14ac:dyDescent="0.25">
      <c r="B38" s="13">
        <v>0.72</v>
      </c>
      <c r="C38" s="13">
        <v>-0.72399999999999998</v>
      </c>
      <c r="D38" s="27">
        <f t="shared" si="0"/>
        <v>-0.73499999999999999</v>
      </c>
      <c r="E38" s="14">
        <f t="shared" si="1"/>
        <v>-7.1710746568463324E-2</v>
      </c>
    </row>
    <row r="39" spans="2:5" x14ac:dyDescent="0.25">
      <c r="B39" s="15">
        <v>0.74</v>
      </c>
      <c r="C39" s="15">
        <v>-0.73599999999999999</v>
      </c>
      <c r="D39" s="27">
        <f t="shared" si="0"/>
        <v>-0.747</v>
      </c>
      <c r="E39" s="14">
        <f t="shared" si="1"/>
        <v>-7.2881534267540279E-2</v>
      </c>
    </row>
    <row r="40" spans="2:5" x14ac:dyDescent="0.25">
      <c r="B40" s="15">
        <v>0.76</v>
      </c>
      <c r="C40" s="15">
        <v>-0.73599999999999999</v>
      </c>
      <c r="D40" s="27">
        <f t="shared" si="0"/>
        <v>-0.747</v>
      </c>
      <c r="E40" s="14">
        <f t="shared" si="1"/>
        <v>-7.2881534267540279E-2</v>
      </c>
    </row>
    <row r="41" spans="2:5" x14ac:dyDescent="0.25">
      <c r="B41" s="13">
        <v>0.78</v>
      </c>
      <c r="C41" s="13">
        <v>-0.71799999999999997</v>
      </c>
      <c r="D41" s="27">
        <f t="shared" si="0"/>
        <v>-0.72899999999999998</v>
      </c>
      <c r="E41" s="14">
        <f t="shared" si="1"/>
        <v>-7.1125352718924853E-2</v>
      </c>
    </row>
    <row r="42" spans="2:5" x14ac:dyDescent="0.25">
      <c r="B42" s="13">
        <v>0.8</v>
      </c>
      <c r="C42" s="13">
        <v>-0.69399999999999995</v>
      </c>
      <c r="D42" s="27">
        <f t="shared" si="0"/>
        <v>-0.70499999999999996</v>
      </c>
      <c r="E42" s="14">
        <f t="shared" si="1"/>
        <v>-6.8783777320770942E-2</v>
      </c>
    </row>
    <row r="43" spans="2:5" x14ac:dyDescent="0.25">
      <c r="B43" s="13">
        <v>0.82</v>
      </c>
      <c r="C43" s="13">
        <v>-0.66900000000000004</v>
      </c>
      <c r="D43" s="27">
        <f t="shared" si="0"/>
        <v>-0.68</v>
      </c>
      <c r="E43" s="14">
        <f t="shared" si="1"/>
        <v>-6.6344636281027297E-2</v>
      </c>
    </row>
    <row r="44" spans="2:5" x14ac:dyDescent="0.25">
      <c r="B44" s="13">
        <v>0.84</v>
      </c>
      <c r="C44" s="13">
        <v>-0.63300000000000001</v>
      </c>
      <c r="D44" s="27">
        <f t="shared" si="0"/>
        <v>-0.64400000000000002</v>
      </c>
      <c r="E44" s="14">
        <f t="shared" si="1"/>
        <v>-6.2832273183796444E-2</v>
      </c>
    </row>
    <row r="45" spans="2:5" x14ac:dyDescent="0.25">
      <c r="B45" s="13">
        <v>0.86</v>
      </c>
      <c r="C45" s="13">
        <v>-0.59</v>
      </c>
      <c r="D45" s="27">
        <f t="shared" si="0"/>
        <v>-0.60099999999999998</v>
      </c>
      <c r="E45" s="14">
        <f t="shared" si="1"/>
        <v>-5.8636950595437359E-2</v>
      </c>
    </row>
    <row r="46" spans="2:5" x14ac:dyDescent="0.25">
      <c r="B46" s="13">
        <v>0.88</v>
      </c>
      <c r="C46" s="13">
        <v>-0.53</v>
      </c>
      <c r="D46" s="27">
        <f t="shared" si="0"/>
        <v>-0.54100000000000004</v>
      </c>
      <c r="E46" s="14">
        <f t="shared" si="1"/>
        <v>-5.2783012100052602E-2</v>
      </c>
    </row>
    <row r="47" spans="2:5" x14ac:dyDescent="0.25">
      <c r="B47" s="13">
        <v>0.9</v>
      </c>
      <c r="C47" s="13">
        <v>-0.48699999999999999</v>
      </c>
      <c r="D47" s="27">
        <f t="shared" si="0"/>
        <v>-0.498</v>
      </c>
      <c r="E47" s="14">
        <f t="shared" si="1"/>
        <v>-4.8587689511693517E-2</v>
      </c>
    </row>
    <row r="48" spans="2:5" x14ac:dyDescent="0.25">
      <c r="B48" s="13">
        <v>0.92</v>
      </c>
      <c r="C48" s="13">
        <v>-0.432</v>
      </c>
      <c r="D48" s="27">
        <f t="shared" si="0"/>
        <v>-0.443</v>
      </c>
      <c r="E48" s="14">
        <f t="shared" si="1"/>
        <v>-4.3221579224257491E-2</v>
      </c>
    </row>
    <row r="49" spans="2:5" x14ac:dyDescent="0.25">
      <c r="B49" s="13">
        <v>0.94</v>
      </c>
      <c r="C49" s="13">
        <v>-0.36499999999999999</v>
      </c>
      <c r="D49" s="27">
        <f t="shared" si="0"/>
        <v>-0.376</v>
      </c>
      <c r="E49" s="14">
        <f t="shared" si="1"/>
        <v>-3.6684681237744501E-2</v>
      </c>
    </row>
    <row r="50" spans="2:5" x14ac:dyDescent="0.25">
      <c r="B50" s="13">
        <v>0.96</v>
      </c>
      <c r="C50" s="13">
        <v>-0.29299999999999998</v>
      </c>
      <c r="D50" s="27">
        <f t="shared" si="0"/>
        <v>-0.30399999999999999</v>
      </c>
      <c r="E50" s="14">
        <f t="shared" si="1"/>
        <v>-2.9659955043282789E-2</v>
      </c>
    </row>
    <row r="51" spans="2:5" x14ac:dyDescent="0.25">
      <c r="B51" s="13">
        <v>0.98</v>
      </c>
      <c r="C51" s="13">
        <v>-0.214</v>
      </c>
      <c r="D51" s="27">
        <f t="shared" si="0"/>
        <v>-0.22500000000000001</v>
      </c>
      <c r="E51" s="14">
        <f t="shared" si="1"/>
        <v>-2.1952269357692854E-2</v>
      </c>
    </row>
    <row r="52" spans="2:5" x14ac:dyDescent="0.25">
      <c r="B52" s="13">
        <v>1</v>
      </c>
      <c r="C52" s="13">
        <v>-0.14699999999999999</v>
      </c>
      <c r="D52" s="27">
        <f t="shared" si="0"/>
        <v>-0.158</v>
      </c>
      <c r="E52" s="14">
        <f t="shared" si="1"/>
        <v>-1.5415371371179872E-2</v>
      </c>
    </row>
    <row r="53" spans="2:5" x14ac:dyDescent="0.25">
      <c r="B53" s="13">
        <v>1.02</v>
      </c>
      <c r="C53" s="13">
        <v>-6.2E-2</v>
      </c>
      <c r="D53" s="27">
        <f t="shared" si="0"/>
        <v>-7.2999999999999995E-2</v>
      </c>
      <c r="E53" s="14">
        <f t="shared" si="1"/>
        <v>-7.1222918360514592E-3</v>
      </c>
    </row>
    <row r="54" spans="2:5" x14ac:dyDescent="0.25">
      <c r="B54" s="13">
        <v>1.04</v>
      </c>
      <c r="C54" s="13">
        <v>1.0999999999999999E-2</v>
      </c>
      <c r="D54" s="27">
        <f t="shared" si="0"/>
        <v>0</v>
      </c>
      <c r="E54" s="14">
        <f t="shared" si="1"/>
        <v>0</v>
      </c>
    </row>
    <row r="55" spans="2:5" x14ac:dyDescent="0.25">
      <c r="B55" s="13">
        <v>1.06</v>
      </c>
      <c r="C55" s="13">
        <v>8.4000000000000005E-2</v>
      </c>
      <c r="D55" s="27">
        <f t="shared" si="0"/>
        <v>7.3000000000000009E-2</v>
      </c>
      <c r="E55" s="14">
        <f t="shared" si="1"/>
        <v>7.12229183605146E-3</v>
      </c>
    </row>
    <row r="56" spans="2:5" x14ac:dyDescent="0.25">
      <c r="B56" s="13">
        <v>1.08</v>
      </c>
      <c r="C56" s="13">
        <v>0.157</v>
      </c>
      <c r="D56" s="27">
        <f t="shared" si="0"/>
        <v>0.14599999999999999</v>
      </c>
      <c r="E56" s="14">
        <f t="shared" si="1"/>
        <v>1.4244583672102918E-2</v>
      </c>
    </row>
    <row r="57" spans="2:5" x14ac:dyDescent="0.25">
      <c r="B57" s="13">
        <v>1.1000000000000001</v>
      </c>
      <c r="C57" s="13">
        <v>0.23599999999999999</v>
      </c>
      <c r="D57" s="27">
        <f t="shared" si="0"/>
        <v>0.22499999999999998</v>
      </c>
      <c r="E57" s="14">
        <f t="shared" si="1"/>
        <v>2.1952269357692851E-2</v>
      </c>
    </row>
    <row r="58" spans="2:5" x14ac:dyDescent="0.25">
      <c r="B58" s="13">
        <v>1.1200000000000001</v>
      </c>
      <c r="C58" s="13">
        <v>0.30299999999999999</v>
      </c>
      <c r="D58" s="27">
        <f t="shared" si="0"/>
        <v>0.29199999999999998</v>
      </c>
      <c r="E58" s="14">
        <f t="shared" si="1"/>
        <v>2.8489167344205837E-2</v>
      </c>
    </row>
    <row r="59" spans="2:5" x14ac:dyDescent="0.25">
      <c r="B59" s="13">
        <v>1.1399999999999999</v>
      </c>
      <c r="C59" s="13">
        <v>0.35699999999999998</v>
      </c>
      <c r="D59" s="27">
        <f t="shared" si="0"/>
        <v>0.34599999999999997</v>
      </c>
      <c r="E59" s="14">
        <f t="shared" si="1"/>
        <v>3.3757711990052119E-2</v>
      </c>
    </row>
    <row r="60" spans="2:5" x14ac:dyDescent="0.25">
      <c r="B60" s="13">
        <v>1.1599999999999999</v>
      </c>
      <c r="C60" s="13">
        <v>0.42399999999999999</v>
      </c>
      <c r="D60" s="27">
        <f t="shared" si="0"/>
        <v>0.41299999999999998</v>
      </c>
      <c r="E60" s="14">
        <f t="shared" si="1"/>
        <v>4.0294609976565102E-2</v>
      </c>
    </row>
    <row r="61" spans="2:5" x14ac:dyDescent="0.25">
      <c r="B61" s="13">
        <v>1.18</v>
      </c>
      <c r="C61" s="13">
        <v>0.48499999999999999</v>
      </c>
      <c r="D61" s="27">
        <f t="shared" si="0"/>
        <v>0.47399999999999998</v>
      </c>
      <c r="E61" s="14">
        <f t="shared" si="1"/>
        <v>4.6246114113539613E-2</v>
      </c>
    </row>
    <row r="62" spans="2:5" x14ac:dyDescent="0.25">
      <c r="B62" s="13">
        <v>1.2</v>
      </c>
      <c r="C62" s="13">
        <v>0.53400000000000003</v>
      </c>
      <c r="D62" s="27">
        <f t="shared" si="0"/>
        <v>0.52300000000000002</v>
      </c>
      <c r="E62" s="14">
        <f t="shared" si="1"/>
        <v>5.1026830551437169E-2</v>
      </c>
    </row>
    <row r="63" spans="2:5" x14ac:dyDescent="0.25">
      <c r="B63" s="13">
        <v>1.22</v>
      </c>
      <c r="C63" s="13">
        <v>0.58799999999999997</v>
      </c>
      <c r="D63" s="27">
        <f t="shared" si="0"/>
        <v>0.57699999999999996</v>
      </c>
      <c r="E63" s="14">
        <f t="shared" si="1"/>
        <v>5.6295375197283448E-2</v>
      </c>
    </row>
    <row r="64" spans="2:5" x14ac:dyDescent="0.25">
      <c r="B64" s="13">
        <v>1.24</v>
      </c>
      <c r="C64" s="13">
        <v>0.63100000000000001</v>
      </c>
      <c r="D64" s="27">
        <f t="shared" si="0"/>
        <v>0.62</v>
      </c>
      <c r="E64" s="14">
        <f t="shared" si="1"/>
        <v>6.0490697785642533E-2</v>
      </c>
    </row>
    <row r="65" spans="2:5" x14ac:dyDescent="0.25">
      <c r="B65" s="13">
        <v>1.26</v>
      </c>
      <c r="C65" s="13">
        <v>0.66100000000000003</v>
      </c>
      <c r="D65" s="27">
        <f t="shared" si="0"/>
        <v>0.65</v>
      </c>
      <c r="E65" s="14">
        <f t="shared" si="1"/>
        <v>6.3417667033334915E-2</v>
      </c>
    </row>
    <row r="66" spans="2:5" x14ac:dyDescent="0.25">
      <c r="B66" s="13">
        <v>1.28</v>
      </c>
      <c r="C66" s="13">
        <v>0.67900000000000005</v>
      </c>
      <c r="D66" s="27">
        <f t="shared" si="0"/>
        <v>0.66800000000000004</v>
      </c>
      <c r="E66" s="14">
        <f t="shared" si="1"/>
        <v>6.5173848581950342E-2</v>
      </c>
    </row>
    <row r="67" spans="2:5" x14ac:dyDescent="0.25">
      <c r="B67" s="13">
        <v>1.3</v>
      </c>
      <c r="C67" s="13">
        <v>0.69199999999999995</v>
      </c>
      <c r="D67" s="27">
        <f t="shared" ref="D67:D130" si="7">C67-$O$5</f>
        <v>0.68099999999999994</v>
      </c>
      <c r="E67" s="14">
        <f t="shared" si="1"/>
        <v>6.6442201922617031E-2</v>
      </c>
    </row>
    <row r="68" spans="2:5" x14ac:dyDescent="0.25">
      <c r="B68" s="15">
        <v>1.32</v>
      </c>
      <c r="C68" s="15">
        <v>0.70399999999999996</v>
      </c>
      <c r="D68" s="27">
        <f t="shared" si="7"/>
        <v>0.69299999999999995</v>
      </c>
      <c r="E68" s="14">
        <f t="shared" ref="E68:E131" si="8">D68/$O$2</f>
        <v>6.7612989621693986E-2</v>
      </c>
    </row>
    <row r="69" spans="2:5" x14ac:dyDescent="0.25">
      <c r="B69" s="15">
        <v>1.34</v>
      </c>
      <c r="C69" s="15">
        <v>0.70399999999999996</v>
      </c>
      <c r="D69" s="27">
        <f t="shared" si="7"/>
        <v>0.69299999999999995</v>
      </c>
      <c r="E69" s="14">
        <f t="shared" si="8"/>
        <v>6.7612989621693986E-2</v>
      </c>
    </row>
    <row r="70" spans="2:5" x14ac:dyDescent="0.25">
      <c r="B70" s="13">
        <v>1.36</v>
      </c>
      <c r="C70" s="13">
        <v>0.69199999999999995</v>
      </c>
      <c r="D70" s="27">
        <f t="shared" si="7"/>
        <v>0.68099999999999994</v>
      </c>
      <c r="E70" s="14">
        <f t="shared" si="8"/>
        <v>6.6442201922617031E-2</v>
      </c>
    </row>
    <row r="71" spans="2:5" x14ac:dyDescent="0.25">
      <c r="B71" s="13">
        <v>1.38</v>
      </c>
      <c r="C71" s="13">
        <v>0.67300000000000004</v>
      </c>
      <c r="D71" s="27">
        <f t="shared" si="7"/>
        <v>0.66200000000000003</v>
      </c>
      <c r="E71" s="14">
        <f t="shared" si="8"/>
        <v>6.4588454732411871E-2</v>
      </c>
    </row>
    <row r="72" spans="2:5" x14ac:dyDescent="0.25">
      <c r="B72" s="13">
        <v>1.4</v>
      </c>
      <c r="C72" s="13">
        <v>0.65500000000000003</v>
      </c>
      <c r="D72" s="27">
        <f t="shared" si="7"/>
        <v>0.64400000000000002</v>
      </c>
      <c r="E72" s="14">
        <f t="shared" si="8"/>
        <v>6.2832273183796444E-2</v>
      </c>
    </row>
    <row r="73" spans="2:5" x14ac:dyDescent="0.25">
      <c r="B73" s="13">
        <v>1.42</v>
      </c>
      <c r="C73" s="13">
        <v>0.63700000000000001</v>
      </c>
      <c r="D73" s="27">
        <f t="shared" si="7"/>
        <v>0.626</v>
      </c>
      <c r="E73" s="14">
        <f t="shared" si="8"/>
        <v>6.1076091635181011E-2</v>
      </c>
    </row>
    <row r="74" spans="2:5" x14ac:dyDescent="0.25">
      <c r="B74" s="13">
        <v>1.44</v>
      </c>
      <c r="C74" s="13">
        <v>0.59399999999999997</v>
      </c>
      <c r="D74" s="27">
        <f t="shared" si="7"/>
        <v>0.58299999999999996</v>
      </c>
      <c r="E74" s="14">
        <f t="shared" si="8"/>
        <v>5.6880769046821926E-2</v>
      </c>
    </row>
    <row r="75" spans="2:5" x14ac:dyDescent="0.25">
      <c r="B75" s="13">
        <v>1.46</v>
      </c>
      <c r="C75" s="13">
        <v>0.54</v>
      </c>
      <c r="D75" s="27">
        <f t="shared" si="7"/>
        <v>0.52900000000000003</v>
      </c>
      <c r="E75" s="14">
        <f t="shared" si="8"/>
        <v>5.1612224400975647E-2</v>
      </c>
    </row>
    <row r="76" spans="2:5" x14ac:dyDescent="0.25">
      <c r="B76" s="13">
        <v>1.48</v>
      </c>
      <c r="C76" s="13">
        <v>0.503</v>
      </c>
      <c r="D76" s="27">
        <f t="shared" si="7"/>
        <v>0.49199999999999999</v>
      </c>
      <c r="E76" s="14">
        <f t="shared" si="8"/>
        <v>4.800229566215504E-2</v>
      </c>
    </row>
    <row r="77" spans="2:5" x14ac:dyDescent="0.25">
      <c r="B77" s="13">
        <v>1.5</v>
      </c>
      <c r="C77" s="13">
        <v>0.44900000000000001</v>
      </c>
      <c r="D77" s="27">
        <f t="shared" si="7"/>
        <v>0.438</v>
      </c>
      <c r="E77" s="14">
        <f t="shared" si="8"/>
        <v>4.273375101630876E-2</v>
      </c>
    </row>
    <row r="78" spans="2:5" x14ac:dyDescent="0.25">
      <c r="B78" s="13">
        <v>1.52</v>
      </c>
      <c r="C78" s="13">
        <v>0.39400000000000002</v>
      </c>
      <c r="D78" s="27">
        <f t="shared" si="7"/>
        <v>0.38300000000000001</v>
      </c>
      <c r="E78" s="14">
        <f t="shared" si="8"/>
        <v>3.7367640728872727E-2</v>
      </c>
    </row>
    <row r="79" spans="2:5" x14ac:dyDescent="0.25">
      <c r="B79" s="13">
        <v>1.54</v>
      </c>
      <c r="C79" s="13">
        <v>0.33300000000000002</v>
      </c>
      <c r="D79" s="27">
        <f t="shared" si="7"/>
        <v>0.32200000000000001</v>
      </c>
      <c r="E79" s="14">
        <f t="shared" si="8"/>
        <v>3.1416136591898222E-2</v>
      </c>
    </row>
    <row r="80" spans="2:5" x14ac:dyDescent="0.25">
      <c r="B80" s="13">
        <v>1.56</v>
      </c>
      <c r="C80" s="13">
        <v>0.27900000000000003</v>
      </c>
      <c r="D80" s="27">
        <f t="shared" si="7"/>
        <v>0.26800000000000002</v>
      </c>
      <c r="E80" s="14">
        <f t="shared" si="8"/>
        <v>2.6147591946051936E-2</v>
      </c>
    </row>
    <row r="81" spans="2:5" x14ac:dyDescent="0.25">
      <c r="B81" s="13">
        <v>1.58</v>
      </c>
      <c r="C81" s="13">
        <v>0.21199999999999999</v>
      </c>
      <c r="D81" s="27">
        <f t="shared" si="7"/>
        <v>0.20099999999999998</v>
      </c>
      <c r="E81" s="14">
        <f t="shared" si="8"/>
        <v>1.961069395953895E-2</v>
      </c>
    </row>
    <row r="82" spans="2:5" x14ac:dyDescent="0.25">
      <c r="B82" s="13">
        <v>1.6</v>
      </c>
      <c r="C82" s="13">
        <v>0.13900000000000001</v>
      </c>
      <c r="D82" s="27">
        <f t="shared" si="7"/>
        <v>0.128</v>
      </c>
      <c r="E82" s="14">
        <f t="shared" si="8"/>
        <v>1.248840212348749E-2</v>
      </c>
    </row>
    <row r="83" spans="2:5" x14ac:dyDescent="0.25">
      <c r="B83" s="13">
        <v>1.62</v>
      </c>
      <c r="C83" s="13">
        <v>7.1999999999999995E-2</v>
      </c>
      <c r="D83" s="27">
        <f t="shared" si="7"/>
        <v>6.0999999999999999E-2</v>
      </c>
      <c r="E83" s="14">
        <f t="shared" si="8"/>
        <v>5.9515041369745071E-3</v>
      </c>
    </row>
    <row r="84" spans="2:5" x14ac:dyDescent="0.25">
      <c r="B84" s="13">
        <v>1.64</v>
      </c>
      <c r="C84" s="13">
        <v>1.0999999999999999E-2</v>
      </c>
      <c r="D84" s="27">
        <f t="shared" si="7"/>
        <v>0</v>
      </c>
      <c r="E84" s="14">
        <f t="shared" si="8"/>
        <v>0</v>
      </c>
    </row>
    <row r="85" spans="2:5" x14ac:dyDescent="0.25">
      <c r="B85" s="13">
        <v>1.66</v>
      </c>
      <c r="C85" s="13">
        <v>-5.6000000000000001E-2</v>
      </c>
      <c r="D85" s="27">
        <f t="shared" si="7"/>
        <v>-6.7000000000000004E-2</v>
      </c>
      <c r="E85" s="14">
        <f t="shared" si="8"/>
        <v>-6.536897986512984E-3</v>
      </c>
    </row>
    <row r="86" spans="2:5" x14ac:dyDescent="0.25">
      <c r="B86" s="13">
        <v>1.68</v>
      </c>
      <c r="C86" s="13">
        <v>-0.13500000000000001</v>
      </c>
      <c r="D86" s="27">
        <f t="shared" si="7"/>
        <v>-0.14600000000000002</v>
      </c>
      <c r="E86" s="14">
        <f t="shared" si="8"/>
        <v>-1.424458367210292E-2</v>
      </c>
    </row>
    <row r="87" spans="2:5" x14ac:dyDescent="0.25">
      <c r="B87" s="13">
        <v>1.7</v>
      </c>
      <c r="C87" s="13">
        <v>-0.183</v>
      </c>
      <c r="D87" s="27">
        <f t="shared" si="7"/>
        <v>-0.19400000000000001</v>
      </c>
      <c r="E87" s="14">
        <f t="shared" si="8"/>
        <v>-1.8927734468410728E-2</v>
      </c>
    </row>
    <row r="88" spans="2:5" x14ac:dyDescent="0.25">
      <c r="B88" s="13">
        <v>1.72</v>
      </c>
      <c r="C88" s="13">
        <v>-0.25600000000000001</v>
      </c>
      <c r="D88" s="27">
        <f t="shared" si="7"/>
        <v>-0.26700000000000002</v>
      </c>
      <c r="E88" s="14">
        <f t="shared" si="8"/>
        <v>-2.6050026304462189E-2</v>
      </c>
    </row>
    <row r="89" spans="2:5" x14ac:dyDescent="0.25">
      <c r="B89" s="13">
        <v>1.74</v>
      </c>
      <c r="C89" s="13">
        <v>-0.32300000000000001</v>
      </c>
      <c r="D89" s="27">
        <f t="shared" si="7"/>
        <v>-0.33400000000000002</v>
      </c>
      <c r="E89" s="14">
        <f t="shared" si="8"/>
        <v>-3.2586924290975171E-2</v>
      </c>
    </row>
    <row r="90" spans="2:5" x14ac:dyDescent="0.25">
      <c r="B90" s="13">
        <v>1.76</v>
      </c>
      <c r="C90" s="13">
        <v>-0.378</v>
      </c>
      <c r="D90" s="27">
        <f t="shared" si="7"/>
        <v>-0.38900000000000001</v>
      </c>
      <c r="E90" s="14">
        <f t="shared" si="8"/>
        <v>-3.7953034578411204E-2</v>
      </c>
    </row>
    <row r="91" spans="2:5" x14ac:dyDescent="0.25">
      <c r="B91" s="13">
        <v>1.78</v>
      </c>
      <c r="C91" s="13">
        <v>-0.41399999999999998</v>
      </c>
      <c r="D91" s="27">
        <f t="shared" si="7"/>
        <v>-0.42499999999999999</v>
      </c>
      <c r="E91" s="14">
        <f t="shared" si="8"/>
        <v>-4.1465397675642057E-2</v>
      </c>
    </row>
    <row r="92" spans="2:5" x14ac:dyDescent="0.25">
      <c r="B92" s="13">
        <v>1.8</v>
      </c>
      <c r="C92" s="13">
        <v>-0.45700000000000002</v>
      </c>
      <c r="D92" s="27">
        <f t="shared" si="7"/>
        <v>-0.46800000000000003</v>
      </c>
      <c r="E92" s="14">
        <f t="shared" si="8"/>
        <v>-4.5660720264001142E-2</v>
      </c>
    </row>
    <row r="93" spans="2:5" x14ac:dyDescent="0.25">
      <c r="B93" s="13">
        <v>1.82</v>
      </c>
      <c r="C93" s="13">
        <v>-0.499</v>
      </c>
      <c r="D93" s="27">
        <f t="shared" si="7"/>
        <v>-0.51</v>
      </c>
      <c r="E93" s="14">
        <f t="shared" si="8"/>
        <v>-4.9758477210770473E-2</v>
      </c>
    </row>
    <row r="94" spans="2:5" x14ac:dyDescent="0.25">
      <c r="B94" s="13">
        <v>1.84</v>
      </c>
      <c r="C94" s="13">
        <v>-0.53</v>
      </c>
      <c r="D94" s="27">
        <f t="shared" si="7"/>
        <v>-0.54100000000000004</v>
      </c>
      <c r="E94" s="14">
        <f t="shared" si="8"/>
        <v>-5.2783012100052602E-2</v>
      </c>
    </row>
    <row r="95" spans="2:5" x14ac:dyDescent="0.25">
      <c r="B95" s="13">
        <v>1.86</v>
      </c>
      <c r="C95" s="13">
        <v>-0.54700000000000004</v>
      </c>
      <c r="D95" s="27">
        <f t="shared" si="7"/>
        <v>-0.55800000000000005</v>
      </c>
      <c r="E95" s="14">
        <f t="shared" si="8"/>
        <v>-5.4441628007078288E-2</v>
      </c>
    </row>
    <row r="96" spans="2:5" x14ac:dyDescent="0.25">
      <c r="B96" s="13">
        <v>1.88</v>
      </c>
      <c r="C96" s="13">
        <v>-0.57199999999999995</v>
      </c>
      <c r="D96" s="27">
        <f t="shared" si="7"/>
        <v>-0.58299999999999996</v>
      </c>
      <c r="E96" s="14">
        <f t="shared" si="8"/>
        <v>-5.6880769046821926E-2</v>
      </c>
    </row>
    <row r="97" spans="2:5" x14ac:dyDescent="0.25">
      <c r="B97" s="13">
        <v>1.9</v>
      </c>
      <c r="C97" s="13">
        <v>-0.58399999999999996</v>
      </c>
      <c r="D97" s="27">
        <f t="shared" si="7"/>
        <v>-0.59499999999999997</v>
      </c>
      <c r="E97" s="14">
        <f t="shared" si="8"/>
        <v>-5.8051556745898882E-2</v>
      </c>
    </row>
    <row r="98" spans="2:5" x14ac:dyDescent="0.25">
      <c r="B98" s="15">
        <v>1.92</v>
      </c>
      <c r="C98" s="15">
        <v>-0.59</v>
      </c>
      <c r="D98" s="27">
        <f t="shared" si="7"/>
        <v>-0.60099999999999998</v>
      </c>
      <c r="E98" s="14">
        <f t="shared" si="8"/>
        <v>-5.8636950595437359E-2</v>
      </c>
    </row>
    <row r="99" spans="2:5" x14ac:dyDescent="0.25">
      <c r="B99" s="13">
        <v>1.94</v>
      </c>
      <c r="C99" s="13">
        <v>-0.58399999999999996</v>
      </c>
      <c r="D99" s="27">
        <f t="shared" si="7"/>
        <v>-0.59499999999999997</v>
      </c>
      <c r="E99" s="14">
        <f t="shared" si="8"/>
        <v>-5.8051556745898882E-2</v>
      </c>
    </row>
    <row r="100" spans="2:5" x14ac:dyDescent="0.25">
      <c r="B100" s="13">
        <v>1.96</v>
      </c>
      <c r="C100" s="13">
        <v>-0.57799999999999996</v>
      </c>
      <c r="D100" s="27">
        <f t="shared" si="7"/>
        <v>-0.58899999999999997</v>
      </c>
      <c r="E100" s="14">
        <f t="shared" si="8"/>
        <v>-5.7466162896360404E-2</v>
      </c>
    </row>
    <row r="101" spans="2:5" x14ac:dyDescent="0.25">
      <c r="B101" s="13">
        <v>1.98</v>
      </c>
      <c r="C101" s="13">
        <v>-0.57199999999999995</v>
      </c>
      <c r="D101" s="27">
        <f t="shared" si="7"/>
        <v>-0.58299999999999996</v>
      </c>
      <c r="E101" s="14">
        <f t="shared" si="8"/>
        <v>-5.6880769046821926E-2</v>
      </c>
    </row>
    <row r="102" spans="2:5" x14ac:dyDescent="0.25">
      <c r="B102" s="13">
        <v>2</v>
      </c>
      <c r="C102" s="13">
        <v>-0.54700000000000004</v>
      </c>
      <c r="D102" s="27">
        <f t="shared" si="7"/>
        <v>-0.55800000000000005</v>
      </c>
      <c r="E102" s="14">
        <f t="shared" si="8"/>
        <v>-5.4441628007078288E-2</v>
      </c>
    </row>
    <row r="103" spans="2:5" x14ac:dyDescent="0.25">
      <c r="B103" s="13">
        <v>2.02</v>
      </c>
      <c r="C103" s="13">
        <v>-0.51700000000000002</v>
      </c>
      <c r="D103" s="27">
        <f t="shared" si="7"/>
        <v>-0.52800000000000002</v>
      </c>
      <c r="E103" s="14">
        <f t="shared" si="8"/>
        <v>-5.1514658759385899E-2</v>
      </c>
    </row>
    <row r="104" spans="2:5" x14ac:dyDescent="0.25">
      <c r="B104" s="13">
        <v>2.04</v>
      </c>
      <c r="C104" s="13">
        <v>-0.48699999999999999</v>
      </c>
      <c r="D104" s="27">
        <f t="shared" si="7"/>
        <v>-0.498</v>
      </c>
      <c r="E104" s="14">
        <f t="shared" si="8"/>
        <v>-4.8587689511693517E-2</v>
      </c>
    </row>
    <row r="105" spans="2:5" x14ac:dyDescent="0.25">
      <c r="B105" s="13">
        <v>2.06</v>
      </c>
      <c r="C105" s="13">
        <v>-0.45700000000000002</v>
      </c>
      <c r="D105" s="27">
        <f t="shared" si="7"/>
        <v>-0.46800000000000003</v>
      </c>
      <c r="E105" s="14">
        <f t="shared" si="8"/>
        <v>-4.5660720264001142E-2</v>
      </c>
    </row>
    <row r="106" spans="2:5" x14ac:dyDescent="0.25">
      <c r="B106" s="13">
        <v>2.08</v>
      </c>
      <c r="C106" s="13">
        <v>-0.41399999999999998</v>
      </c>
      <c r="D106" s="27">
        <f t="shared" si="7"/>
        <v>-0.42499999999999999</v>
      </c>
      <c r="E106" s="14">
        <f t="shared" si="8"/>
        <v>-4.1465397675642057E-2</v>
      </c>
    </row>
    <row r="107" spans="2:5" x14ac:dyDescent="0.25">
      <c r="B107" s="13">
        <v>2.1</v>
      </c>
      <c r="C107" s="13">
        <v>-0.36499999999999999</v>
      </c>
      <c r="D107" s="27">
        <f t="shared" si="7"/>
        <v>-0.376</v>
      </c>
      <c r="E107" s="14">
        <f t="shared" si="8"/>
        <v>-3.6684681237744501E-2</v>
      </c>
    </row>
    <row r="108" spans="2:5" x14ac:dyDescent="0.25">
      <c r="B108" s="13">
        <v>2.12</v>
      </c>
      <c r="C108" s="13">
        <v>-0.317</v>
      </c>
      <c r="D108" s="27">
        <f t="shared" si="7"/>
        <v>-0.32800000000000001</v>
      </c>
      <c r="E108" s="14">
        <f t="shared" si="8"/>
        <v>-3.2001530441436693E-2</v>
      </c>
    </row>
    <row r="109" spans="2:5" x14ac:dyDescent="0.25">
      <c r="B109" s="13">
        <v>2.14</v>
      </c>
      <c r="C109" s="13">
        <v>-0.27400000000000002</v>
      </c>
      <c r="D109" s="27">
        <f t="shared" si="7"/>
        <v>-0.28500000000000003</v>
      </c>
      <c r="E109" s="14">
        <f t="shared" si="8"/>
        <v>-2.7806207853077618E-2</v>
      </c>
    </row>
    <row r="110" spans="2:5" x14ac:dyDescent="0.25">
      <c r="B110" s="13">
        <v>2.16</v>
      </c>
      <c r="C110" s="13">
        <v>-0.20100000000000001</v>
      </c>
      <c r="D110" s="27">
        <f t="shared" si="7"/>
        <v>-0.21200000000000002</v>
      </c>
      <c r="E110" s="14">
        <f t="shared" si="8"/>
        <v>-2.0683916017026158E-2</v>
      </c>
    </row>
    <row r="111" spans="2:5" x14ac:dyDescent="0.25">
      <c r="B111" s="13">
        <v>2.1800000000000002</v>
      </c>
      <c r="C111" s="13">
        <v>-0.14099999999999999</v>
      </c>
      <c r="D111" s="27">
        <f t="shared" si="7"/>
        <v>-0.152</v>
      </c>
      <c r="E111" s="14">
        <f t="shared" si="8"/>
        <v>-1.4829977521641394E-2</v>
      </c>
    </row>
    <row r="112" spans="2:5" x14ac:dyDescent="0.25">
      <c r="B112" s="13">
        <v>2.2000000000000002</v>
      </c>
      <c r="C112" s="13">
        <v>-9.1999999999999998E-2</v>
      </c>
      <c r="D112" s="27">
        <f t="shared" si="7"/>
        <v>-0.10299999999999999</v>
      </c>
      <c r="E112" s="14">
        <f t="shared" si="8"/>
        <v>-1.004926108374384E-2</v>
      </c>
    </row>
    <row r="113" spans="2:5" x14ac:dyDescent="0.25">
      <c r="B113" s="13">
        <v>2.2200000000000002</v>
      </c>
      <c r="C113" s="13">
        <v>-3.1E-2</v>
      </c>
      <c r="D113" s="27">
        <f t="shared" si="7"/>
        <v>-4.1999999999999996E-2</v>
      </c>
      <c r="E113" s="14">
        <f t="shared" si="8"/>
        <v>-4.0977569467693323E-3</v>
      </c>
    </row>
    <row r="114" spans="2:5" x14ac:dyDescent="0.25">
      <c r="B114" s="13">
        <v>2.2400000000000002</v>
      </c>
      <c r="C114" s="13">
        <v>3.5000000000000003E-2</v>
      </c>
      <c r="D114" s="27">
        <f t="shared" si="7"/>
        <v>2.4000000000000004E-2</v>
      </c>
      <c r="E114" s="14">
        <f t="shared" si="8"/>
        <v>2.3415753981539051E-3</v>
      </c>
    </row>
    <row r="115" spans="2:5" x14ac:dyDescent="0.25">
      <c r="B115" s="13">
        <v>2.2599999999999998</v>
      </c>
      <c r="C115" s="13">
        <v>0.09</v>
      </c>
      <c r="D115" s="27">
        <f t="shared" si="7"/>
        <v>7.9000000000000001E-2</v>
      </c>
      <c r="E115" s="14">
        <f t="shared" si="8"/>
        <v>7.7076856855899361E-3</v>
      </c>
    </row>
    <row r="116" spans="2:5" x14ac:dyDescent="0.25">
      <c r="B116" s="13">
        <v>2.2799999999999998</v>
      </c>
      <c r="C116" s="13">
        <v>0.151</v>
      </c>
      <c r="D116" s="27">
        <f t="shared" si="7"/>
        <v>0.13999999999999999</v>
      </c>
      <c r="E116" s="14">
        <f t="shared" si="8"/>
        <v>1.3659189822564442E-2</v>
      </c>
    </row>
    <row r="117" spans="2:5" x14ac:dyDescent="0.25">
      <c r="B117" s="13">
        <v>2.2999999999999998</v>
      </c>
      <c r="C117" s="13">
        <v>0.20599999999999999</v>
      </c>
      <c r="D117" s="27">
        <f t="shared" si="7"/>
        <v>0.19499999999999998</v>
      </c>
      <c r="E117" s="14">
        <f t="shared" si="8"/>
        <v>1.9025300110000472E-2</v>
      </c>
    </row>
    <row r="118" spans="2:5" x14ac:dyDescent="0.25">
      <c r="B118" s="13">
        <v>2.3199999999999998</v>
      </c>
      <c r="C118" s="13">
        <v>0.26</v>
      </c>
      <c r="D118" s="27">
        <f t="shared" si="7"/>
        <v>0.249</v>
      </c>
      <c r="E118" s="14">
        <f t="shared" si="8"/>
        <v>2.4293844755846759E-2</v>
      </c>
    </row>
    <row r="119" spans="2:5" x14ac:dyDescent="0.25">
      <c r="B119" s="13">
        <v>2.34</v>
      </c>
      <c r="C119" s="13">
        <v>0.309</v>
      </c>
      <c r="D119" s="27">
        <f t="shared" si="7"/>
        <v>0.29799999999999999</v>
      </c>
      <c r="E119" s="14">
        <f t="shared" si="8"/>
        <v>2.9074561193744314E-2</v>
      </c>
    </row>
    <row r="120" spans="2:5" x14ac:dyDescent="0.25">
      <c r="B120" s="13">
        <v>2.36</v>
      </c>
      <c r="C120" s="13">
        <v>0.35099999999999998</v>
      </c>
      <c r="D120" s="27">
        <f t="shared" si="7"/>
        <v>0.33999999999999997</v>
      </c>
      <c r="E120" s="14">
        <f t="shared" si="8"/>
        <v>3.3172318140513642E-2</v>
      </c>
    </row>
    <row r="121" spans="2:5" x14ac:dyDescent="0.25">
      <c r="B121" s="13">
        <v>2.38</v>
      </c>
      <c r="C121" s="13">
        <v>0.39400000000000002</v>
      </c>
      <c r="D121" s="27">
        <f t="shared" si="7"/>
        <v>0.38300000000000001</v>
      </c>
      <c r="E121" s="14">
        <f t="shared" si="8"/>
        <v>3.7367640728872727E-2</v>
      </c>
    </row>
    <row r="122" spans="2:5" x14ac:dyDescent="0.25">
      <c r="B122" s="13">
        <v>2.4</v>
      </c>
      <c r="C122" s="13">
        <v>0.443</v>
      </c>
      <c r="D122" s="27">
        <f t="shared" si="7"/>
        <v>0.432</v>
      </c>
      <c r="E122" s="14">
        <f t="shared" si="8"/>
        <v>4.2148357166770282E-2</v>
      </c>
    </row>
    <row r="123" spans="2:5" x14ac:dyDescent="0.25">
      <c r="B123" s="13">
        <v>2.42</v>
      </c>
      <c r="C123" s="13">
        <v>0.47299999999999998</v>
      </c>
      <c r="D123" s="27">
        <f t="shared" si="7"/>
        <v>0.46199999999999997</v>
      </c>
      <c r="E123" s="14">
        <f t="shared" si="8"/>
        <v>4.5075326414462658E-2</v>
      </c>
    </row>
    <row r="124" spans="2:5" x14ac:dyDescent="0.25">
      <c r="B124" s="13">
        <v>2.44</v>
      </c>
      <c r="C124" s="13">
        <v>0.497</v>
      </c>
      <c r="D124" s="27">
        <f t="shared" si="7"/>
        <v>0.48599999999999999</v>
      </c>
      <c r="E124" s="14">
        <f t="shared" si="8"/>
        <v>4.7416901812616562E-2</v>
      </c>
    </row>
    <row r="125" spans="2:5" x14ac:dyDescent="0.25">
      <c r="B125" s="13">
        <v>2.46</v>
      </c>
      <c r="C125" s="13">
        <v>0.51500000000000001</v>
      </c>
      <c r="D125" s="27">
        <f t="shared" si="7"/>
        <v>0.504</v>
      </c>
      <c r="E125" s="14">
        <f t="shared" si="8"/>
        <v>4.9173083361231995E-2</v>
      </c>
    </row>
    <row r="126" spans="2:5" x14ac:dyDescent="0.25">
      <c r="B126" s="13">
        <v>2.48</v>
      </c>
      <c r="C126" s="13">
        <v>0.54</v>
      </c>
      <c r="D126" s="27">
        <f t="shared" si="7"/>
        <v>0.52900000000000003</v>
      </c>
      <c r="E126" s="14">
        <f t="shared" si="8"/>
        <v>5.1612224400975647E-2</v>
      </c>
    </row>
    <row r="127" spans="2:5" x14ac:dyDescent="0.25">
      <c r="B127" s="15">
        <v>2.5</v>
      </c>
      <c r="C127" s="15">
        <v>0.55200000000000005</v>
      </c>
      <c r="D127" s="27">
        <f t="shared" si="7"/>
        <v>0.54100000000000004</v>
      </c>
      <c r="E127" s="14">
        <f t="shared" si="8"/>
        <v>5.2783012100052602E-2</v>
      </c>
    </row>
    <row r="128" spans="2:5" x14ac:dyDescent="0.25">
      <c r="B128" s="13">
        <v>2.52</v>
      </c>
      <c r="C128" s="13">
        <v>0.54600000000000004</v>
      </c>
      <c r="D128" s="27">
        <f t="shared" si="7"/>
        <v>0.53500000000000003</v>
      </c>
      <c r="E128" s="14">
        <f t="shared" si="8"/>
        <v>5.2197618250514125E-2</v>
      </c>
    </row>
    <row r="129" spans="2:5" x14ac:dyDescent="0.25">
      <c r="B129" s="13">
        <v>2.54</v>
      </c>
      <c r="C129" s="13">
        <v>0.54</v>
      </c>
      <c r="D129" s="27">
        <f t="shared" si="7"/>
        <v>0.52900000000000003</v>
      </c>
      <c r="E129" s="14">
        <f t="shared" si="8"/>
        <v>5.1612224400975647E-2</v>
      </c>
    </row>
    <row r="130" spans="2:5" x14ac:dyDescent="0.25">
      <c r="B130" s="13">
        <v>2.56</v>
      </c>
      <c r="C130" s="13">
        <v>0.54</v>
      </c>
      <c r="D130" s="27">
        <f t="shared" si="7"/>
        <v>0.52900000000000003</v>
      </c>
      <c r="E130" s="14">
        <f t="shared" si="8"/>
        <v>5.1612224400975647E-2</v>
      </c>
    </row>
    <row r="131" spans="2:5" x14ac:dyDescent="0.25">
      <c r="B131" s="13">
        <v>2.58</v>
      </c>
      <c r="C131" s="13">
        <v>0.52200000000000002</v>
      </c>
      <c r="D131" s="27">
        <f t="shared" ref="D131:D194" si="9">C131-$O$5</f>
        <v>0.51100000000000001</v>
      </c>
      <c r="E131" s="14">
        <f t="shared" si="8"/>
        <v>4.985604285236022E-2</v>
      </c>
    </row>
    <row r="132" spans="2:5" x14ac:dyDescent="0.25">
      <c r="B132" s="13">
        <v>2.6</v>
      </c>
      <c r="C132" s="13">
        <v>0.503</v>
      </c>
      <c r="D132" s="27">
        <f t="shared" si="9"/>
        <v>0.49199999999999999</v>
      </c>
      <c r="E132" s="14">
        <f t="shared" ref="E132:E195" si="10">D132/$O$2</f>
        <v>4.800229566215504E-2</v>
      </c>
    </row>
    <row r="133" spans="2:5" x14ac:dyDescent="0.25">
      <c r="B133" s="13">
        <v>2.62</v>
      </c>
      <c r="C133" s="13">
        <v>0.47899999999999998</v>
      </c>
      <c r="D133" s="27">
        <f t="shared" si="9"/>
        <v>0.46799999999999997</v>
      </c>
      <c r="E133" s="14">
        <f t="shared" si="10"/>
        <v>4.5660720264001135E-2</v>
      </c>
    </row>
    <row r="134" spans="2:5" x14ac:dyDescent="0.25">
      <c r="B134" s="13">
        <v>2.64</v>
      </c>
      <c r="C134" s="13">
        <v>0.44900000000000001</v>
      </c>
      <c r="D134" s="27">
        <f t="shared" si="9"/>
        <v>0.438</v>
      </c>
      <c r="E134" s="14">
        <f t="shared" si="10"/>
        <v>4.273375101630876E-2</v>
      </c>
    </row>
    <row r="135" spans="2:5" x14ac:dyDescent="0.25">
      <c r="B135" s="13">
        <v>2.66</v>
      </c>
      <c r="C135" s="13">
        <v>0.41199999999999998</v>
      </c>
      <c r="D135" s="27">
        <f t="shared" si="9"/>
        <v>0.40099999999999997</v>
      </c>
      <c r="E135" s="14">
        <f t="shared" si="10"/>
        <v>3.9123822277488153E-2</v>
      </c>
    </row>
    <row r="136" spans="2:5" x14ac:dyDescent="0.25">
      <c r="B136" s="13">
        <v>2.68</v>
      </c>
      <c r="C136" s="13">
        <v>0.37</v>
      </c>
      <c r="D136" s="27">
        <f t="shared" si="9"/>
        <v>0.35899999999999999</v>
      </c>
      <c r="E136" s="14">
        <f t="shared" si="10"/>
        <v>3.5026065330718822E-2</v>
      </c>
    </row>
    <row r="137" spans="2:5" x14ac:dyDescent="0.25">
      <c r="B137" s="13">
        <v>2.7</v>
      </c>
      <c r="C137" s="13">
        <v>0.33300000000000002</v>
      </c>
      <c r="D137" s="27">
        <f t="shared" si="9"/>
        <v>0.32200000000000001</v>
      </c>
      <c r="E137" s="14">
        <f t="shared" si="10"/>
        <v>3.1416136591898222E-2</v>
      </c>
    </row>
    <row r="138" spans="2:5" x14ac:dyDescent="0.25">
      <c r="B138" s="13">
        <v>2.72</v>
      </c>
      <c r="C138" s="13">
        <v>0.29699999999999999</v>
      </c>
      <c r="D138" s="27">
        <f t="shared" si="9"/>
        <v>0.28599999999999998</v>
      </c>
      <c r="E138" s="14">
        <f t="shared" si="10"/>
        <v>2.7903773494667359E-2</v>
      </c>
    </row>
    <row r="139" spans="2:5" x14ac:dyDescent="0.25">
      <c r="B139" s="13">
        <v>2.74</v>
      </c>
      <c r="C139" s="13">
        <v>0.248</v>
      </c>
      <c r="D139" s="27">
        <f t="shared" si="9"/>
        <v>0.23699999999999999</v>
      </c>
      <c r="E139" s="14">
        <f t="shared" si="10"/>
        <v>2.3123057056769807E-2</v>
      </c>
    </row>
    <row r="140" spans="2:5" x14ac:dyDescent="0.25">
      <c r="B140" s="13">
        <v>2.76</v>
      </c>
      <c r="C140" s="13">
        <v>0.193</v>
      </c>
      <c r="D140" s="27">
        <f t="shared" si="9"/>
        <v>0.182</v>
      </c>
      <c r="E140" s="14">
        <f t="shared" si="10"/>
        <v>1.7756946769333776E-2</v>
      </c>
    </row>
    <row r="141" spans="2:5" x14ac:dyDescent="0.25">
      <c r="B141" s="13">
        <v>2.78</v>
      </c>
      <c r="C141" s="13">
        <v>0.151</v>
      </c>
      <c r="D141" s="27">
        <f t="shared" si="9"/>
        <v>0.13999999999999999</v>
      </c>
      <c r="E141" s="14">
        <f t="shared" si="10"/>
        <v>1.3659189822564442E-2</v>
      </c>
    </row>
    <row r="142" spans="2:5" x14ac:dyDescent="0.25">
      <c r="B142" s="13">
        <v>2.8</v>
      </c>
      <c r="C142" s="13">
        <v>9.6000000000000002E-2</v>
      </c>
      <c r="D142" s="27">
        <f t="shared" si="9"/>
        <v>8.5000000000000006E-2</v>
      </c>
      <c r="E142" s="14">
        <f t="shared" si="10"/>
        <v>8.2930795351284121E-3</v>
      </c>
    </row>
    <row r="143" spans="2:5" x14ac:dyDescent="0.25">
      <c r="B143" s="13">
        <v>2.82</v>
      </c>
      <c r="C143" s="13">
        <v>4.2000000000000003E-2</v>
      </c>
      <c r="D143" s="27">
        <f t="shared" si="9"/>
        <v>3.1000000000000003E-2</v>
      </c>
      <c r="E143" s="14">
        <f t="shared" si="10"/>
        <v>3.0245348892821268E-3</v>
      </c>
    </row>
    <row r="144" spans="2:5" x14ac:dyDescent="0.25">
      <c r="B144" s="13">
        <v>2.84</v>
      </c>
      <c r="C144" s="13">
        <v>-1.2999999999999999E-2</v>
      </c>
      <c r="D144" s="27">
        <f t="shared" si="9"/>
        <v>-2.4E-2</v>
      </c>
      <c r="E144" s="14">
        <f t="shared" si="10"/>
        <v>-2.3415753981539046E-3</v>
      </c>
    </row>
    <row r="145" spans="2:5" x14ac:dyDescent="0.25">
      <c r="B145" s="13">
        <v>2.86</v>
      </c>
      <c r="C145" s="13">
        <v>-5.6000000000000001E-2</v>
      </c>
      <c r="D145" s="27">
        <f t="shared" si="9"/>
        <v>-6.7000000000000004E-2</v>
      </c>
      <c r="E145" s="14">
        <f t="shared" si="10"/>
        <v>-6.536897986512984E-3</v>
      </c>
    </row>
    <row r="146" spans="2:5" x14ac:dyDescent="0.25">
      <c r="B146" s="13">
        <v>2.88</v>
      </c>
      <c r="C146" s="13">
        <v>-0.104</v>
      </c>
      <c r="D146" s="27">
        <f t="shared" si="9"/>
        <v>-0.11499999999999999</v>
      </c>
      <c r="E146" s="14">
        <f t="shared" si="10"/>
        <v>-1.1220048782820792E-2</v>
      </c>
    </row>
    <row r="147" spans="2:5" x14ac:dyDescent="0.25">
      <c r="B147" s="13">
        <v>2.9</v>
      </c>
      <c r="C147" s="13">
        <v>-0.159</v>
      </c>
      <c r="D147" s="27">
        <f t="shared" si="9"/>
        <v>-0.17</v>
      </c>
      <c r="E147" s="14">
        <f t="shared" si="10"/>
        <v>-1.6586159070256824E-2</v>
      </c>
    </row>
    <row r="148" spans="2:5" x14ac:dyDescent="0.25">
      <c r="B148" s="13">
        <v>2.92</v>
      </c>
      <c r="C148" s="13">
        <v>-0.20799999999999999</v>
      </c>
      <c r="D148" s="27">
        <f t="shared" si="9"/>
        <v>-0.219</v>
      </c>
      <c r="E148" s="14">
        <f t="shared" si="10"/>
        <v>-2.136687550815438E-2</v>
      </c>
    </row>
    <row r="149" spans="2:5" x14ac:dyDescent="0.25">
      <c r="B149" s="13">
        <v>2.94</v>
      </c>
      <c r="C149" s="13">
        <v>-0.25</v>
      </c>
      <c r="D149" s="27">
        <f t="shared" si="9"/>
        <v>-0.26100000000000001</v>
      </c>
      <c r="E149" s="14">
        <f t="shared" si="10"/>
        <v>-2.5464632454923714E-2</v>
      </c>
    </row>
    <row r="150" spans="2:5" x14ac:dyDescent="0.25">
      <c r="B150" s="13">
        <v>2.96</v>
      </c>
      <c r="C150" s="13">
        <v>-0.28699999999999998</v>
      </c>
      <c r="D150" s="27">
        <f t="shared" si="9"/>
        <v>-0.29799999999999999</v>
      </c>
      <c r="E150" s="14">
        <f t="shared" si="10"/>
        <v>-2.9074561193744314E-2</v>
      </c>
    </row>
    <row r="151" spans="2:5" x14ac:dyDescent="0.25">
      <c r="B151" s="13">
        <v>2.98</v>
      </c>
      <c r="C151" s="13">
        <v>-0.33500000000000002</v>
      </c>
      <c r="D151" s="27">
        <f t="shared" si="9"/>
        <v>-0.34600000000000003</v>
      </c>
      <c r="E151" s="14">
        <f t="shared" si="10"/>
        <v>-3.3757711990052126E-2</v>
      </c>
    </row>
    <row r="152" spans="2:5" x14ac:dyDescent="0.25">
      <c r="B152" s="13">
        <v>3</v>
      </c>
      <c r="C152" s="13">
        <v>-0.36499999999999999</v>
      </c>
      <c r="D152" s="27">
        <f t="shared" si="9"/>
        <v>-0.376</v>
      </c>
      <c r="E152" s="14">
        <f t="shared" si="10"/>
        <v>-3.6684681237744501E-2</v>
      </c>
    </row>
    <row r="153" spans="2:5" x14ac:dyDescent="0.25">
      <c r="B153" s="13">
        <v>3.02</v>
      </c>
      <c r="C153" s="13">
        <v>-0.38400000000000001</v>
      </c>
      <c r="D153" s="27">
        <f t="shared" si="9"/>
        <v>-0.39500000000000002</v>
      </c>
      <c r="E153" s="14">
        <f t="shared" si="10"/>
        <v>-3.8538428427949682E-2</v>
      </c>
    </row>
    <row r="154" spans="2:5" x14ac:dyDescent="0.25">
      <c r="B154" s="13">
        <v>3.04</v>
      </c>
      <c r="C154" s="13">
        <v>-0.41399999999999998</v>
      </c>
      <c r="D154" s="27">
        <f t="shared" si="9"/>
        <v>-0.42499999999999999</v>
      </c>
      <c r="E154" s="14">
        <f t="shared" si="10"/>
        <v>-4.1465397675642057E-2</v>
      </c>
    </row>
    <row r="155" spans="2:5" x14ac:dyDescent="0.25">
      <c r="B155" s="13">
        <v>3.06</v>
      </c>
      <c r="C155" s="13">
        <v>-0.432</v>
      </c>
      <c r="D155" s="27">
        <f t="shared" si="9"/>
        <v>-0.443</v>
      </c>
      <c r="E155" s="14">
        <f t="shared" si="10"/>
        <v>-4.3221579224257491E-2</v>
      </c>
    </row>
    <row r="156" spans="2:5" x14ac:dyDescent="0.25">
      <c r="B156" s="13">
        <v>3.08</v>
      </c>
      <c r="C156" s="13">
        <v>-0.44400000000000001</v>
      </c>
      <c r="D156" s="27">
        <f t="shared" si="9"/>
        <v>-0.45500000000000002</v>
      </c>
      <c r="E156" s="14">
        <f t="shared" si="10"/>
        <v>-4.4392366923334439E-2</v>
      </c>
    </row>
    <row r="157" spans="2:5" x14ac:dyDescent="0.25">
      <c r="B157" s="13">
        <v>3.1</v>
      </c>
      <c r="C157" s="13">
        <v>-0.44400000000000001</v>
      </c>
      <c r="D157" s="27">
        <f t="shared" si="9"/>
        <v>-0.45500000000000002</v>
      </c>
      <c r="E157" s="14">
        <f t="shared" si="10"/>
        <v>-4.4392366923334439E-2</v>
      </c>
    </row>
    <row r="158" spans="2:5" x14ac:dyDescent="0.25">
      <c r="B158" s="15">
        <v>3.12</v>
      </c>
      <c r="C158" s="15">
        <v>-0.45100000000000001</v>
      </c>
      <c r="D158" s="27">
        <f t="shared" si="9"/>
        <v>-0.46200000000000002</v>
      </c>
      <c r="E158" s="14">
        <f t="shared" si="10"/>
        <v>-4.5075326414462664E-2</v>
      </c>
    </row>
    <row r="159" spans="2:5" x14ac:dyDescent="0.25">
      <c r="B159" s="15">
        <v>3.14</v>
      </c>
      <c r="C159" s="15">
        <v>-0.45100000000000001</v>
      </c>
      <c r="D159" s="27">
        <f t="shared" si="9"/>
        <v>-0.46200000000000002</v>
      </c>
      <c r="E159" s="14">
        <f t="shared" si="10"/>
        <v>-4.5075326414462664E-2</v>
      </c>
    </row>
    <row r="160" spans="2:5" x14ac:dyDescent="0.25">
      <c r="B160" s="13">
        <v>3.16</v>
      </c>
      <c r="C160" s="13">
        <v>-0.432</v>
      </c>
      <c r="D160" s="27">
        <f t="shared" si="9"/>
        <v>-0.443</v>
      </c>
      <c r="E160" s="14">
        <f t="shared" si="10"/>
        <v>-4.3221579224257491E-2</v>
      </c>
    </row>
    <row r="161" spans="2:5" x14ac:dyDescent="0.25">
      <c r="B161" s="13">
        <v>3.18</v>
      </c>
      <c r="C161" s="13">
        <v>-0.42</v>
      </c>
      <c r="D161" s="27">
        <f t="shared" si="9"/>
        <v>-0.43099999999999999</v>
      </c>
      <c r="E161" s="14">
        <f t="shared" si="10"/>
        <v>-4.2050791525180535E-2</v>
      </c>
    </row>
    <row r="162" spans="2:5" x14ac:dyDescent="0.25">
      <c r="B162" s="13">
        <v>3.2</v>
      </c>
      <c r="C162" s="13">
        <v>-0.40799999999999997</v>
      </c>
      <c r="D162" s="27">
        <f t="shared" si="9"/>
        <v>-0.41899999999999998</v>
      </c>
      <c r="E162" s="14">
        <f t="shared" si="10"/>
        <v>-4.0880003826103579E-2</v>
      </c>
    </row>
    <row r="163" spans="2:5" x14ac:dyDescent="0.25">
      <c r="B163" s="13">
        <v>3.22</v>
      </c>
      <c r="C163" s="13">
        <v>-0.38400000000000001</v>
      </c>
      <c r="D163" s="27">
        <f t="shared" si="9"/>
        <v>-0.39500000000000002</v>
      </c>
      <c r="E163" s="14">
        <f t="shared" si="10"/>
        <v>-3.8538428427949682E-2</v>
      </c>
    </row>
    <row r="164" spans="2:5" x14ac:dyDescent="0.25">
      <c r="B164" s="13">
        <v>3.24</v>
      </c>
      <c r="C164" s="13">
        <v>-0.35299999999999998</v>
      </c>
      <c r="D164" s="27">
        <f t="shared" si="9"/>
        <v>-0.36399999999999999</v>
      </c>
      <c r="E164" s="14">
        <f t="shared" si="10"/>
        <v>-3.5513893538667553E-2</v>
      </c>
    </row>
    <row r="165" spans="2:5" x14ac:dyDescent="0.25">
      <c r="B165" s="13">
        <v>3.26</v>
      </c>
      <c r="C165" s="13">
        <v>-0.32900000000000001</v>
      </c>
      <c r="D165" s="27">
        <f t="shared" si="9"/>
        <v>-0.34</v>
      </c>
      <c r="E165" s="14">
        <f t="shared" si="10"/>
        <v>-3.3172318140513649E-2</v>
      </c>
    </row>
    <row r="166" spans="2:5" x14ac:dyDescent="0.25">
      <c r="B166" s="13">
        <v>3.28</v>
      </c>
      <c r="C166" s="13">
        <v>-0.30499999999999999</v>
      </c>
      <c r="D166" s="27">
        <f t="shared" si="9"/>
        <v>-0.316</v>
      </c>
      <c r="E166" s="14">
        <f t="shared" si="10"/>
        <v>-3.0830742742359744E-2</v>
      </c>
    </row>
    <row r="167" spans="2:5" x14ac:dyDescent="0.25">
      <c r="B167" s="13">
        <v>3.3</v>
      </c>
      <c r="C167" s="13">
        <v>-0.26800000000000002</v>
      </c>
      <c r="D167" s="27">
        <f t="shared" si="9"/>
        <v>-0.27900000000000003</v>
      </c>
      <c r="E167" s="14">
        <f t="shared" si="10"/>
        <v>-2.7220814003539144E-2</v>
      </c>
    </row>
    <row r="168" spans="2:5" x14ac:dyDescent="0.25">
      <c r="B168" s="13">
        <v>3.32</v>
      </c>
      <c r="C168" s="13">
        <v>-0.214</v>
      </c>
      <c r="D168" s="27">
        <f t="shared" si="9"/>
        <v>-0.22500000000000001</v>
      </c>
      <c r="E168" s="14">
        <f t="shared" si="10"/>
        <v>-2.1952269357692854E-2</v>
      </c>
    </row>
    <row r="169" spans="2:5" x14ac:dyDescent="0.25">
      <c r="B169" s="13">
        <v>3.34</v>
      </c>
      <c r="C169" s="13">
        <v>-0.17699999999999999</v>
      </c>
      <c r="D169" s="27">
        <f t="shared" si="9"/>
        <v>-0.188</v>
      </c>
      <c r="E169" s="14">
        <f t="shared" si="10"/>
        <v>-1.8342340618872251E-2</v>
      </c>
    </row>
    <row r="170" spans="2:5" x14ac:dyDescent="0.25">
      <c r="B170" s="13">
        <v>3.36</v>
      </c>
      <c r="C170" s="13">
        <v>-0.13500000000000001</v>
      </c>
      <c r="D170" s="27">
        <f t="shared" si="9"/>
        <v>-0.14600000000000002</v>
      </c>
      <c r="E170" s="14">
        <f t="shared" si="10"/>
        <v>-1.424458367210292E-2</v>
      </c>
    </row>
    <row r="171" spans="2:5" x14ac:dyDescent="0.25">
      <c r="B171" s="13">
        <v>3.38</v>
      </c>
      <c r="C171" s="13">
        <v>-8.5999999999999993E-2</v>
      </c>
      <c r="D171" s="27">
        <f t="shared" si="9"/>
        <v>-9.6999999999999989E-2</v>
      </c>
      <c r="E171" s="14">
        <f t="shared" si="10"/>
        <v>-9.4638672342053625E-3</v>
      </c>
    </row>
    <row r="172" spans="2:5" x14ac:dyDescent="0.25">
      <c r="B172" s="13">
        <v>3.4</v>
      </c>
      <c r="C172" s="13">
        <v>-4.2999999999999997E-2</v>
      </c>
      <c r="D172" s="27">
        <f t="shared" si="9"/>
        <v>-5.3999999999999992E-2</v>
      </c>
      <c r="E172" s="14">
        <f t="shared" si="10"/>
        <v>-5.2685446458462844E-3</v>
      </c>
    </row>
    <row r="173" spans="2:5" x14ac:dyDescent="0.25">
      <c r="B173" s="13">
        <v>3.42</v>
      </c>
      <c r="C173" s="13">
        <v>5.0000000000000001E-3</v>
      </c>
      <c r="D173" s="27">
        <f t="shared" si="9"/>
        <v>-5.9999999999999993E-3</v>
      </c>
      <c r="E173" s="14">
        <f t="shared" si="10"/>
        <v>-5.8539384953847605E-4</v>
      </c>
    </row>
    <row r="174" spans="2:5" x14ac:dyDescent="0.25">
      <c r="B174" s="13">
        <v>3.44</v>
      </c>
      <c r="C174" s="13">
        <v>4.2000000000000003E-2</v>
      </c>
      <c r="D174" s="27">
        <f t="shared" si="9"/>
        <v>3.1000000000000003E-2</v>
      </c>
      <c r="E174" s="14">
        <f t="shared" si="10"/>
        <v>3.0245348892821268E-3</v>
      </c>
    </row>
    <row r="175" spans="2:5" x14ac:dyDescent="0.25">
      <c r="B175" s="13">
        <v>3.46</v>
      </c>
      <c r="C175" s="13">
        <v>0.09</v>
      </c>
      <c r="D175" s="27">
        <f t="shared" si="9"/>
        <v>7.9000000000000001E-2</v>
      </c>
      <c r="E175" s="14">
        <f t="shared" si="10"/>
        <v>7.7076856855899361E-3</v>
      </c>
    </row>
    <row r="176" spans="2:5" x14ac:dyDescent="0.25">
      <c r="B176" s="13">
        <v>3.48</v>
      </c>
      <c r="C176" s="13">
        <v>0.13900000000000001</v>
      </c>
      <c r="D176" s="27">
        <f t="shared" si="9"/>
        <v>0.128</v>
      </c>
      <c r="E176" s="14">
        <f t="shared" si="10"/>
        <v>1.248840212348749E-2</v>
      </c>
    </row>
    <row r="177" spans="2:5" x14ac:dyDescent="0.25">
      <c r="B177" s="13">
        <v>3.5</v>
      </c>
      <c r="C177" s="13">
        <v>0.16900000000000001</v>
      </c>
      <c r="D177" s="27">
        <f t="shared" si="9"/>
        <v>0.158</v>
      </c>
      <c r="E177" s="14">
        <f t="shared" si="10"/>
        <v>1.5415371371179872E-2</v>
      </c>
    </row>
    <row r="178" spans="2:5" x14ac:dyDescent="0.25">
      <c r="B178" s="13">
        <v>3.52</v>
      </c>
      <c r="C178" s="13">
        <v>0.20599999999999999</v>
      </c>
      <c r="D178" s="27">
        <f t="shared" si="9"/>
        <v>0.19499999999999998</v>
      </c>
      <c r="E178" s="14">
        <f t="shared" si="10"/>
        <v>1.9025300110000472E-2</v>
      </c>
    </row>
    <row r="179" spans="2:5" x14ac:dyDescent="0.25">
      <c r="B179" s="13">
        <v>3.54</v>
      </c>
      <c r="C179" s="13">
        <v>0.248</v>
      </c>
      <c r="D179" s="27">
        <f t="shared" si="9"/>
        <v>0.23699999999999999</v>
      </c>
      <c r="E179" s="14">
        <f t="shared" si="10"/>
        <v>2.3123057056769807E-2</v>
      </c>
    </row>
    <row r="180" spans="2:5" x14ac:dyDescent="0.25">
      <c r="B180" s="13">
        <v>3.56</v>
      </c>
      <c r="C180" s="13">
        <v>0.27900000000000003</v>
      </c>
      <c r="D180" s="27">
        <f t="shared" si="9"/>
        <v>0.26800000000000002</v>
      </c>
      <c r="E180" s="14">
        <f t="shared" si="10"/>
        <v>2.6147591946051936E-2</v>
      </c>
    </row>
    <row r="181" spans="2:5" x14ac:dyDescent="0.25">
      <c r="B181" s="13">
        <v>3.58</v>
      </c>
      <c r="C181" s="13">
        <v>0.309</v>
      </c>
      <c r="D181" s="27">
        <f t="shared" si="9"/>
        <v>0.29799999999999999</v>
      </c>
      <c r="E181" s="14">
        <f t="shared" si="10"/>
        <v>2.9074561193744314E-2</v>
      </c>
    </row>
    <row r="182" spans="2:5" x14ac:dyDescent="0.25">
      <c r="B182" s="13">
        <v>3.6</v>
      </c>
      <c r="C182" s="13">
        <v>0.33300000000000002</v>
      </c>
      <c r="D182" s="27">
        <f t="shared" si="9"/>
        <v>0.32200000000000001</v>
      </c>
      <c r="E182" s="14">
        <f t="shared" si="10"/>
        <v>3.1416136591898222E-2</v>
      </c>
    </row>
    <row r="183" spans="2:5" x14ac:dyDescent="0.25">
      <c r="B183" s="13">
        <v>3.62</v>
      </c>
      <c r="C183" s="13">
        <v>0.36399999999999999</v>
      </c>
      <c r="D183" s="27">
        <f t="shared" si="9"/>
        <v>0.35299999999999998</v>
      </c>
      <c r="E183" s="14">
        <f t="shared" si="10"/>
        <v>3.4440671481180345E-2</v>
      </c>
    </row>
    <row r="184" spans="2:5" x14ac:dyDescent="0.25">
      <c r="B184" s="13">
        <v>3.64</v>
      </c>
      <c r="C184" s="13">
        <v>0.38200000000000001</v>
      </c>
      <c r="D184" s="27">
        <f t="shared" si="9"/>
        <v>0.371</v>
      </c>
      <c r="E184" s="14">
        <f t="shared" si="10"/>
        <v>3.6196853029795771E-2</v>
      </c>
    </row>
    <row r="185" spans="2:5" x14ac:dyDescent="0.25">
      <c r="B185" s="13">
        <v>3.66</v>
      </c>
      <c r="C185" s="13">
        <v>0.39400000000000002</v>
      </c>
      <c r="D185" s="27">
        <f t="shared" si="9"/>
        <v>0.38300000000000001</v>
      </c>
      <c r="E185" s="14">
        <f t="shared" si="10"/>
        <v>3.7367640728872727E-2</v>
      </c>
    </row>
    <row r="186" spans="2:5" x14ac:dyDescent="0.25">
      <c r="B186" s="13">
        <v>3.68</v>
      </c>
      <c r="C186" s="13">
        <v>0.4</v>
      </c>
      <c r="D186" s="27">
        <f t="shared" si="9"/>
        <v>0.38900000000000001</v>
      </c>
      <c r="E186" s="14">
        <f t="shared" si="10"/>
        <v>3.7953034578411204E-2</v>
      </c>
    </row>
    <row r="187" spans="2:5" x14ac:dyDescent="0.25">
      <c r="B187" s="15">
        <v>3.7</v>
      </c>
      <c r="C187" s="15">
        <v>0.40600000000000003</v>
      </c>
      <c r="D187" s="27">
        <f t="shared" si="9"/>
        <v>0.39500000000000002</v>
      </c>
      <c r="E187" s="14">
        <f t="shared" si="10"/>
        <v>3.8538428427949682E-2</v>
      </c>
    </row>
    <row r="188" spans="2:5" x14ac:dyDescent="0.25">
      <c r="B188" s="15">
        <v>3.72</v>
      </c>
      <c r="C188" s="15">
        <v>0.40600000000000003</v>
      </c>
      <c r="D188" s="27">
        <f t="shared" si="9"/>
        <v>0.39500000000000002</v>
      </c>
      <c r="E188" s="14">
        <f t="shared" si="10"/>
        <v>3.8538428427949682E-2</v>
      </c>
    </row>
    <row r="189" spans="2:5" x14ac:dyDescent="0.25">
      <c r="B189" s="13">
        <v>3.74</v>
      </c>
      <c r="C189" s="13">
        <v>0.4</v>
      </c>
      <c r="D189" s="27">
        <f t="shared" si="9"/>
        <v>0.38900000000000001</v>
      </c>
      <c r="E189" s="14">
        <f t="shared" si="10"/>
        <v>3.7953034578411204E-2</v>
      </c>
    </row>
    <row r="190" spans="2:5" x14ac:dyDescent="0.25">
      <c r="B190" s="13">
        <v>3.76</v>
      </c>
      <c r="C190" s="13">
        <v>0.39400000000000002</v>
      </c>
      <c r="D190" s="27">
        <f t="shared" si="9"/>
        <v>0.38300000000000001</v>
      </c>
      <c r="E190" s="14">
        <f t="shared" si="10"/>
        <v>3.7367640728872727E-2</v>
      </c>
    </row>
    <row r="191" spans="2:5" x14ac:dyDescent="0.25">
      <c r="B191" s="13">
        <v>3.78</v>
      </c>
      <c r="C191" s="13">
        <v>0.38200000000000001</v>
      </c>
      <c r="D191" s="27">
        <f t="shared" si="9"/>
        <v>0.371</v>
      </c>
      <c r="E191" s="14">
        <f t="shared" si="10"/>
        <v>3.6196853029795771E-2</v>
      </c>
    </row>
    <row r="192" spans="2:5" x14ac:dyDescent="0.25">
      <c r="B192" s="13">
        <v>3.8</v>
      </c>
      <c r="C192" s="13">
        <v>0.36399999999999999</v>
      </c>
      <c r="D192" s="27">
        <f t="shared" si="9"/>
        <v>0.35299999999999998</v>
      </c>
      <c r="E192" s="14">
        <f t="shared" si="10"/>
        <v>3.4440671481180345E-2</v>
      </c>
    </row>
    <row r="193" spans="2:5" x14ac:dyDescent="0.25">
      <c r="B193" s="13">
        <v>3.82</v>
      </c>
      <c r="C193" s="13">
        <v>0.34499999999999997</v>
      </c>
      <c r="D193" s="27">
        <f t="shared" si="9"/>
        <v>0.33399999999999996</v>
      </c>
      <c r="E193" s="14">
        <f t="shared" si="10"/>
        <v>3.2586924290975171E-2</v>
      </c>
    </row>
    <row r="194" spans="2:5" x14ac:dyDescent="0.25">
      <c r="B194" s="13">
        <v>3.84</v>
      </c>
      <c r="C194" s="13">
        <v>0.32700000000000001</v>
      </c>
      <c r="D194" s="27">
        <f t="shared" si="9"/>
        <v>0.316</v>
      </c>
      <c r="E194" s="14">
        <f t="shared" si="10"/>
        <v>3.0830742742359744E-2</v>
      </c>
    </row>
    <row r="195" spans="2:5" x14ac:dyDescent="0.25">
      <c r="B195" s="13">
        <v>3.86</v>
      </c>
      <c r="C195" s="13">
        <v>0.30299999999999999</v>
      </c>
      <c r="D195" s="27">
        <f t="shared" ref="D195:D258" si="11">C195-$O$5</f>
        <v>0.29199999999999998</v>
      </c>
      <c r="E195" s="14">
        <f t="shared" si="10"/>
        <v>2.8489167344205837E-2</v>
      </c>
    </row>
    <row r="196" spans="2:5" x14ac:dyDescent="0.25">
      <c r="B196" s="13">
        <v>3.88</v>
      </c>
      <c r="C196" s="13">
        <v>0.27200000000000002</v>
      </c>
      <c r="D196" s="27">
        <f t="shared" si="11"/>
        <v>0.26100000000000001</v>
      </c>
      <c r="E196" s="14">
        <f t="shared" ref="E196:E259" si="12">D196/$O$2</f>
        <v>2.5464632454923714E-2</v>
      </c>
    </row>
    <row r="197" spans="2:5" x14ac:dyDescent="0.25">
      <c r="B197" s="13">
        <v>3.9</v>
      </c>
      <c r="C197" s="13">
        <v>0.23599999999999999</v>
      </c>
      <c r="D197" s="27">
        <f t="shared" si="11"/>
        <v>0.22499999999999998</v>
      </c>
      <c r="E197" s="14">
        <f t="shared" si="12"/>
        <v>2.1952269357692851E-2</v>
      </c>
    </row>
    <row r="198" spans="2:5" x14ac:dyDescent="0.25">
      <c r="B198" s="13">
        <v>3.92</v>
      </c>
      <c r="C198" s="13">
        <v>0.20599999999999999</v>
      </c>
      <c r="D198" s="27">
        <f t="shared" si="11"/>
        <v>0.19499999999999998</v>
      </c>
      <c r="E198" s="14">
        <f t="shared" si="12"/>
        <v>1.9025300110000472E-2</v>
      </c>
    </row>
    <row r="199" spans="2:5" x14ac:dyDescent="0.25">
      <c r="B199" s="13">
        <v>3.94</v>
      </c>
      <c r="C199" s="13">
        <v>0.17499999999999999</v>
      </c>
      <c r="D199" s="27">
        <f t="shared" si="11"/>
        <v>0.16399999999999998</v>
      </c>
      <c r="E199" s="14">
        <f t="shared" si="12"/>
        <v>1.6000765220718347E-2</v>
      </c>
    </row>
    <row r="200" spans="2:5" x14ac:dyDescent="0.25">
      <c r="B200" s="13">
        <v>3.96</v>
      </c>
      <c r="C200" s="13">
        <v>0.13300000000000001</v>
      </c>
      <c r="D200" s="27">
        <f t="shared" si="11"/>
        <v>0.12200000000000001</v>
      </c>
      <c r="E200" s="14">
        <f t="shared" si="12"/>
        <v>1.1903008273949016E-2</v>
      </c>
    </row>
    <row r="201" spans="2:5" x14ac:dyDescent="0.25">
      <c r="B201" s="13">
        <v>3.98</v>
      </c>
      <c r="C201" s="13">
        <v>0.09</v>
      </c>
      <c r="D201" s="27">
        <f t="shared" si="11"/>
        <v>7.9000000000000001E-2</v>
      </c>
      <c r="E201" s="14">
        <f t="shared" si="12"/>
        <v>7.7076856855899361E-3</v>
      </c>
    </row>
    <row r="202" spans="2:5" x14ac:dyDescent="0.25">
      <c r="B202" s="13">
        <v>4</v>
      </c>
      <c r="C202" s="13">
        <v>6.6000000000000003E-2</v>
      </c>
      <c r="D202" s="27">
        <f t="shared" si="11"/>
        <v>5.5000000000000007E-2</v>
      </c>
      <c r="E202" s="14">
        <f t="shared" si="12"/>
        <v>5.3661102874360319E-3</v>
      </c>
    </row>
    <row r="203" spans="2:5" x14ac:dyDescent="0.25">
      <c r="B203" s="13">
        <v>4.0199999999999996</v>
      </c>
      <c r="C203" s="13">
        <v>2.3E-2</v>
      </c>
      <c r="D203" s="27">
        <f t="shared" si="11"/>
        <v>1.2E-2</v>
      </c>
      <c r="E203" s="14">
        <f t="shared" si="12"/>
        <v>1.1707876990769523E-3</v>
      </c>
    </row>
    <row r="204" spans="2:5" x14ac:dyDescent="0.25">
      <c r="B204" s="13">
        <v>4.04</v>
      </c>
      <c r="C204" s="13">
        <v>-1.2999999999999999E-2</v>
      </c>
      <c r="D204" s="27">
        <f t="shared" si="11"/>
        <v>-2.4E-2</v>
      </c>
      <c r="E204" s="14">
        <f t="shared" si="12"/>
        <v>-2.3415753981539046E-3</v>
      </c>
    </row>
    <row r="205" spans="2:5" x14ac:dyDescent="0.25">
      <c r="B205" s="13">
        <v>4.0599999999999996</v>
      </c>
      <c r="C205" s="13">
        <v>-5.6000000000000001E-2</v>
      </c>
      <c r="D205" s="27">
        <f t="shared" si="11"/>
        <v>-6.7000000000000004E-2</v>
      </c>
      <c r="E205" s="14">
        <f t="shared" si="12"/>
        <v>-6.536897986512984E-3</v>
      </c>
    </row>
    <row r="206" spans="2:5" x14ac:dyDescent="0.25">
      <c r="B206" s="13">
        <v>4.08</v>
      </c>
      <c r="C206" s="13">
        <v>-0.08</v>
      </c>
      <c r="D206" s="27">
        <f t="shared" si="11"/>
        <v>-9.0999999999999998E-2</v>
      </c>
      <c r="E206" s="14">
        <f t="shared" si="12"/>
        <v>-8.8784733846668882E-3</v>
      </c>
    </row>
    <row r="207" spans="2:5" x14ac:dyDescent="0.25">
      <c r="B207" s="13">
        <v>4.0999999999999996</v>
      </c>
      <c r="C207" s="13">
        <v>-0.11600000000000001</v>
      </c>
      <c r="D207" s="27">
        <f t="shared" si="11"/>
        <v>-0.127</v>
      </c>
      <c r="E207" s="14">
        <f t="shared" si="12"/>
        <v>-1.2390836481897744E-2</v>
      </c>
    </row>
    <row r="208" spans="2:5" x14ac:dyDescent="0.25">
      <c r="B208" s="13">
        <v>4.12</v>
      </c>
      <c r="C208" s="13">
        <v>-0.153</v>
      </c>
      <c r="D208" s="27">
        <f t="shared" si="11"/>
        <v>-0.16400000000000001</v>
      </c>
      <c r="E208" s="14">
        <f t="shared" si="12"/>
        <v>-1.6000765220718347E-2</v>
      </c>
    </row>
    <row r="209" spans="2:5" x14ac:dyDescent="0.25">
      <c r="B209" s="13">
        <v>4.1399999999999997</v>
      </c>
      <c r="C209" s="13">
        <v>-0.183</v>
      </c>
      <c r="D209" s="27">
        <f t="shared" si="11"/>
        <v>-0.19400000000000001</v>
      </c>
      <c r="E209" s="14">
        <f t="shared" si="12"/>
        <v>-1.8927734468410728E-2</v>
      </c>
    </row>
    <row r="210" spans="2:5" x14ac:dyDescent="0.25">
      <c r="B210" s="13">
        <v>4.16</v>
      </c>
      <c r="C210" s="13">
        <v>-0.20100000000000001</v>
      </c>
      <c r="D210" s="27">
        <f t="shared" si="11"/>
        <v>-0.21200000000000002</v>
      </c>
      <c r="E210" s="14">
        <f t="shared" si="12"/>
        <v>-2.0683916017026158E-2</v>
      </c>
    </row>
    <row r="211" spans="2:5" x14ac:dyDescent="0.25">
      <c r="B211" s="13">
        <v>4.18</v>
      </c>
      <c r="C211" s="13">
        <v>-0.24399999999999999</v>
      </c>
      <c r="D211" s="27">
        <f t="shared" si="11"/>
        <v>-0.255</v>
      </c>
      <c r="E211" s="14">
        <f t="shared" si="12"/>
        <v>-2.4879238605385236E-2</v>
      </c>
    </row>
    <row r="212" spans="2:5" x14ac:dyDescent="0.25">
      <c r="B212" s="13">
        <v>4.2</v>
      </c>
      <c r="C212" s="13">
        <v>-0.26800000000000002</v>
      </c>
      <c r="D212" s="27">
        <f t="shared" si="11"/>
        <v>-0.27900000000000003</v>
      </c>
      <c r="E212" s="14">
        <f t="shared" si="12"/>
        <v>-2.7220814003539144E-2</v>
      </c>
    </row>
    <row r="213" spans="2:5" x14ac:dyDescent="0.25">
      <c r="B213" s="13">
        <v>4.22</v>
      </c>
      <c r="C213" s="13">
        <v>-0.28000000000000003</v>
      </c>
      <c r="D213" s="27">
        <f t="shared" si="11"/>
        <v>-0.29100000000000004</v>
      </c>
      <c r="E213" s="14">
        <f t="shared" si="12"/>
        <v>-2.8391601702616096E-2</v>
      </c>
    </row>
    <row r="214" spans="2:5" x14ac:dyDescent="0.25">
      <c r="B214" s="13">
        <v>4.24</v>
      </c>
      <c r="C214" s="13">
        <v>-0.29299999999999998</v>
      </c>
      <c r="D214" s="27">
        <f t="shared" si="11"/>
        <v>-0.30399999999999999</v>
      </c>
      <c r="E214" s="14">
        <f t="shared" si="12"/>
        <v>-2.9659955043282789E-2</v>
      </c>
    </row>
    <row r="215" spans="2:5" x14ac:dyDescent="0.25">
      <c r="B215" s="13">
        <v>4.26</v>
      </c>
      <c r="C215" s="13">
        <v>-0.30499999999999999</v>
      </c>
      <c r="D215" s="27">
        <f t="shared" si="11"/>
        <v>-0.316</v>
      </c>
      <c r="E215" s="14">
        <f t="shared" si="12"/>
        <v>-3.0830742742359744E-2</v>
      </c>
    </row>
    <row r="216" spans="2:5" x14ac:dyDescent="0.25">
      <c r="B216" s="13">
        <v>4.28</v>
      </c>
      <c r="C216" s="13">
        <v>-0.317</v>
      </c>
      <c r="D216" s="27">
        <f t="shared" si="11"/>
        <v>-0.32800000000000001</v>
      </c>
      <c r="E216" s="14">
        <f t="shared" si="12"/>
        <v>-3.2001530441436693E-2</v>
      </c>
    </row>
    <row r="217" spans="2:5" x14ac:dyDescent="0.25">
      <c r="B217" s="13">
        <v>4.3</v>
      </c>
      <c r="C217" s="13">
        <v>-0.317</v>
      </c>
      <c r="D217" s="27">
        <f t="shared" si="11"/>
        <v>-0.32800000000000001</v>
      </c>
      <c r="E217" s="14">
        <f t="shared" si="12"/>
        <v>-3.2001530441436693E-2</v>
      </c>
    </row>
    <row r="218" spans="2:5" x14ac:dyDescent="0.25">
      <c r="B218" s="13">
        <v>4.32</v>
      </c>
      <c r="C218" s="13">
        <v>-0.30499999999999999</v>
      </c>
      <c r="D218" s="27">
        <f t="shared" si="11"/>
        <v>-0.316</v>
      </c>
      <c r="E218" s="14">
        <f t="shared" si="12"/>
        <v>-3.0830742742359744E-2</v>
      </c>
    </row>
    <row r="219" spans="2:5" x14ac:dyDescent="0.25">
      <c r="B219" s="15">
        <v>4.34</v>
      </c>
      <c r="C219" s="15">
        <v>-0.311</v>
      </c>
      <c r="D219" s="27">
        <f t="shared" si="11"/>
        <v>-0.32200000000000001</v>
      </c>
      <c r="E219" s="14">
        <f t="shared" si="12"/>
        <v>-3.1416136591898222E-2</v>
      </c>
    </row>
    <row r="220" spans="2:5" x14ac:dyDescent="0.25">
      <c r="B220" s="13">
        <v>4.3600000000000003</v>
      </c>
      <c r="C220" s="13">
        <v>-0.30499999999999999</v>
      </c>
      <c r="D220" s="27">
        <f t="shared" si="11"/>
        <v>-0.316</v>
      </c>
      <c r="E220" s="14">
        <f t="shared" si="12"/>
        <v>-3.0830742742359744E-2</v>
      </c>
    </row>
    <row r="221" spans="2:5" x14ac:dyDescent="0.25">
      <c r="B221" s="13">
        <v>4.38</v>
      </c>
      <c r="C221" s="13">
        <v>-0.28699999999999998</v>
      </c>
      <c r="D221" s="27">
        <f t="shared" si="11"/>
        <v>-0.29799999999999999</v>
      </c>
      <c r="E221" s="14">
        <f t="shared" si="12"/>
        <v>-2.9074561193744314E-2</v>
      </c>
    </row>
    <row r="222" spans="2:5" x14ac:dyDescent="0.25">
      <c r="B222" s="13">
        <v>4.4000000000000004</v>
      </c>
      <c r="C222" s="13">
        <v>-0.27400000000000002</v>
      </c>
      <c r="D222" s="27">
        <f t="shared" si="11"/>
        <v>-0.28500000000000003</v>
      </c>
      <c r="E222" s="14">
        <f t="shared" si="12"/>
        <v>-2.7806207853077618E-2</v>
      </c>
    </row>
    <row r="223" spans="2:5" x14ac:dyDescent="0.25">
      <c r="B223" s="13">
        <v>4.42</v>
      </c>
      <c r="C223" s="13">
        <v>-0.26200000000000001</v>
      </c>
      <c r="D223" s="27">
        <f t="shared" si="11"/>
        <v>-0.27300000000000002</v>
      </c>
      <c r="E223" s="14">
        <f t="shared" si="12"/>
        <v>-2.6635420154000666E-2</v>
      </c>
    </row>
    <row r="224" spans="2:5" x14ac:dyDescent="0.25">
      <c r="B224" s="13">
        <v>4.4400000000000004</v>
      </c>
      <c r="C224" s="13">
        <v>-0.24399999999999999</v>
      </c>
      <c r="D224" s="27">
        <f t="shared" si="11"/>
        <v>-0.255</v>
      </c>
      <c r="E224" s="14">
        <f t="shared" si="12"/>
        <v>-2.4879238605385236E-2</v>
      </c>
    </row>
    <row r="225" spans="2:5" x14ac:dyDescent="0.25">
      <c r="B225" s="13">
        <v>4.46</v>
      </c>
      <c r="C225" s="13">
        <v>-0.20799999999999999</v>
      </c>
      <c r="D225" s="27">
        <f t="shared" si="11"/>
        <v>-0.219</v>
      </c>
      <c r="E225" s="14">
        <f t="shared" si="12"/>
        <v>-2.136687550815438E-2</v>
      </c>
    </row>
    <row r="226" spans="2:5" x14ac:dyDescent="0.25">
      <c r="B226" s="13">
        <v>4.4800000000000004</v>
      </c>
      <c r="C226" s="13">
        <v>-0.183</v>
      </c>
      <c r="D226" s="27">
        <f t="shared" si="11"/>
        <v>-0.19400000000000001</v>
      </c>
      <c r="E226" s="14">
        <f t="shared" si="12"/>
        <v>-1.8927734468410728E-2</v>
      </c>
    </row>
    <row r="227" spans="2:5" x14ac:dyDescent="0.25">
      <c r="B227" s="13">
        <v>4.5</v>
      </c>
      <c r="C227" s="13">
        <v>-0.159</v>
      </c>
      <c r="D227" s="27">
        <f t="shared" si="11"/>
        <v>-0.17</v>
      </c>
      <c r="E227" s="14">
        <f t="shared" si="12"/>
        <v>-1.6586159070256824E-2</v>
      </c>
    </row>
    <row r="228" spans="2:5" x14ac:dyDescent="0.25">
      <c r="B228" s="13">
        <v>4.5199999999999996</v>
      </c>
      <c r="C228" s="13">
        <v>-0.13500000000000001</v>
      </c>
      <c r="D228" s="27">
        <f t="shared" si="11"/>
        <v>-0.14600000000000002</v>
      </c>
      <c r="E228" s="14">
        <f t="shared" si="12"/>
        <v>-1.424458367210292E-2</v>
      </c>
    </row>
    <row r="229" spans="2:5" x14ac:dyDescent="0.25">
      <c r="B229" s="13">
        <v>4.54</v>
      </c>
      <c r="C229" s="13">
        <v>-9.8000000000000004E-2</v>
      </c>
      <c r="D229" s="27">
        <f t="shared" si="11"/>
        <v>-0.109</v>
      </c>
      <c r="E229" s="14">
        <f t="shared" si="12"/>
        <v>-1.0634654933282316E-2</v>
      </c>
    </row>
    <row r="230" spans="2:5" x14ac:dyDescent="0.25">
      <c r="B230" s="13">
        <v>4.5599999999999996</v>
      </c>
      <c r="C230" s="13">
        <v>-7.3999999999999996E-2</v>
      </c>
      <c r="D230" s="27">
        <f t="shared" si="11"/>
        <v>-8.4999999999999992E-2</v>
      </c>
      <c r="E230" s="14">
        <f t="shared" si="12"/>
        <v>-8.2930795351284104E-3</v>
      </c>
    </row>
    <row r="231" spans="2:5" x14ac:dyDescent="0.25">
      <c r="B231" s="13">
        <v>4.58</v>
      </c>
      <c r="C231" s="13">
        <v>-4.2999999999999997E-2</v>
      </c>
      <c r="D231" s="27">
        <f t="shared" si="11"/>
        <v>-5.3999999999999992E-2</v>
      </c>
      <c r="E231" s="14">
        <f t="shared" si="12"/>
        <v>-5.2685446458462844E-3</v>
      </c>
    </row>
    <row r="232" spans="2:5" x14ac:dyDescent="0.25">
      <c r="B232" s="13">
        <v>4.5999999999999996</v>
      </c>
      <c r="C232" s="13">
        <v>-1.2999999999999999E-2</v>
      </c>
      <c r="D232" s="27">
        <f t="shared" si="11"/>
        <v>-2.4E-2</v>
      </c>
      <c r="E232" s="14">
        <f t="shared" si="12"/>
        <v>-2.3415753981539046E-3</v>
      </c>
    </row>
    <row r="233" spans="2:5" x14ac:dyDescent="0.25">
      <c r="B233" s="13">
        <v>4.62</v>
      </c>
      <c r="C233" s="13">
        <v>1.7000000000000001E-2</v>
      </c>
      <c r="D233" s="27">
        <f t="shared" si="11"/>
        <v>6.0000000000000019E-3</v>
      </c>
      <c r="E233" s="14">
        <f t="shared" si="12"/>
        <v>5.8539384953847627E-4</v>
      </c>
    </row>
    <row r="234" spans="2:5" x14ac:dyDescent="0.25">
      <c r="B234" s="13">
        <v>4.6399999999999997</v>
      </c>
      <c r="C234" s="13">
        <v>4.2000000000000003E-2</v>
      </c>
      <c r="D234" s="27">
        <f t="shared" si="11"/>
        <v>3.1000000000000003E-2</v>
      </c>
      <c r="E234" s="14">
        <f t="shared" si="12"/>
        <v>3.0245348892821268E-3</v>
      </c>
    </row>
    <row r="235" spans="2:5" x14ac:dyDescent="0.25">
      <c r="B235" s="13">
        <v>4.66</v>
      </c>
      <c r="C235" s="13">
        <v>6.6000000000000003E-2</v>
      </c>
      <c r="D235" s="27">
        <f t="shared" si="11"/>
        <v>5.5000000000000007E-2</v>
      </c>
      <c r="E235" s="14">
        <f t="shared" si="12"/>
        <v>5.3661102874360319E-3</v>
      </c>
    </row>
    <row r="236" spans="2:5" x14ac:dyDescent="0.25">
      <c r="B236" s="13">
        <v>4.68</v>
      </c>
      <c r="C236" s="13">
        <v>9.6000000000000002E-2</v>
      </c>
      <c r="D236" s="27">
        <f t="shared" si="11"/>
        <v>8.5000000000000006E-2</v>
      </c>
      <c r="E236" s="14">
        <f t="shared" si="12"/>
        <v>8.2930795351284121E-3</v>
      </c>
    </row>
    <row r="237" spans="2:5" x14ac:dyDescent="0.25">
      <c r="B237" s="13">
        <v>4.7</v>
      </c>
      <c r="C237" s="13">
        <v>0.13300000000000001</v>
      </c>
      <c r="D237" s="27">
        <f t="shared" si="11"/>
        <v>0.12200000000000001</v>
      </c>
      <c r="E237" s="14">
        <f t="shared" si="12"/>
        <v>1.1903008273949016E-2</v>
      </c>
    </row>
    <row r="238" spans="2:5" x14ac:dyDescent="0.25">
      <c r="B238" s="13">
        <v>4.72</v>
      </c>
      <c r="C238" s="13">
        <v>0.157</v>
      </c>
      <c r="D238" s="27">
        <f t="shared" si="11"/>
        <v>0.14599999999999999</v>
      </c>
      <c r="E238" s="14">
        <f t="shared" si="12"/>
        <v>1.4244583672102918E-2</v>
      </c>
    </row>
    <row r="239" spans="2:5" x14ac:dyDescent="0.25">
      <c r="B239" s="13">
        <v>4.74</v>
      </c>
      <c r="C239" s="13">
        <v>0.16900000000000001</v>
      </c>
      <c r="D239" s="27">
        <f t="shared" si="11"/>
        <v>0.158</v>
      </c>
      <c r="E239" s="14">
        <f t="shared" si="12"/>
        <v>1.5415371371179872E-2</v>
      </c>
    </row>
    <row r="240" spans="2:5" x14ac:dyDescent="0.25">
      <c r="B240" s="13">
        <v>4.76</v>
      </c>
      <c r="C240" s="13">
        <v>0.193</v>
      </c>
      <c r="D240" s="27">
        <f t="shared" si="11"/>
        <v>0.182</v>
      </c>
      <c r="E240" s="14">
        <f t="shared" si="12"/>
        <v>1.7756946769333776E-2</v>
      </c>
    </row>
    <row r="241" spans="2:5" x14ac:dyDescent="0.25">
      <c r="B241" s="13">
        <v>4.78</v>
      </c>
      <c r="C241" s="13">
        <v>0.218</v>
      </c>
      <c r="D241" s="27">
        <f t="shared" si="11"/>
        <v>0.20699999999999999</v>
      </c>
      <c r="E241" s="14">
        <f t="shared" si="12"/>
        <v>2.0196087809077425E-2</v>
      </c>
    </row>
    <row r="242" spans="2:5" x14ac:dyDescent="0.25">
      <c r="B242" s="13">
        <v>4.8</v>
      </c>
      <c r="C242" s="13">
        <v>0.23</v>
      </c>
      <c r="D242" s="27">
        <f t="shared" si="11"/>
        <v>0.219</v>
      </c>
      <c r="E242" s="14">
        <f t="shared" si="12"/>
        <v>2.136687550815438E-2</v>
      </c>
    </row>
    <row r="243" spans="2:5" x14ac:dyDescent="0.25">
      <c r="B243" s="13">
        <v>4.82</v>
      </c>
      <c r="C243" s="13">
        <v>0.23599999999999999</v>
      </c>
      <c r="D243" s="27">
        <f t="shared" si="11"/>
        <v>0.22499999999999998</v>
      </c>
      <c r="E243" s="14">
        <f t="shared" si="12"/>
        <v>2.1952269357692851E-2</v>
      </c>
    </row>
    <row r="244" spans="2:5" x14ac:dyDescent="0.25">
      <c r="B244" s="13">
        <v>4.84</v>
      </c>
      <c r="C244" s="13">
        <v>0.254</v>
      </c>
      <c r="D244" s="27">
        <f t="shared" si="11"/>
        <v>0.24299999999999999</v>
      </c>
      <c r="E244" s="14">
        <f t="shared" si="12"/>
        <v>2.3708450906308281E-2</v>
      </c>
    </row>
    <row r="245" spans="2:5" x14ac:dyDescent="0.25">
      <c r="B245" s="13">
        <v>4.8600000000000003</v>
      </c>
      <c r="C245" s="13">
        <v>0.26</v>
      </c>
      <c r="D245" s="27">
        <f t="shared" si="11"/>
        <v>0.249</v>
      </c>
      <c r="E245" s="14">
        <f t="shared" si="12"/>
        <v>2.4293844755846759E-2</v>
      </c>
    </row>
    <row r="246" spans="2:5" x14ac:dyDescent="0.25">
      <c r="B246" s="13">
        <v>4.88</v>
      </c>
      <c r="C246" s="13">
        <v>0.26</v>
      </c>
      <c r="D246" s="27">
        <f t="shared" si="11"/>
        <v>0.249</v>
      </c>
      <c r="E246" s="14">
        <f t="shared" si="12"/>
        <v>2.4293844755846759E-2</v>
      </c>
    </row>
    <row r="247" spans="2:5" x14ac:dyDescent="0.25">
      <c r="B247" s="13">
        <v>4.9000000000000004</v>
      </c>
      <c r="C247" s="13">
        <v>0.254</v>
      </c>
      <c r="D247" s="27">
        <f t="shared" si="11"/>
        <v>0.24299999999999999</v>
      </c>
      <c r="E247" s="14">
        <f t="shared" si="12"/>
        <v>2.3708450906308281E-2</v>
      </c>
    </row>
    <row r="248" spans="2:5" x14ac:dyDescent="0.25">
      <c r="B248" s="13">
        <v>4.92</v>
      </c>
      <c r="C248" s="13">
        <v>0.26</v>
      </c>
      <c r="D248" s="27">
        <f t="shared" si="11"/>
        <v>0.249</v>
      </c>
      <c r="E248" s="14">
        <f t="shared" si="12"/>
        <v>2.4293844755846759E-2</v>
      </c>
    </row>
    <row r="249" spans="2:5" x14ac:dyDescent="0.25">
      <c r="B249" s="13">
        <v>4.9400000000000004</v>
      </c>
      <c r="C249" s="13">
        <v>0.26</v>
      </c>
      <c r="D249" s="27">
        <f t="shared" si="11"/>
        <v>0.249</v>
      </c>
      <c r="E249" s="14">
        <f t="shared" si="12"/>
        <v>2.4293844755846759E-2</v>
      </c>
    </row>
    <row r="250" spans="2:5" x14ac:dyDescent="0.25">
      <c r="B250" s="13">
        <v>4.96</v>
      </c>
      <c r="C250" s="13">
        <v>0.248</v>
      </c>
      <c r="D250" s="27">
        <f t="shared" si="11"/>
        <v>0.23699999999999999</v>
      </c>
      <c r="E250" s="14">
        <f t="shared" si="12"/>
        <v>2.3123057056769807E-2</v>
      </c>
    </row>
    <row r="251" spans="2:5" x14ac:dyDescent="0.25">
      <c r="B251" s="13">
        <v>4.9800000000000004</v>
      </c>
      <c r="C251" s="13">
        <v>0.23599999999999999</v>
      </c>
      <c r="D251" s="27">
        <f t="shared" si="11"/>
        <v>0.22499999999999998</v>
      </c>
      <c r="E251" s="14">
        <f t="shared" si="12"/>
        <v>2.1952269357692851E-2</v>
      </c>
    </row>
    <row r="252" spans="2:5" x14ac:dyDescent="0.25">
      <c r="B252" s="13">
        <v>5</v>
      </c>
      <c r="C252" s="13">
        <v>0.23</v>
      </c>
      <c r="D252" s="27">
        <f t="shared" si="11"/>
        <v>0.219</v>
      </c>
      <c r="E252" s="14">
        <f t="shared" si="12"/>
        <v>2.136687550815438E-2</v>
      </c>
    </row>
    <row r="253" spans="2:5" x14ac:dyDescent="0.25">
      <c r="B253" s="13">
        <v>5.0199999999999996</v>
      </c>
      <c r="C253" s="13">
        <v>0.21199999999999999</v>
      </c>
      <c r="D253" s="27">
        <f t="shared" si="11"/>
        <v>0.20099999999999998</v>
      </c>
      <c r="E253" s="14">
        <f t="shared" si="12"/>
        <v>1.961069395953895E-2</v>
      </c>
    </row>
    <row r="254" spans="2:5" x14ac:dyDescent="0.25">
      <c r="B254" s="13">
        <v>5.04</v>
      </c>
      <c r="C254" s="13">
        <v>0.193</v>
      </c>
      <c r="D254" s="27">
        <f t="shared" si="11"/>
        <v>0.182</v>
      </c>
      <c r="E254" s="14">
        <f t="shared" si="12"/>
        <v>1.7756946769333776E-2</v>
      </c>
    </row>
    <row r="255" spans="2:5" x14ac:dyDescent="0.25">
      <c r="B255" s="13">
        <v>5.0599999999999996</v>
      </c>
      <c r="C255" s="13">
        <v>0.18099999999999999</v>
      </c>
      <c r="D255" s="27">
        <f t="shared" si="11"/>
        <v>0.16999999999999998</v>
      </c>
      <c r="E255" s="14">
        <f t="shared" si="12"/>
        <v>1.6586159070256821E-2</v>
      </c>
    </row>
    <row r="256" spans="2:5" x14ac:dyDescent="0.25">
      <c r="B256" s="13">
        <v>5.08</v>
      </c>
      <c r="C256" s="13">
        <v>0.16900000000000001</v>
      </c>
      <c r="D256" s="27">
        <f t="shared" si="11"/>
        <v>0.158</v>
      </c>
      <c r="E256" s="14">
        <f t="shared" si="12"/>
        <v>1.5415371371179872E-2</v>
      </c>
    </row>
    <row r="257" spans="2:5" x14ac:dyDescent="0.25">
      <c r="B257" s="13">
        <v>5.0999999999999996</v>
      </c>
      <c r="C257" s="13">
        <v>0.151</v>
      </c>
      <c r="D257" s="27">
        <f t="shared" si="11"/>
        <v>0.13999999999999999</v>
      </c>
      <c r="E257" s="14">
        <f t="shared" si="12"/>
        <v>1.3659189822564442E-2</v>
      </c>
    </row>
    <row r="258" spans="2:5" x14ac:dyDescent="0.25">
      <c r="B258" s="13">
        <v>5.12</v>
      </c>
      <c r="C258" s="13">
        <v>0.121</v>
      </c>
      <c r="D258" s="27">
        <f t="shared" si="11"/>
        <v>0.11</v>
      </c>
      <c r="E258" s="14">
        <f t="shared" si="12"/>
        <v>1.0732220574872062E-2</v>
      </c>
    </row>
    <row r="259" spans="2:5" x14ac:dyDescent="0.25">
      <c r="B259" s="13">
        <v>5.14</v>
      </c>
      <c r="C259" s="13">
        <v>0.108</v>
      </c>
      <c r="D259" s="27">
        <f t="shared" ref="D259:D322" si="13">C259-$O$5</f>
        <v>9.7000000000000003E-2</v>
      </c>
      <c r="E259" s="14">
        <f t="shared" si="12"/>
        <v>9.4638672342053642E-3</v>
      </c>
    </row>
    <row r="260" spans="2:5" x14ac:dyDescent="0.25">
      <c r="B260" s="13">
        <v>5.16</v>
      </c>
      <c r="C260" s="13">
        <v>8.4000000000000005E-2</v>
      </c>
      <c r="D260" s="27">
        <f t="shared" si="13"/>
        <v>7.3000000000000009E-2</v>
      </c>
      <c r="E260" s="14">
        <f t="shared" ref="E260:E323" si="14">D260/$O$2</f>
        <v>7.12229183605146E-3</v>
      </c>
    </row>
    <row r="261" spans="2:5" x14ac:dyDescent="0.25">
      <c r="B261" s="13">
        <v>5.18</v>
      </c>
      <c r="C261" s="13">
        <v>0.06</v>
      </c>
      <c r="D261" s="27">
        <f t="shared" si="13"/>
        <v>4.9000000000000002E-2</v>
      </c>
      <c r="E261" s="14">
        <f t="shared" si="14"/>
        <v>4.780716437897555E-3</v>
      </c>
    </row>
    <row r="262" spans="2:5" x14ac:dyDescent="0.25">
      <c r="B262" s="13">
        <v>5.2</v>
      </c>
      <c r="C262" s="13">
        <v>3.5000000000000003E-2</v>
      </c>
      <c r="D262" s="27">
        <f t="shared" si="13"/>
        <v>2.4000000000000004E-2</v>
      </c>
      <c r="E262" s="14">
        <f t="shared" si="14"/>
        <v>2.3415753981539051E-3</v>
      </c>
    </row>
    <row r="263" spans="2:5" x14ac:dyDescent="0.25">
      <c r="B263" s="13">
        <v>5.22</v>
      </c>
      <c r="C263" s="13">
        <v>1.0999999999999999E-2</v>
      </c>
      <c r="D263" s="27">
        <f t="shared" si="13"/>
        <v>0</v>
      </c>
      <c r="E263" s="14">
        <f t="shared" si="14"/>
        <v>0</v>
      </c>
    </row>
    <row r="264" spans="2:5" x14ac:dyDescent="0.25">
      <c r="B264" s="13">
        <v>5.24</v>
      </c>
      <c r="C264" s="13">
        <v>-7.0000000000000001E-3</v>
      </c>
      <c r="D264" s="27">
        <f t="shared" si="13"/>
        <v>-1.7999999999999999E-2</v>
      </c>
      <c r="E264" s="14">
        <f t="shared" si="14"/>
        <v>-1.7561815486154281E-3</v>
      </c>
    </row>
    <row r="265" spans="2:5" x14ac:dyDescent="0.25">
      <c r="B265" s="13">
        <v>5.26</v>
      </c>
      <c r="C265" s="13">
        <v>-3.1E-2</v>
      </c>
      <c r="D265" s="27">
        <f t="shared" si="13"/>
        <v>-4.1999999999999996E-2</v>
      </c>
      <c r="E265" s="14">
        <f t="shared" si="14"/>
        <v>-4.0977569467693323E-3</v>
      </c>
    </row>
    <row r="266" spans="2:5" x14ac:dyDescent="0.25">
      <c r="B266" s="13">
        <v>5.28</v>
      </c>
      <c r="C266" s="13">
        <v>-4.2999999999999997E-2</v>
      </c>
      <c r="D266" s="27">
        <f t="shared" si="13"/>
        <v>-5.3999999999999992E-2</v>
      </c>
      <c r="E266" s="14">
        <f t="shared" si="14"/>
        <v>-5.2685446458462844E-3</v>
      </c>
    </row>
    <row r="267" spans="2:5" x14ac:dyDescent="0.25">
      <c r="B267" s="13">
        <v>5.3</v>
      </c>
      <c r="C267" s="13">
        <v>-6.2E-2</v>
      </c>
      <c r="D267" s="27">
        <f t="shared" si="13"/>
        <v>-7.2999999999999995E-2</v>
      </c>
      <c r="E267" s="14">
        <f t="shared" si="14"/>
        <v>-7.1222918360514592E-3</v>
      </c>
    </row>
    <row r="268" spans="2:5" x14ac:dyDescent="0.25">
      <c r="B268" s="13">
        <v>5.32</v>
      </c>
      <c r="C268" s="13">
        <v>-0.08</v>
      </c>
      <c r="D268" s="27">
        <f t="shared" si="13"/>
        <v>-9.0999999999999998E-2</v>
      </c>
      <c r="E268" s="14">
        <f t="shared" si="14"/>
        <v>-8.8784733846668882E-3</v>
      </c>
    </row>
    <row r="269" spans="2:5" x14ac:dyDescent="0.25">
      <c r="B269" s="13">
        <v>5.34</v>
      </c>
      <c r="C269" s="13">
        <v>-0.104</v>
      </c>
      <c r="D269" s="27">
        <f t="shared" si="13"/>
        <v>-0.11499999999999999</v>
      </c>
      <c r="E269" s="14">
        <f t="shared" si="14"/>
        <v>-1.1220048782820792E-2</v>
      </c>
    </row>
    <row r="270" spans="2:5" x14ac:dyDescent="0.25">
      <c r="B270" s="13">
        <v>5.36</v>
      </c>
      <c r="C270" s="13">
        <v>-0.11600000000000001</v>
      </c>
      <c r="D270" s="27">
        <f t="shared" si="13"/>
        <v>-0.127</v>
      </c>
      <c r="E270" s="14">
        <f t="shared" si="14"/>
        <v>-1.2390836481897744E-2</v>
      </c>
    </row>
    <row r="271" spans="2:5" x14ac:dyDescent="0.25">
      <c r="B271" s="13">
        <v>5.38</v>
      </c>
      <c r="C271" s="13">
        <v>-0.129</v>
      </c>
      <c r="D271" s="27">
        <f t="shared" si="13"/>
        <v>-0.14000000000000001</v>
      </c>
      <c r="E271" s="14">
        <f t="shared" si="14"/>
        <v>-1.3659189822564444E-2</v>
      </c>
    </row>
    <row r="272" spans="2:5" x14ac:dyDescent="0.25">
      <c r="B272" s="13">
        <v>5.4</v>
      </c>
      <c r="C272" s="13">
        <v>-0.13500000000000001</v>
      </c>
      <c r="D272" s="27">
        <f t="shared" si="13"/>
        <v>-0.14600000000000002</v>
      </c>
      <c r="E272" s="14">
        <f t="shared" si="14"/>
        <v>-1.424458367210292E-2</v>
      </c>
    </row>
    <row r="273" spans="2:5" x14ac:dyDescent="0.25">
      <c r="B273" s="13">
        <v>5.42</v>
      </c>
      <c r="C273" s="13">
        <v>-0.14699999999999999</v>
      </c>
      <c r="D273" s="27">
        <f t="shared" si="13"/>
        <v>-0.158</v>
      </c>
      <c r="E273" s="14">
        <f t="shared" si="14"/>
        <v>-1.5415371371179872E-2</v>
      </c>
    </row>
    <row r="274" spans="2:5" x14ac:dyDescent="0.25">
      <c r="B274" s="13">
        <v>5.44</v>
      </c>
      <c r="C274" s="13">
        <v>-0.153</v>
      </c>
      <c r="D274" s="27">
        <f t="shared" si="13"/>
        <v>-0.16400000000000001</v>
      </c>
      <c r="E274" s="14">
        <f t="shared" si="14"/>
        <v>-1.6000765220718347E-2</v>
      </c>
    </row>
    <row r="275" spans="2:5" x14ac:dyDescent="0.25">
      <c r="B275" s="13">
        <v>5.46</v>
      </c>
      <c r="C275" s="13">
        <v>-0.153</v>
      </c>
      <c r="D275" s="27">
        <f t="shared" si="13"/>
        <v>-0.16400000000000001</v>
      </c>
      <c r="E275" s="14">
        <f t="shared" si="14"/>
        <v>-1.6000765220718347E-2</v>
      </c>
    </row>
    <row r="276" spans="2:5" x14ac:dyDescent="0.25">
      <c r="B276" s="13">
        <v>5.48</v>
      </c>
      <c r="C276" s="13">
        <v>-0.159</v>
      </c>
      <c r="D276" s="27">
        <f t="shared" si="13"/>
        <v>-0.17</v>
      </c>
      <c r="E276" s="14">
        <f t="shared" si="14"/>
        <v>-1.6586159070256824E-2</v>
      </c>
    </row>
    <row r="277" spans="2:5" x14ac:dyDescent="0.25">
      <c r="B277" s="13">
        <v>5.5</v>
      </c>
      <c r="C277" s="13">
        <v>-0.16500000000000001</v>
      </c>
      <c r="D277" s="27">
        <f t="shared" si="13"/>
        <v>-0.17600000000000002</v>
      </c>
      <c r="E277" s="14">
        <f t="shared" si="14"/>
        <v>-1.7171552919795302E-2</v>
      </c>
    </row>
    <row r="278" spans="2:5" x14ac:dyDescent="0.25">
      <c r="B278" s="13">
        <v>5.52</v>
      </c>
      <c r="C278" s="13">
        <v>-0.159</v>
      </c>
      <c r="D278" s="27">
        <f t="shared" si="13"/>
        <v>-0.17</v>
      </c>
      <c r="E278" s="14">
        <f t="shared" si="14"/>
        <v>-1.6586159070256824E-2</v>
      </c>
    </row>
    <row r="279" spans="2:5" x14ac:dyDescent="0.25">
      <c r="B279" s="13">
        <v>5.54</v>
      </c>
      <c r="C279" s="13">
        <v>-0.153</v>
      </c>
      <c r="D279" s="27">
        <f t="shared" si="13"/>
        <v>-0.16400000000000001</v>
      </c>
      <c r="E279" s="14">
        <f t="shared" si="14"/>
        <v>-1.6000765220718347E-2</v>
      </c>
    </row>
    <row r="280" spans="2:5" x14ac:dyDescent="0.25">
      <c r="B280" s="13">
        <v>5.56</v>
      </c>
      <c r="C280" s="13">
        <v>-0.14699999999999999</v>
      </c>
      <c r="D280" s="27">
        <f t="shared" si="13"/>
        <v>-0.158</v>
      </c>
      <c r="E280" s="14">
        <f t="shared" si="14"/>
        <v>-1.5415371371179872E-2</v>
      </c>
    </row>
    <row r="281" spans="2:5" x14ac:dyDescent="0.25">
      <c r="B281" s="13">
        <v>5.58</v>
      </c>
      <c r="C281" s="13">
        <v>-0.14699999999999999</v>
      </c>
      <c r="D281" s="27">
        <f t="shared" si="13"/>
        <v>-0.158</v>
      </c>
      <c r="E281" s="14">
        <f t="shared" si="14"/>
        <v>-1.5415371371179872E-2</v>
      </c>
    </row>
    <row r="282" spans="2:5" x14ac:dyDescent="0.25">
      <c r="B282" s="13">
        <v>5.6</v>
      </c>
      <c r="C282" s="13">
        <v>-0.13500000000000001</v>
      </c>
      <c r="D282" s="27">
        <f t="shared" si="13"/>
        <v>-0.14600000000000002</v>
      </c>
      <c r="E282" s="14">
        <f t="shared" si="14"/>
        <v>-1.424458367210292E-2</v>
      </c>
    </row>
    <row r="283" spans="2:5" x14ac:dyDescent="0.25">
      <c r="B283" s="13">
        <v>5.62</v>
      </c>
      <c r="C283" s="13">
        <v>-0.122</v>
      </c>
      <c r="D283" s="27">
        <f t="shared" si="13"/>
        <v>-0.13300000000000001</v>
      </c>
      <c r="E283" s="14">
        <f t="shared" si="14"/>
        <v>-1.2976230331436222E-2</v>
      </c>
    </row>
    <row r="284" spans="2:5" x14ac:dyDescent="0.25">
      <c r="B284" s="13">
        <v>5.64</v>
      </c>
      <c r="C284" s="13">
        <v>-0.11</v>
      </c>
      <c r="D284" s="27">
        <f t="shared" si="13"/>
        <v>-0.121</v>
      </c>
      <c r="E284" s="14">
        <f t="shared" si="14"/>
        <v>-1.1805442632359268E-2</v>
      </c>
    </row>
    <row r="285" spans="2:5" x14ac:dyDescent="0.25">
      <c r="B285" s="13">
        <v>5.66</v>
      </c>
      <c r="C285" s="13">
        <v>-0.104</v>
      </c>
      <c r="D285" s="27">
        <f t="shared" si="13"/>
        <v>-0.11499999999999999</v>
      </c>
      <c r="E285" s="14">
        <f t="shared" si="14"/>
        <v>-1.1220048782820792E-2</v>
      </c>
    </row>
    <row r="286" spans="2:5" x14ac:dyDescent="0.25">
      <c r="B286" s="13">
        <v>5.68</v>
      </c>
      <c r="C286" s="13">
        <v>-8.5999999999999993E-2</v>
      </c>
      <c r="D286" s="27">
        <f t="shared" si="13"/>
        <v>-9.6999999999999989E-2</v>
      </c>
      <c r="E286" s="14">
        <f t="shared" si="14"/>
        <v>-9.4638672342053625E-3</v>
      </c>
    </row>
    <row r="287" spans="2:5" x14ac:dyDescent="0.25">
      <c r="B287" s="13">
        <v>5.7</v>
      </c>
      <c r="C287" s="13">
        <v>-7.3999999999999996E-2</v>
      </c>
      <c r="D287" s="27">
        <f t="shared" si="13"/>
        <v>-8.4999999999999992E-2</v>
      </c>
      <c r="E287" s="14">
        <f t="shared" si="14"/>
        <v>-8.2930795351284104E-3</v>
      </c>
    </row>
    <row r="288" spans="2:5" x14ac:dyDescent="0.25">
      <c r="B288" s="13">
        <v>5.72</v>
      </c>
      <c r="C288" s="13">
        <v>-6.2E-2</v>
      </c>
      <c r="D288" s="27">
        <f t="shared" si="13"/>
        <v>-7.2999999999999995E-2</v>
      </c>
      <c r="E288" s="14">
        <f t="shared" si="14"/>
        <v>-7.1222918360514592E-3</v>
      </c>
    </row>
    <row r="289" spans="2:5" x14ac:dyDescent="0.25">
      <c r="B289" s="13">
        <v>5.74</v>
      </c>
      <c r="C289" s="13">
        <v>-5.6000000000000001E-2</v>
      </c>
      <c r="D289" s="27">
        <f t="shared" si="13"/>
        <v>-6.7000000000000004E-2</v>
      </c>
      <c r="E289" s="14">
        <f t="shared" si="14"/>
        <v>-6.536897986512984E-3</v>
      </c>
    </row>
    <row r="290" spans="2:5" x14ac:dyDescent="0.25">
      <c r="B290" s="13">
        <v>5.76</v>
      </c>
      <c r="C290" s="13">
        <v>-3.1E-2</v>
      </c>
      <c r="D290" s="27">
        <f t="shared" si="13"/>
        <v>-4.1999999999999996E-2</v>
      </c>
      <c r="E290" s="14">
        <f t="shared" si="14"/>
        <v>-4.0977569467693323E-3</v>
      </c>
    </row>
    <row r="291" spans="2:5" x14ac:dyDescent="0.25">
      <c r="B291" s="13">
        <v>5.78</v>
      </c>
      <c r="C291" s="13">
        <v>-1.2999999999999999E-2</v>
      </c>
      <c r="D291" s="27">
        <f t="shared" si="13"/>
        <v>-2.4E-2</v>
      </c>
      <c r="E291" s="14">
        <f t="shared" si="14"/>
        <v>-2.3415753981539046E-3</v>
      </c>
    </row>
    <row r="292" spans="2:5" x14ac:dyDescent="0.25">
      <c r="B292" s="13">
        <v>5.8</v>
      </c>
      <c r="C292" s="13">
        <v>-1E-3</v>
      </c>
      <c r="D292" s="27">
        <f t="shared" si="13"/>
        <v>-1.2E-2</v>
      </c>
      <c r="E292" s="14">
        <f t="shared" si="14"/>
        <v>-1.1707876990769523E-3</v>
      </c>
    </row>
    <row r="293" spans="2:5" x14ac:dyDescent="0.25">
      <c r="B293" s="13">
        <v>5.82</v>
      </c>
      <c r="C293" s="13">
        <v>1.0999999999999999E-2</v>
      </c>
      <c r="D293" s="27">
        <f t="shared" si="13"/>
        <v>0</v>
      </c>
      <c r="E293" s="14">
        <f t="shared" si="14"/>
        <v>0</v>
      </c>
    </row>
    <row r="294" spans="2:5" x14ac:dyDescent="0.25">
      <c r="B294" s="13">
        <v>5.84</v>
      </c>
      <c r="C294" s="13">
        <v>2.9000000000000001E-2</v>
      </c>
      <c r="D294" s="27">
        <f t="shared" si="13"/>
        <v>1.8000000000000002E-2</v>
      </c>
      <c r="E294" s="14">
        <f t="shared" si="14"/>
        <v>1.7561815486154286E-3</v>
      </c>
    </row>
    <row r="295" spans="2:5" x14ac:dyDescent="0.25">
      <c r="B295" s="13">
        <v>5.86</v>
      </c>
      <c r="C295" s="13">
        <v>4.2000000000000003E-2</v>
      </c>
      <c r="D295" s="27">
        <f t="shared" si="13"/>
        <v>3.1000000000000003E-2</v>
      </c>
      <c r="E295" s="14">
        <f t="shared" si="14"/>
        <v>3.0245348892821268E-3</v>
      </c>
    </row>
    <row r="296" spans="2:5" x14ac:dyDescent="0.25">
      <c r="B296" s="13">
        <v>5.88</v>
      </c>
      <c r="C296" s="13">
        <v>5.3999999999999999E-2</v>
      </c>
      <c r="D296" s="27">
        <f t="shared" si="13"/>
        <v>4.2999999999999997E-2</v>
      </c>
      <c r="E296" s="14">
        <f t="shared" si="14"/>
        <v>4.1953225883590789E-3</v>
      </c>
    </row>
    <row r="297" spans="2:5" x14ac:dyDescent="0.25">
      <c r="B297" s="13">
        <v>5.9</v>
      </c>
      <c r="C297" s="13">
        <v>6.6000000000000003E-2</v>
      </c>
      <c r="D297" s="27">
        <f t="shared" si="13"/>
        <v>5.5000000000000007E-2</v>
      </c>
      <c r="E297" s="14">
        <f t="shared" si="14"/>
        <v>5.3661102874360319E-3</v>
      </c>
    </row>
    <row r="298" spans="2:5" x14ac:dyDescent="0.25">
      <c r="B298" s="13">
        <v>5.92</v>
      </c>
      <c r="C298" s="13">
        <v>8.4000000000000005E-2</v>
      </c>
      <c r="D298" s="27">
        <f t="shared" si="13"/>
        <v>7.3000000000000009E-2</v>
      </c>
      <c r="E298" s="14">
        <f t="shared" si="14"/>
        <v>7.12229183605146E-3</v>
      </c>
    </row>
    <row r="299" spans="2:5" x14ac:dyDescent="0.25">
      <c r="B299" s="13">
        <v>5.94</v>
      </c>
      <c r="C299" s="13">
        <v>0.09</v>
      </c>
      <c r="D299" s="27">
        <f t="shared" si="13"/>
        <v>7.9000000000000001E-2</v>
      </c>
      <c r="E299" s="14">
        <f t="shared" si="14"/>
        <v>7.7076856855899361E-3</v>
      </c>
    </row>
    <row r="300" spans="2:5" x14ac:dyDescent="0.25">
      <c r="B300" s="13">
        <v>5.96</v>
      </c>
      <c r="C300" s="13">
        <v>9.6000000000000002E-2</v>
      </c>
      <c r="D300" s="27">
        <f t="shared" si="13"/>
        <v>8.5000000000000006E-2</v>
      </c>
      <c r="E300" s="14">
        <f t="shared" si="14"/>
        <v>8.2930795351284121E-3</v>
      </c>
    </row>
    <row r="301" spans="2:5" x14ac:dyDescent="0.25">
      <c r="B301" s="13">
        <v>5.98</v>
      </c>
      <c r="C301" s="13">
        <v>0.108</v>
      </c>
      <c r="D301" s="27">
        <f t="shared" si="13"/>
        <v>9.7000000000000003E-2</v>
      </c>
      <c r="E301" s="14">
        <f t="shared" si="14"/>
        <v>9.4638672342053642E-3</v>
      </c>
    </row>
    <row r="302" spans="2:5" x14ac:dyDescent="0.25">
      <c r="B302" s="13">
        <v>6</v>
      </c>
      <c r="C302" s="13">
        <v>0.114</v>
      </c>
      <c r="D302" s="27">
        <f t="shared" si="13"/>
        <v>0.10300000000000001</v>
      </c>
      <c r="E302" s="14">
        <f t="shared" si="14"/>
        <v>1.004926108374384E-2</v>
      </c>
    </row>
    <row r="303" spans="2:5" x14ac:dyDescent="0.25">
      <c r="B303" s="13">
        <v>6.02</v>
      </c>
      <c r="C303" s="13">
        <v>0.114</v>
      </c>
      <c r="D303" s="27">
        <f t="shared" si="13"/>
        <v>0.10300000000000001</v>
      </c>
      <c r="E303" s="14">
        <f t="shared" si="14"/>
        <v>1.004926108374384E-2</v>
      </c>
    </row>
    <row r="304" spans="2:5" x14ac:dyDescent="0.25">
      <c r="B304" s="13">
        <v>6.04</v>
      </c>
      <c r="C304" s="13">
        <v>0.121</v>
      </c>
      <c r="D304" s="27">
        <f t="shared" si="13"/>
        <v>0.11</v>
      </c>
      <c r="E304" s="14">
        <f t="shared" si="14"/>
        <v>1.0732220574872062E-2</v>
      </c>
    </row>
    <row r="305" spans="2:5" x14ac:dyDescent="0.25">
      <c r="B305" s="13">
        <v>6.06</v>
      </c>
      <c r="C305" s="13">
        <v>0.127</v>
      </c>
      <c r="D305" s="27">
        <f t="shared" si="13"/>
        <v>0.11600000000000001</v>
      </c>
      <c r="E305" s="14">
        <f t="shared" si="14"/>
        <v>1.131761442441054E-2</v>
      </c>
    </row>
    <row r="306" spans="2:5" x14ac:dyDescent="0.25">
      <c r="B306" s="13">
        <v>6.08</v>
      </c>
      <c r="C306" s="13">
        <v>0.127</v>
      </c>
      <c r="D306" s="27">
        <f t="shared" si="13"/>
        <v>0.11600000000000001</v>
      </c>
      <c r="E306" s="14">
        <f t="shared" si="14"/>
        <v>1.131761442441054E-2</v>
      </c>
    </row>
    <row r="307" spans="2:5" x14ac:dyDescent="0.25">
      <c r="B307" s="13">
        <v>6.1</v>
      </c>
      <c r="C307" s="13">
        <v>0.127</v>
      </c>
      <c r="D307" s="27">
        <f t="shared" si="13"/>
        <v>0.11600000000000001</v>
      </c>
      <c r="E307" s="14">
        <f t="shared" si="14"/>
        <v>1.131761442441054E-2</v>
      </c>
    </row>
    <row r="308" spans="2:5" x14ac:dyDescent="0.25">
      <c r="B308" s="13">
        <v>6.12</v>
      </c>
      <c r="C308" s="13">
        <v>0.121</v>
      </c>
      <c r="D308" s="27">
        <f t="shared" si="13"/>
        <v>0.11</v>
      </c>
      <c r="E308" s="14">
        <f t="shared" si="14"/>
        <v>1.0732220574872062E-2</v>
      </c>
    </row>
    <row r="309" spans="2:5" x14ac:dyDescent="0.25">
      <c r="B309" s="13">
        <v>6.14</v>
      </c>
      <c r="C309" s="13">
        <v>0.121</v>
      </c>
      <c r="D309" s="27">
        <f t="shared" si="13"/>
        <v>0.11</v>
      </c>
      <c r="E309" s="14">
        <f t="shared" si="14"/>
        <v>1.0732220574872062E-2</v>
      </c>
    </row>
    <row r="310" spans="2:5" x14ac:dyDescent="0.25">
      <c r="B310" s="13">
        <v>6.16</v>
      </c>
      <c r="C310" s="13">
        <v>0.114</v>
      </c>
      <c r="D310" s="27">
        <f t="shared" si="13"/>
        <v>0.10300000000000001</v>
      </c>
      <c r="E310" s="14">
        <f t="shared" si="14"/>
        <v>1.004926108374384E-2</v>
      </c>
    </row>
    <row r="311" spans="2:5" x14ac:dyDescent="0.25">
      <c r="B311" s="13">
        <v>6.18</v>
      </c>
      <c r="C311" s="13">
        <v>0.108</v>
      </c>
      <c r="D311" s="27">
        <f t="shared" si="13"/>
        <v>9.7000000000000003E-2</v>
      </c>
      <c r="E311" s="14">
        <f t="shared" si="14"/>
        <v>9.4638672342053642E-3</v>
      </c>
    </row>
    <row r="312" spans="2:5" x14ac:dyDescent="0.25">
      <c r="B312" s="13">
        <v>6.2</v>
      </c>
      <c r="C312" s="13">
        <v>0.10199999999999999</v>
      </c>
      <c r="D312" s="27">
        <f t="shared" si="13"/>
        <v>9.0999999999999998E-2</v>
      </c>
      <c r="E312" s="14">
        <f t="shared" si="14"/>
        <v>8.8784733846668882E-3</v>
      </c>
    </row>
    <row r="313" spans="2:5" x14ac:dyDescent="0.25">
      <c r="B313" s="13">
        <v>6.22</v>
      </c>
      <c r="C313" s="13">
        <v>0.10199999999999999</v>
      </c>
      <c r="D313" s="27">
        <f t="shared" si="13"/>
        <v>9.0999999999999998E-2</v>
      </c>
      <c r="E313" s="14">
        <f t="shared" si="14"/>
        <v>8.8784733846668882E-3</v>
      </c>
    </row>
    <row r="314" spans="2:5" x14ac:dyDescent="0.25">
      <c r="B314" s="13">
        <v>6.24</v>
      </c>
      <c r="C314" s="13">
        <v>0.09</v>
      </c>
      <c r="D314" s="27">
        <f t="shared" si="13"/>
        <v>7.9000000000000001E-2</v>
      </c>
      <c r="E314" s="14">
        <f t="shared" si="14"/>
        <v>7.7076856855899361E-3</v>
      </c>
    </row>
    <row r="315" spans="2:5" x14ac:dyDescent="0.25">
      <c r="B315" s="13">
        <v>6.26</v>
      </c>
      <c r="C315" s="13">
        <v>8.4000000000000005E-2</v>
      </c>
      <c r="D315" s="27">
        <f t="shared" si="13"/>
        <v>7.3000000000000009E-2</v>
      </c>
      <c r="E315" s="14">
        <f t="shared" si="14"/>
        <v>7.12229183605146E-3</v>
      </c>
    </row>
    <row r="316" spans="2:5" x14ac:dyDescent="0.25">
      <c r="B316" s="13">
        <v>6.28</v>
      </c>
      <c r="C316" s="13">
        <v>7.8E-2</v>
      </c>
      <c r="D316" s="27">
        <f t="shared" si="13"/>
        <v>6.7000000000000004E-2</v>
      </c>
      <c r="E316" s="14">
        <f t="shared" si="14"/>
        <v>6.536897986512984E-3</v>
      </c>
    </row>
    <row r="317" spans="2:5" x14ac:dyDescent="0.25">
      <c r="B317" s="13">
        <v>6.3</v>
      </c>
      <c r="C317" s="13">
        <v>7.1999999999999995E-2</v>
      </c>
      <c r="D317" s="27">
        <f t="shared" si="13"/>
        <v>6.0999999999999999E-2</v>
      </c>
      <c r="E317" s="14">
        <f t="shared" si="14"/>
        <v>5.9515041369745071E-3</v>
      </c>
    </row>
    <row r="318" spans="2:5" x14ac:dyDescent="0.25">
      <c r="B318" s="13">
        <v>6.32</v>
      </c>
      <c r="C318" s="13">
        <v>6.6000000000000003E-2</v>
      </c>
      <c r="D318" s="27">
        <f t="shared" si="13"/>
        <v>5.5000000000000007E-2</v>
      </c>
      <c r="E318" s="14">
        <f t="shared" si="14"/>
        <v>5.3661102874360319E-3</v>
      </c>
    </row>
    <row r="319" spans="2:5" x14ac:dyDescent="0.25">
      <c r="B319" s="13">
        <v>6.34</v>
      </c>
      <c r="C319" s="13">
        <v>5.3999999999999999E-2</v>
      </c>
      <c r="D319" s="27">
        <f t="shared" si="13"/>
        <v>4.2999999999999997E-2</v>
      </c>
      <c r="E319" s="14">
        <f t="shared" si="14"/>
        <v>4.1953225883590789E-3</v>
      </c>
    </row>
    <row r="320" spans="2:5" x14ac:dyDescent="0.25">
      <c r="B320" s="13">
        <v>6.36</v>
      </c>
      <c r="C320" s="13">
        <v>4.2000000000000003E-2</v>
      </c>
      <c r="D320" s="27">
        <f t="shared" si="13"/>
        <v>3.1000000000000003E-2</v>
      </c>
      <c r="E320" s="14">
        <f t="shared" si="14"/>
        <v>3.0245348892821268E-3</v>
      </c>
    </row>
    <row r="321" spans="2:5" x14ac:dyDescent="0.25">
      <c r="B321" s="13">
        <v>6.38</v>
      </c>
      <c r="C321" s="13">
        <v>3.5000000000000003E-2</v>
      </c>
      <c r="D321" s="27">
        <f t="shared" si="13"/>
        <v>2.4000000000000004E-2</v>
      </c>
      <c r="E321" s="14">
        <f t="shared" si="14"/>
        <v>2.3415753981539051E-3</v>
      </c>
    </row>
    <row r="322" spans="2:5" x14ac:dyDescent="0.25">
      <c r="B322" s="13">
        <v>6.4</v>
      </c>
      <c r="C322" s="13">
        <v>2.9000000000000001E-2</v>
      </c>
      <c r="D322" s="27">
        <f t="shared" si="13"/>
        <v>1.8000000000000002E-2</v>
      </c>
      <c r="E322" s="14">
        <f t="shared" si="14"/>
        <v>1.7561815486154286E-3</v>
      </c>
    </row>
    <row r="323" spans="2:5" x14ac:dyDescent="0.25">
      <c r="B323" s="13">
        <v>6.42</v>
      </c>
      <c r="C323" s="13">
        <v>1.7000000000000001E-2</v>
      </c>
      <c r="D323" s="27">
        <f t="shared" ref="D323:D386" si="15">C323-$O$5</f>
        <v>6.0000000000000019E-3</v>
      </c>
      <c r="E323" s="14">
        <f t="shared" si="14"/>
        <v>5.8539384953847627E-4</v>
      </c>
    </row>
    <row r="324" spans="2:5" x14ac:dyDescent="0.25">
      <c r="B324" s="13">
        <v>6.44</v>
      </c>
      <c r="C324" s="13">
        <v>1.7000000000000001E-2</v>
      </c>
      <c r="D324" s="27">
        <f t="shared" si="15"/>
        <v>6.0000000000000019E-3</v>
      </c>
      <c r="E324" s="14">
        <f t="shared" ref="E324:E387" si="16">D324/$O$2</f>
        <v>5.8539384953847627E-4</v>
      </c>
    </row>
    <row r="325" spans="2:5" x14ac:dyDescent="0.25">
      <c r="B325" s="13">
        <v>6.46</v>
      </c>
      <c r="C325" s="13">
        <v>1.0999999999999999E-2</v>
      </c>
      <c r="D325" s="27">
        <f t="shared" si="15"/>
        <v>0</v>
      </c>
      <c r="E325" s="14">
        <f t="shared" si="16"/>
        <v>0</v>
      </c>
    </row>
    <row r="326" spans="2:5" x14ac:dyDescent="0.25">
      <c r="B326" s="13">
        <v>6.48</v>
      </c>
      <c r="C326" s="13">
        <v>-1E-3</v>
      </c>
      <c r="D326" s="27">
        <f t="shared" si="15"/>
        <v>-1.2E-2</v>
      </c>
      <c r="E326" s="14">
        <f t="shared" si="16"/>
        <v>-1.1707876990769523E-3</v>
      </c>
    </row>
    <row r="327" spans="2:5" x14ac:dyDescent="0.25">
      <c r="B327" s="13">
        <v>6.5</v>
      </c>
      <c r="C327" s="13">
        <v>-7.0000000000000001E-3</v>
      </c>
      <c r="D327" s="27">
        <f t="shared" si="15"/>
        <v>-1.7999999999999999E-2</v>
      </c>
      <c r="E327" s="14">
        <f t="shared" si="16"/>
        <v>-1.7561815486154281E-3</v>
      </c>
    </row>
    <row r="328" spans="2:5" x14ac:dyDescent="0.25">
      <c r="B328" s="13">
        <v>6.52</v>
      </c>
      <c r="C328" s="13">
        <v>-7.0000000000000001E-3</v>
      </c>
      <c r="D328" s="27">
        <f t="shared" si="15"/>
        <v>-1.7999999999999999E-2</v>
      </c>
      <c r="E328" s="14">
        <f t="shared" si="16"/>
        <v>-1.7561815486154281E-3</v>
      </c>
    </row>
    <row r="329" spans="2:5" x14ac:dyDescent="0.25">
      <c r="B329" s="13">
        <v>6.54</v>
      </c>
      <c r="C329" s="13">
        <v>-1.2999999999999999E-2</v>
      </c>
      <c r="D329" s="27">
        <f t="shared" si="15"/>
        <v>-2.4E-2</v>
      </c>
      <c r="E329" s="14">
        <f t="shared" si="16"/>
        <v>-2.3415753981539046E-3</v>
      </c>
    </row>
    <row r="330" spans="2:5" x14ac:dyDescent="0.25">
      <c r="B330" s="13">
        <v>6.56</v>
      </c>
      <c r="C330" s="13">
        <v>-2.5000000000000001E-2</v>
      </c>
      <c r="D330" s="27">
        <f t="shared" si="15"/>
        <v>-3.6000000000000004E-2</v>
      </c>
      <c r="E330" s="14">
        <f t="shared" si="16"/>
        <v>-3.5123630972308572E-3</v>
      </c>
    </row>
    <row r="331" spans="2:5" x14ac:dyDescent="0.25">
      <c r="B331" s="13">
        <v>6.58</v>
      </c>
      <c r="C331" s="13">
        <v>-2.5000000000000001E-2</v>
      </c>
      <c r="D331" s="27">
        <f t="shared" si="15"/>
        <v>-3.6000000000000004E-2</v>
      </c>
      <c r="E331" s="14">
        <f t="shared" si="16"/>
        <v>-3.5123630972308572E-3</v>
      </c>
    </row>
    <row r="332" spans="2:5" x14ac:dyDescent="0.25">
      <c r="B332" s="13">
        <v>6.6</v>
      </c>
      <c r="C332" s="13">
        <v>-2.5000000000000001E-2</v>
      </c>
      <c r="D332" s="27">
        <f t="shared" si="15"/>
        <v>-3.6000000000000004E-2</v>
      </c>
      <c r="E332" s="14">
        <f t="shared" si="16"/>
        <v>-3.5123630972308572E-3</v>
      </c>
    </row>
    <row r="333" spans="2:5" x14ac:dyDescent="0.25">
      <c r="B333" s="13">
        <v>6.62</v>
      </c>
      <c r="C333" s="13">
        <v>-3.1E-2</v>
      </c>
      <c r="D333" s="27">
        <f t="shared" si="15"/>
        <v>-4.1999999999999996E-2</v>
      </c>
      <c r="E333" s="14">
        <f t="shared" si="16"/>
        <v>-4.0977569467693323E-3</v>
      </c>
    </row>
    <row r="334" spans="2:5" x14ac:dyDescent="0.25">
      <c r="B334" s="13">
        <v>6.64</v>
      </c>
      <c r="C334" s="13">
        <v>-3.1E-2</v>
      </c>
      <c r="D334" s="27">
        <f t="shared" si="15"/>
        <v>-4.1999999999999996E-2</v>
      </c>
      <c r="E334" s="14">
        <f t="shared" si="16"/>
        <v>-4.0977569467693323E-3</v>
      </c>
    </row>
    <row r="335" spans="2:5" x14ac:dyDescent="0.25">
      <c r="B335" s="13">
        <v>6.66</v>
      </c>
      <c r="C335" s="13">
        <v>-3.6999999999999998E-2</v>
      </c>
      <c r="D335" s="27">
        <f t="shared" si="15"/>
        <v>-4.8000000000000001E-2</v>
      </c>
      <c r="E335" s="14">
        <f t="shared" si="16"/>
        <v>-4.6831507963078093E-3</v>
      </c>
    </row>
    <row r="336" spans="2:5" x14ac:dyDescent="0.25">
      <c r="B336" s="13">
        <v>6.68</v>
      </c>
      <c r="C336" s="13">
        <v>-3.1E-2</v>
      </c>
      <c r="D336" s="27">
        <f t="shared" si="15"/>
        <v>-4.1999999999999996E-2</v>
      </c>
      <c r="E336" s="14">
        <f t="shared" si="16"/>
        <v>-4.0977569467693323E-3</v>
      </c>
    </row>
    <row r="337" spans="2:5" x14ac:dyDescent="0.25">
      <c r="B337" s="13">
        <v>6.7</v>
      </c>
      <c r="C337" s="13">
        <v>-3.1E-2</v>
      </c>
      <c r="D337" s="27">
        <f t="shared" si="15"/>
        <v>-4.1999999999999996E-2</v>
      </c>
      <c r="E337" s="14">
        <f t="shared" si="16"/>
        <v>-4.0977569467693323E-3</v>
      </c>
    </row>
    <row r="338" spans="2:5" x14ac:dyDescent="0.25">
      <c r="B338" s="13">
        <v>6.72</v>
      </c>
      <c r="C338" s="13">
        <v>-3.1E-2</v>
      </c>
      <c r="D338" s="27">
        <f t="shared" si="15"/>
        <v>-4.1999999999999996E-2</v>
      </c>
      <c r="E338" s="14">
        <f t="shared" si="16"/>
        <v>-4.0977569467693323E-3</v>
      </c>
    </row>
    <row r="339" spans="2:5" x14ac:dyDescent="0.25">
      <c r="B339" s="13">
        <v>6.74</v>
      </c>
      <c r="C339" s="13">
        <v>-3.1E-2</v>
      </c>
      <c r="D339" s="27">
        <f t="shared" si="15"/>
        <v>-4.1999999999999996E-2</v>
      </c>
      <c r="E339" s="14">
        <f t="shared" si="16"/>
        <v>-4.0977569467693323E-3</v>
      </c>
    </row>
    <row r="340" spans="2:5" x14ac:dyDescent="0.25">
      <c r="B340" s="13">
        <v>6.76</v>
      </c>
      <c r="C340" s="13">
        <v>-2.5000000000000001E-2</v>
      </c>
      <c r="D340" s="27">
        <f t="shared" si="15"/>
        <v>-3.6000000000000004E-2</v>
      </c>
      <c r="E340" s="14">
        <f t="shared" si="16"/>
        <v>-3.5123630972308572E-3</v>
      </c>
    </row>
    <row r="341" spans="2:5" x14ac:dyDescent="0.25">
      <c r="B341" s="13">
        <v>6.78</v>
      </c>
      <c r="C341" s="13">
        <v>-1.9E-2</v>
      </c>
      <c r="D341" s="27">
        <f t="shared" si="15"/>
        <v>-0.03</v>
      </c>
      <c r="E341" s="14">
        <f t="shared" si="16"/>
        <v>-2.9269692476923807E-3</v>
      </c>
    </row>
    <row r="342" spans="2:5" x14ac:dyDescent="0.25">
      <c r="B342" s="13">
        <v>6.8</v>
      </c>
      <c r="C342" s="13">
        <v>-1.9E-2</v>
      </c>
      <c r="D342" s="27">
        <f t="shared" si="15"/>
        <v>-0.03</v>
      </c>
      <c r="E342" s="14">
        <f t="shared" si="16"/>
        <v>-2.9269692476923807E-3</v>
      </c>
    </row>
    <row r="343" spans="2:5" x14ac:dyDescent="0.25">
      <c r="B343" s="13">
        <v>6.82</v>
      </c>
      <c r="C343" s="13">
        <v>-1.9E-2</v>
      </c>
      <c r="D343" s="27">
        <f t="shared" si="15"/>
        <v>-0.03</v>
      </c>
      <c r="E343" s="14">
        <f t="shared" si="16"/>
        <v>-2.9269692476923807E-3</v>
      </c>
    </row>
    <row r="344" spans="2:5" x14ac:dyDescent="0.25">
      <c r="B344" s="13">
        <v>6.84</v>
      </c>
      <c r="C344" s="13">
        <v>-1.2999999999999999E-2</v>
      </c>
      <c r="D344" s="27">
        <f t="shared" si="15"/>
        <v>-2.4E-2</v>
      </c>
      <c r="E344" s="14">
        <f t="shared" si="16"/>
        <v>-2.3415753981539046E-3</v>
      </c>
    </row>
    <row r="345" spans="2:5" x14ac:dyDescent="0.25">
      <c r="B345" s="13">
        <v>6.86</v>
      </c>
      <c r="C345" s="13">
        <v>-1.2999999999999999E-2</v>
      </c>
      <c r="D345" s="27">
        <f t="shared" si="15"/>
        <v>-2.4E-2</v>
      </c>
      <c r="E345" s="14">
        <f t="shared" si="16"/>
        <v>-2.3415753981539046E-3</v>
      </c>
    </row>
    <row r="346" spans="2:5" x14ac:dyDescent="0.25">
      <c r="B346" s="13">
        <v>6.88</v>
      </c>
      <c r="C346" s="13">
        <v>-1.2999999999999999E-2</v>
      </c>
      <c r="D346" s="27">
        <f t="shared" si="15"/>
        <v>-2.4E-2</v>
      </c>
      <c r="E346" s="14">
        <f t="shared" si="16"/>
        <v>-2.3415753981539046E-3</v>
      </c>
    </row>
    <row r="347" spans="2:5" x14ac:dyDescent="0.25">
      <c r="B347" s="13">
        <v>6.9</v>
      </c>
      <c r="C347" s="13">
        <v>-1.2999999999999999E-2</v>
      </c>
      <c r="D347" s="27">
        <f t="shared" si="15"/>
        <v>-2.4E-2</v>
      </c>
      <c r="E347" s="14">
        <f t="shared" si="16"/>
        <v>-2.3415753981539046E-3</v>
      </c>
    </row>
    <row r="348" spans="2:5" x14ac:dyDescent="0.25">
      <c r="B348" s="13">
        <v>6.92</v>
      </c>
      <c r="C348" s="13">
        <v>-1E-3</v>
      </c>
      <c r="D348" s="27">
        <f t="shared" si="15"/>
        <v>-1.2E-2</v>
      </c>
      <c r="E348" s="14">
        <f t="shared" si="16"/>
        <v>-1.1707876990769523E-3</v>
      </c>
    </row>
    <row r="349" spans="2:5" x14ac:dyDescent="0.25">
      <c r="B349" s="13">
        <v>6.94</v>
      </c>
      <c r="C349" s="13">
        <v>-1E-3</v>
      </c>
      <c r="D349" s="27">
        <f t="shared" si="15"/>
        <v>-1.2E-2</v>
      </c>
      <c r="E349" s="14">
        <f t="shared" si="16"/>
        <v>-1.1707876990769523E-3</v>
      </c>
    </row>
    <row r="350" spans="2:5" x14ac:dyDescent="0.25">
      <c r="B350" s="13">
        <v>6.96</v>
      </c>
      <c r="C350" s="13">
        <v>-7.0000000000000001E-3</v>
      </c>
      <c r="D350" s="27">
        <f t="shared" si="15"/>
        <v>-1.7999999999999999E-2</v>
      </c>
      <c r="E350" s="14">
        <f t="shared" si="16"/>
        <v>-1.7561815486154281E-3</v>
      </c>
    </row>
    <row r="351" spans="2:5" x14ac:dyDescent="0.25">
      <c r="B351" s="13">
        <v>6.98</v>
      </c>
      <c r="C351" s="13">
        <v>5.0000000000000001E-3</v>
      </c>
      <c r="D351" s="27">
        <f t="shared" si="15"/>
        <v>-5.9999999999999993E-3</v>
      </c>
      <c r="E351" s="14">
        <f t="shared" si="16"/>
        <v>-5.8539384953847605E-4</v>
      </c>
    </row>
    <row r="352" spans="2:5" x14ac:dyDescent="0.25">
      <c r="B352" s="13">
        <v>7</v>
      </c>
      <c r="C352" s="13">
        <v>5.0000000000000001E-3</v>
      </c>
      <c r="D352" s="27">
        <f t="shared" si="15"/>
        <v>-5.9999999999999993E-3</v>
      </c>
      <c r="E352" s="14">
        <f t="shared" si="16"/>
        <v>-5.8539384953847605E-4</v>
      </c>
    </row>
    <row r="353" spans="2:5" x14ac:dyDescent="0.25">
      <c r="B353" s="13">
        <v>7.02</v>
      </c>
      <c r="C353" s="13">
        <v>5.0000000000000001E-3</v>
      </c>
      <c r="D353" s="27">
        <f t="shared" si="15"/>
        <v>-5.9999999999999993E-3</v>
      </c>
      <c r="E353" s="14">
        <f t="shared" si="16"/>
        <v>-5.8539384953847605E-4</v>
      </c>
    </row>
    <row r="354" spans="2:5" x14ac:dyDescent="0.25">
      <c r="B354" s="13">
        <v>7.04</v>
      </c>
      <c r="C354" s="13">
        <v>-1E-3</v>
      </c>
      <c r="D354" s="27">
        <f t="shared" si="15"/>
        <v>-1.2E-2</v>
      </c>
      <c r="E354" s="14">
        <f t="shared" si="16"/>
        <v>-1.1707876990769523E-3</v>
      </c>
    </row>
    <row r="355" spans="2:5" x14ac:dyDescent="0.25">
      <c r="B355" s="13">
        <v>7.06</v>
      </c>
      <c r="C355" s="13">
        <v>5.0000000000000001E-3</v>
      </c>
      <c r="D355" s="27">
        <f t="shared" si="15"/>
        <v>-5.9999999999999993E-3</v>
      </c>
      <c r="E355" s="14">
        <f t="shared" si="16"/>
        <v>-5.8539384953847605E-4</v>
      </c>
    </row>
    <row r="356" spans="2:5" x14ac:dyDescent="0.25">
      <c r="B356" s="13">
        <v>7.08</v>
      </c>
      <c r="C356" s="13">
        <v>1.0999999999999999E-2</v>
      </c>
      <c r="D356" s="27">
        <f t="shared" si="15"/>
        <v>0</v>
      </c>
      <c r="E356" s="14">
        <f t="shared" si="16"/>
        <v>0</v>
      </c>
    </row>
    <row r="357" spans="2:5" x14ac:dyDescent="0.25">
      <c r="B357" s="13">
        <v>7.1</v>
      </c>
      <c r="C357" s="13">
        <v>5.0000000000000001E-3</v>
      </c>
      <c r="D357" s="27">
        <f t="shared" si="15"/>
        <v>-5.9999999999999993E-3</v>
      </c>
      <c r="E357" s="14">
        <f t="shared" si="16"/>
        <v>-5.8539384953847605E-4</v>
      </c>
    </row>
    <row r="358" spans="2:5" x14ac:dyDescent="0.25">
      <c r="B358" s="13">
        <v>7.12</v>
      </c>
      <c r="C358" s="13">
        <v>1.0999999999999999E-2</v>
      </c>
      <c r="D358" s="27">
        <f t="shared" si="15"/>
        <v>0</v>
      </c>
      <c r="E358" s="14">
        <f t="shared" si="16"/>
        <v>0</v>
      </c>
    </row>
    <row r="359" spans="2:5" x14ac:dyDescent="0.25">
      <c r="B359" s="13">
        <v>7.14</v>
      </c>
      <c r="C359" s="13">
        <v>1.7000000000000001E-2</v>
      </c>
      <c r="D359" s="27">
        <f t="shared" si="15"/>
        <v>6.0000000000000019E-3</v>
      </c>
      <c r="E359" s="14">
        <f t="shared" si="16"/>
        <v>5.8539384953847627E-4</v>
      </c>
    </row>
    <row r="360" spans="2:5" x14ac:dyDescent="0.25">
      <c r="B360" s="13">
        <v>7.16</v>
      </c>
      <c r="C360" s="13">
        <v>1.7000000000000001E-2</v>
      </c>
      <c r="D360" s="27">
        <f t="shared" si="15"/>
        <v>6.0000000000000019E-3</v>
      </c>
      <c r="E360" s="14">
        <f t="shared" si="16"/>
        <v>5.8539384953847627E-4</v>
      </c>
    </row>
    <row r="361" spans="2:5" x14ac:dyDescent="0.25">
      <c r="B361" s="13">
        <v>7.18</v>
      </c>
      <c r="C361" s="13">
        <v>1.0999999999999999E-2</v>
      </c>
      <c r="D361" s="27">
        <f t="shared" si="15"/>
        <v>0</v>
      </c>
      <c r="E361" s="14">
        <f t="shared" si="16"/>
        <v>0</v>
      </c>
    </row>
    <row r="362" spans="2:5" x14ac:dyDescent="0.25">
      <c r="B362" s="13">
        <v>7.2</v>
      </c>
      <c r="C362" s="13">
        <v>1.0999999999999999E-2</v>
      </c>
      <c r="D362" s="27">
        <f t="shared" si="15"/>
        <v>0</v>
      </c>
      <c r="E362" s="14">
        <f t="shared" si="16"/>
        <v>0</v>
      </c>
    </row>
    <row r="363" spans="2:5" x14ac:dyDescent="0.25">
      <c r="B363" s="13">
        <v>7.22</v>
      </c>
      <c r="C363" s="13">
        <v>1.0999999999999999E-2</v>
      </c>
      <c r="D363" s="27">
        <f t="shared" si="15"/>
        <v>0</v>
      </c>
      <c r="E363" s="14">
        <f t="shared" si="16"/>
        <v>0</v>
      </c>
    </row>
    <row r="364" spans="2:5" x14ac:dyDescent="0.25">
      <c r="B364" s="13">
        <v>7.24</v>
      </c>
      <c r="C364" s="13">
        <v>1.0999999999999999E-2</v>
      </c>
      <c r="D364" s="27">
        <f t="shared" si="15"/>
        <v>0</v>
      </c>
      <c r="E364" s="14">
        <f t="shared" si="16"/>
        <v>0</v>
      </c>
    </row>
    <row r="365" spans="2:5" x14ac:dyDescent="0.25">
      <c r="B365" s="13">
        <v>7.26</v>
      </c>
      <c r="C365" s="13">
        <v>1.0999999999999999E-2</v>
      </c>
      <c r="D365" s="27">
        <f t="shared" si="15"/>
        <v>0</v>
      </c>
      <c r="E365" s="14">
        <f t="shared" si="16"/>
        <v>0</v>
      </c>
    </row>
    <row r="366" spans="2:5" x14ac:dyDescent="0.25">
      <c r="B366" s="13">
        <v>7.28</v>
      </c>
      <c r="C366" s="13">
        <v>1.0999999999999999E-2</v>
      </c>
      <c r="D366" s="27">
        <f t="shared" si="15"/>
        <v>0</v>
      </c>
      <c r="E366" s="14">
        <f t="shared" si="16"/>
        <v>0</v>
      </c>
    </row>
    <row r="367" spans="2:5" x14ac:dyDescent="0.25">
      <c r="B367" s="13">
        <v>7.3</v>
      </c>
      <c r="C367" s="13">
        <v>1.0999999999999999E-2</v>
      </c>
      <c r="D367" s="27">
        <f t="shared" si="15"/>
        <v>0</v>
      </c>
      <c r="E367" s="14">
        <f t="shared" si="16"/>
        <v>0</v>
      </c>
    </row>
    <row r="368" spans="2:5" x14ac:dyDescent="0.25">
      <c r="B368" s="13">
        <v>7.32</v>
      </c>
      <c r="C368" s="13">
        <v>1.0999999999999999E-2</v>
      </c>
      <c r="D368" s="27">
        <f t="shared" si="15"/>
        <v>0</v>
      </c>
      <c r="E368" s="14">
        <f t="shared" si="16"/>
        <v>0</v>
      </c>
    </row>
    <row r="369" spans="2:5" x14ac:dyDescent="0.25">
      <c r="B369" s="13">
        <v>7.34</v>
      </c>
      <c r="C369" s="13">
        <v>5.0000000000000001E-3</v>
      </c>
      <c r="D369" s="27">
        <f t="shared" si="15"/>
        <v>-5.9999999999999993E-3</v>
      </c>
      <c r="E369" s="14">
        <f t="shared" si="16"/>
        <v>-5.8539384953847605E-4</v>
      </c>
    </row>
    <row r="370" spans="2:5" x14ac:dyDescent="0.25">
      <c r="B370" s="13">
        <v>7.36</v>
      </c>
      <c r="C370" s="13">
        <v>5.0000000000000001E-3</v>
      </c>
      <c r="D370" s="27">
        <f t="shared" si="15"/>
        <v>-5.9999999999999993E-3</v>
      </c>
      <c r="E370" s="14">
        <f t="shared" si="16"/>
        <v>-5.8539384953847605E-4</v>
      </c>
    </row>
    <row r="371" spans="2:5" x14ac:dyDescent="0.25">
      <c r="B371" s="13">
        <v>7.38</v>
      </c>
      <c r="C371" s="13">
        <v>1.0999999999999999E-2</v>
      </c>
      <c r="D371" s="27">
        <f t="shared" si="15"/>
        <v>0</v>
      </c>
      <c r="E371" s="14">
        <f t="shared" si="16"/>
        <v>0</v>
      </c>
    </row>
    <row r="372" spans="2:5" x14ac:dyDescent="0.25">
      <c r="B372" s="13">
        <v>7.4</v>
      </c>
      <c r="C372" s="13">
        <v>5.0000000000000001E-3</v>
      </c>
      <c r="D372" s="27">
        <f t="shared" si="15"/>
        <v>-5.9999999999999993E-3</v>
      </c>
      <c r="E372" s="14">
        <f t="shared" si="16"/>
        <v>-5.8539384953847605E-4</v>
      </c>
    </row>
    <row r="373" spans="2:5" x14ac:dyDescent="0.25">
      <c r="B373" s="13">
        <v>7.42</v>
      </c>
      <c r="C373" s="13">
        <v>1.0999999999999999E-2</v>
      </c>
      <c r="D373" s="27">
        <f t="shared" si="15"/>
        <v>0</v>
      </c>
      <c r="E373" s="14">
        <f t="shared" si="16"/>
        <v>0</v>
      </c>
    </row>
    <row r="374" spans="2:5" x14ac:dyDescent="0.25">
      <c r="B374" s="13">
        <v>7.44</v>
      </c>
      <c r="C374" s="13">
        <v>1.0999999999999999E-2</v>
      </c>
      <c r="D374" s="27">
        <f t="shared" si="15"/>
        <v>0</v>
      </c>
      <c r="E374" s="14">
        <f t="shared" si="16"/>
        <v>0</v>
      </c>
    </row>
    <row r="375" spans="2:5" x14ac:dyDescent="0.25">
      <c r="B375" s="13">
        <v>7.46</v>
      </c>
      <c r="C375" s="13">
        <v>1.0999999999999999E-2</v>
      </c>
      <c r="D375" s="27">
        <f t="shared" si="15"/>
        <v>0</v>
      </c>
      <c r="E375" s="14">
        <f t="shared" si="16"/>
        <v>0</v>
      </c>
    </row>
    <row r="376" spans="2:5" x14ac:dyDescent="0.25">
      <c r="B376" s="13">
        <v>7.48</v>
      </c>
      <c r="C376" s="13">
        <v>1.0999999999999999E-2</v>
      </c>
      <c r="D376" s="27">
        <f t="shared" si="15"/>
        <v>0</v>
      </c>
      <c r="E376" s="14">
        <f t="shared" si="16"/>
        <v>0</v>
      </c>
    </row>
    <row r="377" spans="2:5" x14ac:dyDescent="0.25">
      <c r="B377" s="13">
        <v>7.5</v>
      </c>
      <c r="C377" s="13">
        <v>1.0999999999999999E-2</v>
      </c>
      <c r="D377" s="27">
        <f t="shared" si="15"/>
        <v>0</v>
      </c>
      <c r="E377" s="14">
        <f t="shared" si="16"/>
        <v>0</v>
      </c>
    </row>
    <row r="378" spans="2:5" x14ac:dyDescent="0.25">
      <c r="B378" s="13">
        <v>7.52</v>
      </c>
      <c r="C378" s="13">
        <v>1.0999999999999999E-2</v>
      </c>
      <c r="D378" s="27">
        <f t="shared" si="15"/>
        <v>0</v>
      </c>
      <c r="E378" s="14">
        <f t="shared" si="16"/>
        <v>0</v>
      </c>
    </row>
    <row r="379" spans="2:5" x14ac:dyDescent="0.25">
      <c r="B379" s="13">
        <v>7.54</v>
      </c>
      <c r="C379" s="13">
        <v>1.0999999999999999E-2</v>
      </c>
      <c r="D379" s="27">
        <f t="shared" si="15"/>
        <v>0</v>
      </c>
      <c r="E379" s="14">
        <f t="shared" si="16"/>
        <v>0</v>
      </c>
    </row>
    <row r="380" spans="2:5" x14ac:dyDescent="0.25">
      <c r="B380" s="13">
        <v>7.56</v>
      </c>
      <c r="C380" s="13">
        <v>5.0000000000000001E-3</v>
      </c>
      <c r="D380" s="27">
        <f t="shared" si="15"/>
        <v>-5.9999999999999993E-3</v>
      </c>
      <c r="E380" s="14">
        <f t="shared" si="16"/>
        <v>-5.8539384953847605E-4</v>
      </c>
    </row>
    <row r="381" spans="2:5" x14ac:dyDescent="0.25">
      <c r="B381" s="13">
        <v>7.58</v>
      </c>
      <c r="C381" s="13">
        <v>1.0999999999999999E-2</v>
      </c>
      <c r="D381" s="27">
        <f t="shared" si="15"/>
        <v>0</v>
      </c>
      <c r="E381" s="14">
        <f t="shared" si="16"/>
        <v>0</v>
      </c>
    </row>
    <row r="382" spans="2:5" x14ac:dyDescent="0.25">
      <c r="B382" s="13">
        <v>7.6</v>
      </c>
      <c r="C382" s="13">
        <v>5.0000000000000001E-3</v>
      </c>
      <c r="D382" s="27">
        <f t="shared" si="15"/>
        <v>-5.9999999999999993E-3</v>
      </c>
      <c r="E382" s="14">
        <f t="shared" si="16"/>
        <v>-5.8539384953847605E-4</v>
      </c>
    </row>
    <row r="383" spans="2:5" x14ac:dyDescent="0.25">
      <c r="B383" s="13">
        <v>7.62</v>
      </c>
      <c r="C383" s="13">
        <v>1.0999999999999999E-2</v>
      </c>
      <c r="D383" s="27">
        <f t="shared" si="15"/>
        <v>0</v>
      </c>
      <c r="E383" s="14">
        <f t="shared" si="16"/>
        <v>0</v>
      </c>
    </row>
    <row r="384" spans="2:5" x14ac:dyDescent="0.25">
      <c r="B384" s="13">
        <v>7.64</v>
      </c>
      <c r="C384" s="13">
        <v>5.0000000000000001E-3</v>
      </c>
      <c r="D384" s="27">
        <f t="shared" si="15"/>
        <v>-5.9999999999999993E-3</v>
      </c>
      <c r="E384" s="14">
        <f t="shared" si="16"/>
        <v>-5.8539384953847605E-4</v>
      </c>
    </row>
    <row r="385" spans="2:5" x14ac:dyDescent="0.25">
      <c r="B385" s="13">
        <v>7.66</v>
      </c>
      <c r="C385" s="13">
        <v>5.0000000000000001E-3</v>
      </c>
      <c r="D385" s="27">
        <f t="shared" si="15"/>
        <v>-5.9999999999999993E-3</v>
      </c>
      <c r="E385" s="14">
        <f t="shared" si="16"/>
        <v>-5.8539384953847605E-4</v>
      </c>
    </row>
    <row r="386" spans="2:5" x14ac:dyDescent="0.25">
      <c r="B386" s="13">
        <v>7.68</v>
      </c>
      <c r="C386" s="13">
        <v>1.0999999999999999E-2</v>
      </c>
      <c r="D386" s="27">
        <f t="shared" si="15"/>
        <v>0</v>
      </c>
      <c r="E386" s="14">
        <f t="shared" si="16"/>
        <v>0</v>
      </c>
    </row>
    <row r="387" spans="2:5" x14ac:dyDescent="0.25">
      <c r="B387" s="13">
        <v>7.7</v>
      </c>
      <c r="C387" s="13">
        <v>1.0999999999999999E-2</v>
      </c>
      <c r="D387" s="27">
        <f t="shared" ref="D387:D450" si="17">C387-$O$5</f>
        <v>0</v>
      </c>
      <c r="E387" s="14">
        <f t="shared" si="16"/>
        <v>0</v>
      </c>
    </row>
    <row r="388" spans="2:5" x14ac:dyDescent="0.25">
      <c r="B388" s="13">
        <v>7.72</v>
      </c>
      <c r="C388" s="13">
        <v>1.0999999999999999E-2</v>
      </c>
      <c r="D388" s="27">
        <f t="shared" si="17"/>
        <v>0</v>
      </c>
      <c r="E388" s="14">
        <f t="shared" ref="E388:E451" si="18">D388/$O$2</f>
        <v>0</v>
      </c>
    </row>
    <row r="389" spans="2:5" x14ac:dyDescent="0.25">
      <c r="B389" s="13">
        <v>7.74</v>
      </c>
      <c r="C389" s="13">
        <v>1.0999999999999999E-2</v>
      </c>
      <c r="D389" s="27">
        <f t="shared" si="17"/>
        <v>0</v>
      </c>
      <c r="E389" s="14">
        <f t="shared" si="18"/>
        <v>0</v>
      </c>
    </row>
    <row r="390" spans="2:5" x14ac:dyDescent="0.25">
      <c r="B390" s="13">
        <v>7.76</v>
      </c>
      <c r="C390" s="13">
        <v>1.0999999999999999E-2</v>
      </c>
      <c r="D390" s="27">
        <f t="shared" si="17"/>
        <v>0</v>
      </c>
      <c r="E390" s="14">
        <f t="shared" si="18"/>
        <v>0</v>
      </c>
    </row>
    <row r="391" spans="2:5" x14ac:dyDescent="0.25">
      <c r="B391" s="13">
        <v>7.78</v>
      </c>
      <c r="C391" s="13">
        <v>1.0999999999999999E-2</v>
      </c>
      <c r="D391" s="27">
        <f t="shared" si="17"/>
        <v>0</v>
      </c>
      <c r="E391" s="14">
        <f t="shared" si="18"/>
        <v>0</v>
      </c>
    </row>
    <row r="392" spans="2:5" x14ac:dyDescent="0.25">
      <c r="B392" s="13">
        <v>7.8</v>
      </c>
      <c r="C392" s="13">
        <v>1.0999999999999999E-2</v>
      </c>
      <c r="D392" s="27">
        <f t="shared" si="17"/>
        <v>0</v>
      </c>
      <c r="E392" s="14">
        <f t="shared" si="18"/>
        <v>0</v>
      </c>
    </row>
    <row r="393" spans="2:5" x14ac:dyDescent="0.25">
      <c r="B393" s="13">
        <v>7.82</v>
      </c>
      <c r="C393" s="13">
        <v>1.0999999999999999E-2</v>
      </c>
      <c r="D393" s="27">
        <f t="shared" si="17"/>
        <v>0</v>
      </c>
      <c r="E393" s="14">
        <f t="shared" si="18"/>
        <v>0</v>
      </c>
    </row>
    <row r="394" spans="2:5" x14ac:dyDescent="0.25">
      <c r="B394" s="13">
        <v>7.84</v>
      </c>
      <c r="C394" s="13">
        <v>1.0999999999999999E-2</v>
      </c>
      <c r="D394" s="27">
        <f t="shared" si="17"/>
        <v>0</v>
      </c>
      <c r="E394" s="14">
        <f t="shared" si="18"/>
        <v>0</v>
      </c>
    </row>
    <row r="395" spans="2:5" x14ac:dyDescent="0.25">
      <c r="B395" s="13">
        <v>7.86</v>
      </c>
      <c r="C395" s="13">
        <v>1.0999999999999999E-2</v>
      </c>
      <c r="D395" s="27">
        <f t="shared" si="17"/>
        <v>0</v>
      </c>
      <c r="E395" s="14">
        <f t="shared" si="18"/>
        <v>0</v>
      </c>
    </row>
    <row r="396" spans="2:5" x14ac:dyDescent="0.25">
      <c r="B396" s="13">
        <v>7.88</v>
      </c>
      <c r="C396" s="13">
        <v>5.0000000000000001E-3</v>
      </c>
      <c r="D396" s="27">
        <f t="shared" si="17"/>
        <v>-5.9999999999999993E-3</v>
      </c>
      <c r="E396" s="14">
        <f t="shared" si="18"/>
        <v>-5.8539384953847605E-4</v>
      </c>
    </row>
    <row r="397" spans="2:5" x14ac:dyDescent="0.25">
      <c r="B397" s="13">
        <v>7.9</v>
      </c>
      <c r="C397" s="13">
        <v>1.0999999999999999E-2</v>
      </c>
      <c r="D397" s="27">
        <f t="shared" si="17"/>
        <v>0</v>
      </c>
      <c r="E397" s="14">
        <f t="shared" si="18"/>
        <v>0</v>
      </c>
    </row>
    <row r="398" spans="2:5" x14ac:dyDescent="0.25">
      <c r="B398" s="13">
        <v>7.92</v>
      </c>
      <c r="C398" s="13">
        <v>1.0999999999999999E-2</v>
      </c>
      <c r="D398" s="27">
        <f t="shared" si="17"/>
        <v>0</v>
      </c>
      <c r="E398" s="14">
        <f t="shared" si="18"/>
        <v>0</v>
      </c>
    </row>
    <row r="399" spans="2:5" x14ac:dyDescent="0.25">
      <c r="B399" s="13">
        <v>7.94</v>
      </c>
      <c r="C399" s="13">
        <v>5.0000000000000001E-3</v>
      </c>
      <c r="D399" s="27">
        <f t="shared" si="17"/>
        <v>-5.9999999999999993E-3</v>
      </c>
      <c r="E399" s="14">
        <f t="shared" si="18"/>
        <v>-5.8539384953847605E-4</v>
      </c>
    </row>
    <row r="400" spans="2:5" x14ac:dyDescent="0.25">
      <c r="B400" s="13">
        <v>7.96</v>
      </c>
      <c r="C400" s="13">
        <v>5.0000000000000001E-3</v>
      </c>
      <c r="D400" s="27">
        <f t="shared" si="17"/>
        <v>-5.9999999999999993E-3</v>
      </c>
      <c r="E400" s="14">
        <f t="shared" si="18"/>
        <v>-5.8539384953847605E-4</v>
      </c>
    </row>
    <row r="401" spans="2:5" x14ac:dyDescent="0.25">
      <c r="B401" s="13">
        <v>7.98</v>
      </c>
      <c r="C401" s="13">
        <v>1.0999999999999999E-2</v>
      </c>
      <c r="D401" s="27">
        <f t="shared" si="17"/>
        <v>0</v>
      </c>
      <c r="E401" s="14">
        <f t="shared" si="18"/>
        <v>0</v>
      </c>
    </row>
    <row r="402" spans="2:5" x14ac:dyDescent="0.25">
      <c r="B402" s="13">
        <v>8</v>
      </c>
      <c r="C402" s="13">
        <v>1.0999999999999999E-2</v>
      </c>
      <c r="D402" s="27">
        <f t="shared" si="17"/>
        <v>0</v>
      </c>
      <c r="E402" s="14">
        <f t="shared" si="18"/>
        <v>0</v>
      </c>
    </row>
    <row r="403" spans="2:5" x14ac:dyDescent="0.25">
      <c r="B403" s="13">
        <v>8.02</v>
      </c>
      <c r="C403" s="13">
        <v>1.0999999999999999E-2</v>
      </c>
      <c r="D403" s="27">
        <f t="shared" si="17"/>
        <v>0</v>
      </c>
      <c r="E403" s="14">
        <f t="shared" si="18"/>
        <v>0</v>
      </c>
    </row>
    <row r="404" spans="2:5" x14ac:dyDescent="0.25">
      <c r="B404" s="13">
        <v>8.0399999999999991</v>
      </c>
      <c r="C404" s="13">
        <v>1.0999999999999999E-2</v>
      </c>
      <c r="D404" s="27">
        <f t="shared" si="17"/>
        <v>0</v>
      </c>
      <c r="E404" s="14">
        <f t="shared" si="18"/>
        <v>0</v>
      </c>
    </row>
    <row r="405" spans="2:5" x14ac:dyDescent="0.25">
      <c r="B405" s="13">
        <v>8.06</v>
      </c>
      <c r="C405" s="13">
        <v>1.0999999999999999E-2</v>
      </c>
      <c r="D405" s="27">
        <f t="shared" si="17"/>
        <v>0</v>
      </c>
      <c r="E405" s="14">
        <f t="shared" si="18"/>
        <v>0</v>
      </c>
    </row>
    <row r="406" spans="2:5" x14ac:dyDescent="0.25">
      <c r="B406" s="13">
        <v>8.08</v>
      </c>
      <c r="C406" s="13">
        <v>1.0999999999999999E-2</v>
      </c>
      <c r="D406" s="27">
        <f t="shared" si="17"/>
        <v>0</v>
      </c>
      <c r="E406" s="14">
        <f t="shared" si="18"/>
        <v>0</v>
      </c>
    </row>
    <row r="407" spans="2:5" x14ac:dyDescent="0.25">
      <c r="B407" s="13">
        <v>8.1</v>
      </c>
      <c r="C407" s="13">
        <v>1.0999999999999999E-2</v>
      </c>
      <c r="D407" s="27">
        <f t="shared" si="17"/>
        <v>0</v>
      </c>
      <c r="E407" s="14">
        <f t="shared" si="18"/>
        <v>0</v>
      </c>
    </row>
    <row r="408" spans="2:5" x14ac:dyDescent="0.25">
      <c r="B408" s="13">
        <v>8.1199999999999992</v>
      </c>
      <c r="C408" s="13">
        <v>1.0999999999999999E-2</v>
      </c>
      <c r="D408" s="27">
        <f t="shared" si="17"/>
        <v>0</v>
      </c>
      <c r="E408" s="14">
        <f t="shared" si="18"/>
        <v>0</v>
      </c>
    </row>
    <row r="409" spans="2:5" x14ac:dyDescent="0.25">
      <c r="B409" s="13">
        <v>8.14</v>
      </c>
      <c r="C409" s="13">
        <v>1.0999999999999999E-2</v>
      </c>
      <c r="D409" s="27">
        <f t="shared" si="17"/>
        <v>0</v>
      </c>
      <c r="E409" s="14">
        <f t="shared" si="18"/>
        <v>0</v>
      </c>
    </row>
    <row r="410" spans="2:5" x14ac:dyDescent="0.25">
      <c r="B410" s="13">
        <v>8.16</v>
      </c>
      <c r="C410" s="13">
        <v>1.0999999999999999E-2</v>
      </c>
      <c r="D410" s="27">
        <f t="shared" si="17"/>
        <v>0</v>
      </c>
      <c r="E410" s="14">
        <f t="shared" si="18"/>
        <v>0</v>
      </c>
    </row>
    <row r="411" spans="2:5" x14ac:dyDescent="0.25">
      <c r="B411" s="13">
        <v>8.18</v>
      </c>
      <c r="C411" s="13">
        <v>1.0999999999999999E-2</v>
      </c>
      <c r="D411" s="27">
        <f t="shared" si="17"/>
        <v>0</v>
      </c>
      <c r="E411" s="14">
        <f t="shared" si="18"/>
        <v>0</v>
      </c>
    </row>
    <row r="412" spans="2:5" x14ac:dyDescent="0.25">
      <c r="B412" s="13">
        <v>8.1999999999999993</v>
      </c>
      <c r="C412" s="13">
        <v>1.0999999999999999E-2</v>
      </c>
      <c r="D412" s="27">
        <f t="shared" si="17"/>
        <v>0</v>
      </c>
      <c r="E412" s="14">
        <f t="shared" si="18"/>
        <v>0</v>
      </c>
    </row>
    <row r="413" spans="2:5" x14ac:dyDescent="0.25">
      <c r="B413" s="13">
        <v>8.2200000000000006</v>
      </c>
      <c r="C413" s="13">
        <v>1.0999999999999999E-2</v>
      </c>
      <c r="D413" s="27">
        <f t="shared" si="17"/>
        <v>0</v>
      </c>
      <c r="E413" s="14">
        <f t="shared" si="18"/>
        <v>0</v>
      </c>
    </row>
    <row r="414" spans="2:5" x14ac:dyDescent="0.25">
      <c r="B414" s="13">
        <v>8.24</v>
      </c>
      <c r="C414" s="13">
        <v>1.0999999999999999E-2</v>
      </c>
      <c r="D414" s="27">
        <f t="shared" si="17"/>
        <v>0</v>
      </c>
      <c r="E414" s="14">
        <f t="shared" si="18"/>
        <v>0</v>
      </c>
    </row>
    <row r="415" spans="2:5" x14ac:dyDescent="0.25">
      <c r="B415" s="13">
        <v>8.26</v>
      </c>
      <c r="C415" s="13">
        <v>1.0999999999999999E-2</v>
      </c>
      <c r="D415" s="27">
        <f t="shared" si="17"/>
        <v>0</v>
      </c>
      <c r="E415" s="14">
        <f t="shared" si="18"/>
        <v>0</v>
      </c>
    </row>
    <row r="416" spans="2:5" x14ac:dyDescent="0.25">
      <c r="B416" s="13">
        <v>8.2799999999999994</v>
      </c>
      <c r="C416" s="13">
        <v>1.0999999999999999E-2</v>
      </c>
      <c r="D416" s="27">
        <f t="shared" si="17"/>
        <v>0</v>
      </c>
      <c r="E416" s="14">
        <f t="shared" si="18"/>
        <v>0</v>
      </c>
    </row>
    <row r="417" spans="2:5" x14ac:dyDescent="0.25">
      <c r="B417" s="13">
        <v>8.3000000000000007</v>
      </c>
      <c r="C417" s="13">
        <v>1.0999999999999999E-2</v>
      </c>
      <c r="D417" s="27">
        <f t="shared" si="17"/>
        <v>0</v>
      </c>
      <c r="E417" s="14">
        <f t="shared" si="18"/>
        <v>0</v>
      </c>
    </row>
    <row r="418" spans="2:5" x14ac:dyDescent="0.25">
      <c r="B418" s="13">
        <v>8.32</v>
      </c>
      <c r="C418" s="13">
        <v>1.0999999999999999E-2</v>
      </c>
      <c r="D418" s="27">
        <f t="shared" si="17"/>
        <v>0</v>
      </c>
      <c r="E418" s="14">
        <f t="shared" si="18"/>
        <v>0</v>
      </c>
    </row>
    <row r="419" spans="2:5" x14ac:dyDescent="0.25">
      <c r="B419" s="13">
        <v>8.34</v>
      </c>
      <c r="C419" s="13">
        <v>1.0999999999999999E-2</v>
      </c>
      <c r="D419" s="27">
        <f t="shared" si="17"/>
        <v>0</v>
      </c>
      <c r="E419" s="14">
        <f t="shared" si="18"/>
        <v>0</v>
      </c>
    </row>
    <row r="420" spans="2:5" x14ac:dyDescent="0.25">
      <c r="B420" s="13">
        <v>8.36</v>
      </c>
      <c r="C420" s="13">
        <v>1.0999999999999999E-2</v>
      </c>
      <c r="D420" s="27">
        <f t="shared" si="17"/>
        <v>0</v>
      </c>
      <c r="E420" s="14">
        <f t="shared" si="18"/>
        <v>0</v>
      </c>
    </row>
    <row r="421" spans="2:5" x14ac:dyDescent="0.25">
      <c r="B421" s="13">
        <v>8.3800000000000008</v>
      </c>
      <c r="C421" s="13">
        <v>1.0999999999999999E-2</v>
      </c>
      <c r="D421" s="27">
        <f t="shared" si="17"/>
        <v>0</v>
      </c>
      <c r="E421" s="14">
        <f t="shared" si="18"/>
        <v>0</v>
      </c>
    </row>
    <row r="422" spans="2:5" x14ac:dyDescent="0.25">
      <c r="B422" s="13">
        <v>8.4</v>
      </c>
      <c r="C422" s="13">
        <v>1.0999999999999999E-2</v>
      </c>
      <c r="D422" s="27">
        <f t="shared" si="17"/>
        <v>0</v>
      </c>
      <c r="E422" s="14">
        <f t="shared" si="18"/>
        <v>0</v>
      </c>
    </row>
    <row r="423" spans="2:5" x14ac:dyDescent="0.25">
      <c r="B423" s="13">
        <v>8.42</v>
      </c>
      <c r="C423" s="13">
        <v>1.0999999999999999E-2</v>
      </c>
      <c r="D423" s="27">
        <f t="shared" si="17"/>
        <v>0</v>
      </c>
      <c r="E423" s="14">
        <f t="shared" si="18"/>
        <v>0</v>
      </c>
    </row>
    <row r="424" spans="2:5" x14ac:dyDescent="0.25">
      <c r="B424" s="13">
        <v>8.44</v>
      </c>
      <c r="C424" s="13">
        <v>1.0999999999999999E-2</v>
      </c>
      <c r="D424" s="27">
        <f t="shared" si="17"/>
        <v>0</v>
      </c>
      <c r="E424" s="14">
        <f t="shared" si="18"/>
        <v>0</v>
      </c>
    </row>
    <row r="425" spans="2:5" x14ac:dyDescent="0.25">
      <c r="B425" s="13">
        <v>8.4600000000000009</v>
      </c>
      <c r="C425" s="13">
        <v>1.0999999999999999E-2</v>
      </c>
      <c r="D425" s="27">
        <f t="shared" si="17"/>
        <v>0</v>
      </c>
      <c r="E425" s="14">
        <f t="shared" si="18"/>
        <v>0</v>
      </c>
    </row>
    <row r="426" spans="2:5" x14ac:dyDescent="0.25">
      <c r="B426" s="13">
        <v>8.48</v>
      </c>
      <c r="C426" s="13">
        <v>5.0000000000000001E-3</v>
      </c>
      <c r="D426" s="27">
        <f t="shared" si="17"/>
        <v>-5.9999999999999993E-3</v>
      </c>
      <c r="E426" s="14">
        <f t="shared" si="18"/>
        <v>-5.8539384953847605E-4</v>
      </c>
    </row>
    <row r="427" spans="2:5" x14ac:dyDescent="0.25">
      <c r="B427" s="13">
        <v>8.5</v>
      </c>
      <c r="C427" s="13">
        <v>5.0000000000000001E-3</v>
      </c>
      <c r="D427" s="27">
        <f t="shared" si="17"/>
        <v>-5.9999999999999993E-3</v>
      </c>
      <c r="E427" s="14">
        <f t="shared" si="18"/>
        <v>-5.8539384953847605E-4</v>
      </c>
    </row>
    <row r="428" spans="2:5" x14ac:dyDescent="0.25">
      <c r="B428" s="13">
        <v>8.52</v>
      </c>
      <c r="C428" s="13">
        <v>1.0999999999999999E-2</v>
      </c>
      <c r="D428" s="27">
        <f t="shared" si="17"/>
        <v>0</v>
      </c>
      <c r="E428" s="14">
        <f t="shared" si="18"/>
        <v>0</v>
      </c>
    </row>
    <row r="429" spans="2:5" x14ac:dyDescent="0.25">
      <c r="B429" s="13">
        <v>8.5399999999999991</v>
      </c>
      <c r="C429" s="13">
        <v>1.0999999999999999E-2</v>
      </c>
      <c r="D429" s="27">
        <f t="shared" si="17"/>
        <v>0</v>
      </c>
      <c r="E429" s="14">
        <f t="shared" si="18"/>
        <v>0</v>
      </c>
    </row>
    <row r="430" spans="2:5" x14ac:dyDescent="0.25">
      <c r="B430" s="13">
        <v>8.56</v>
      </c>
      <c r="C430" s="13">
        <v>5.0000000000000001E-3</v>
      </c>
      <c r="D430" s="27">
        <f t="shared" si="17"/>
        <v>-5.9999999999999993E-3</v>
      </c>
      <c r="E430" s="14">
        <f t="shared" si="18"/>
        <v>-5.8539384953847605E-4</v>
      </c>
    </row>
    <row r="431" spans="2:5" x14ac:dyDescent="0.25">
      <c r="B431" s="13">
        <v>8.58</v>
      </c>
      <c r="C431" s="13">
        <v>1.0999999999999999E-2</v>
      </c>
      <c r="D431" s="27">
        <f t="shared" si="17"/>
        <v>0</v>
      </c>
      <c r="E431" s="14">
        <f t="shared" si="18"/>
        <v>0</v>
      </c>
    </row>
    <row r="432" spans="2:5" x14ac:dyDescent="0.25">
      <c r="B432" s="13">
        <v>8.6</v>
      </c>
      <c r="C432" s="13">
        <v>1.7000000000000001E-2</v>
      </c>
      <c r="D432" s="27">
        <f t="shared" si="17"/>
        <v>6.0000000000000019E-3</v>
      </c>
      <c r="E432" s="14">
        <f t="shared" si="18"/>
        <v>5.8539384953847627E-4</v>
      </c>
    </row>
    <row r="433" spans="2:5" x14ac:dyDescent="0.25">
      <c r="B433" s="13">
        <v>8.6199999999999992</v>
      </c>
      <c r="C433" s="13">
        <v>1.0999999999999999E-2</v>
      </c>
      <c r="D433" s="27">
        <f t="shared" si="17"/>
        <v>0</v>
      </c>
      <c r="E433" s="14">
        <f t="shared" si="18"/>
        <v>0</v>
      </c>
    </row>
    <row r="434" spans="2:5" x14ac:dyDescent="0.25">
      <c r="B434" s="13">
        <v>8.64</v>
      </c>
      <c r="C434" s="13">
        <v>5.0000000000000001E-3</v>
      </c>
      <c r="D434" s="27">
        <f t="shared" si="17"/>
        <v>-5.9999999999999993E-3</v>
      </c>
      <c r="E434" s="14">
        <f t="shared" si="18"/>
        <v>-5.8539384953847605E-4</v>
      </c>
    </row>
    <row r="435" spans="2:5" x14ac:dyDescent="0.25">
      <c r="B435" s="13">
        <v>8.66</v>
      </c>
      <c r="C435" s="13">
        <v>1.0999999999999999E-2</v>
      </c>
      <c r="D435" s="27">
        <f t="shared" si="17"/>
        <v>0</v>
      </c>
      <c r="E435" s="14">
        <f t="shared" si="18"/>
        <v>0</v>
      </c>
    </row>
    <row r="436" spans="2:5" x14ac:dyDescent="0.25">
      <c r="B436" s="13">
        <v>8.68</v>
      </c>
      <c r="C436" s="13">
        <v>1.0999999999999999E-2</v>
      </c>
      <c r="D436" s="27">
        <f t="shared" si="17"/>
        <v>0</v>
      </c>
      <c r="E436" s="14">
        <f t="shared" si="18"/>
        <v>0</v>
      </c>
    </row>
    <row r="437" spans="2:5" x14ac:dyDescent="0.25">
      <c r="B437" s="13">
        <v>8.6999999999999993</v>
      </c>
      <c r="C437" s="13">
        <v>1.0999999999999999E-2</v>
      </c>
      <c r="D437" s="27">
        <f t="shared" si="17"/>
        <v>0</v>
      </c>
      <c r="E437" s="14">
        <f t="shared" si="18"/>
        <v>0</v>
      </c>
    </row>
    <row r="438" spans="2:5" x14ac:dyDescent="0.25">
      <c r="B438" s="13">
        <v>8.7200000000000006</v>
      </c>
      <c r="C438" s="13">
        <v>1.0999999999999999E-2</v>
      </c>
      <c r="D438" s="27">
        <f t="shared" si="17"/>
        <v>0</v>
      </c>
      <c r="E438" s="14">
        <f t="shared" si="18"/>
        <v>0</v>
      </c>
    </row>
    <row r="439" spans="2:5" x14ac:dyDescent="0.25">
      <c r="B439" s="13">
        <v>8.74</v>
      </c>
      <c r="C439" s="13">
        <v>1.0999999999999999E-2</v>
      </c>
      <c r="D439" s="27">
        <f t="shared" si="17"/>
        <v>0</v>
      </c>
      <c r="E439" s="14">
        <f t="shared" si="18"/>
        <v>0</v>
      </c>
    </row>
    <row r="440" spans="2:5" x14ac:dyDescent="0.25">
      <c r="B440" s="13">
        <v>8.76</v>
      </c>
      <c r="C440" s="13">
        <v>1.0999999999999999E-2</v>
      </c>
      <c r="D440" s="27">
        <f t="shared" si="17"/>
        <v>0</v>
      </c>
      <c r="E440" s="14">
        <f t="shared" si="18"/>
        <v>0</v>
      </c>
    </row>
    <row r="441" spans="2:5" x14ac:dyDescent="0.25">
      <c r="B441" s="13">
        <v>8.7799999999999994</v>
      </c>
      <c r="C441" s="13">
        <v>1.0999999999999999E-2</v>
      </c>
      <c r="D441" s="27">
        <f t="shared" si="17"/>
        <v>0</v>
      </c>
      <c r="E441" s="14">
        <f t="shared" si="18"/>
        <v>0</v>
      </c>
    </row>
    <row r="442" spans="2:5" x14ac:dyDescent="0.25">
      <c r="B442" s="13">
        <v>8.8000000000000007</v>
      </c>
      <c r="C442" s="13">
        <v>5.0000000000000001E-3</v>
      </c>
      <c r="D442" s="27">
        <f t="shared" si="17"/>
        <v>-5.9999999999999993E-3</v>
      </c>
      <c r="E442" s="14">
        <f t="shared" si="18"/>
        <v>-5.8539384953847605E-4</v>
      </c>
    </row>
    <row r="443" spans="2:5" x14ac:dyDescent="0.25">
      <c r="B443" s="13">
        <v>8.82</v>
      </c>
      <c r="C443" s="13">
        <v>1.0999999999999999E-2</v>
      </c>
      <c r="D443" s="27">
        <f t="shared" si="17"/>
        <v>0</v>
      </c>
      <c r="E443" s="14">
        <f t="shared" si="18"/>
        <v>0</v>
      </c>
    </row>
    <row r="444" spans="2:5" x14ac:dyDescent="0.25">
      <c r="B444" s="13">
        <v>8.84</v>
      </c>
      <c r="C444" s="13">
        <v>1.0999999999999999E-2</v>
      </c>
      <c r="D444" s="27">
        <f t="shared" si="17"/>
        <v>0</v>
      </c>
      <c r="E444" s="14">
        <f t="shared" si="18"/>
        <v>0</v>
      </c>
    </row>
    <row r="445" spans="2:5" x14ac:dyDescent="0.25">
      <c r="B445" s="13">
        <v>8.86</v>
      </c>
      <c r="C445" s="13">
        <v>1.0999999999999999E-2</v>
      </c>
      <c r="D445" s="27">
        <f t="shared" si="17"/>
        <v>0</v>
      </c>
      <c r="E445" s="14">
        <f t="shared" si="18"/>
        <v>0</v>
      </c>
    </row>
    <row r="446" spans="2:5" x14ac:dyDescent="0.25">
      <c r="B446" s="13">
        <v>8.8800000000000008</v>
      </c>
      <c r="C446" s="13">
        <v>1.0999999999999999E-2</v>
      </c>
      <c r="D446" s="27">
        <f t="shared" si="17"/>
        <v>0</v>
      </c>
      <c r="E446" s="14">
        <f t="shared" si="18"/>
        <v>0</v>
      </c>
    </row>
    <row r="447" spans="2:5" x14ac:dyDescent="0.25">
      <c r="B447" s="13">
        <v>8.9</v>
      </c>
      <c r="C447" s="13">
        <v>1.0999999999999999E-2</v>
      </c>
      <c r="D447" s="27">
        <f t="shared" si="17"/>
        <v>0</v>
      </c>
      <c r="E447" s="14">
        <f t="shared" si="18"/>
        <v>0</v>
      </c>
    </row>
    <row r="448" spans="2:5" x14ac:dyDescent="0.25">
      <c r="B448" s="13">
        <v>8.92</v>
      </c>
      <c r="C448" s="13">
        <v>1.0999999999999999E-2</v>
      </c>
      <c r="D448" s="27">
        <f t="shared" si="17"/>
        <v>0</v>
      </c>
      <c r="E448" s="14">
        <f t="shared" si="18"/>
        <v>0</v>
      </c>
    </row>
    <row r="449" spans="2:5" x14ac:dyDescent="0.25">
      <c r="B449" s="13">
        <v>8.94</v>
      </c>
      <c r="C449" s="13">
        <v>1.0999999999999999E-2</v>
      </c>
      <c r="D449" s="27">
        <f t="shared" si="17"/>
        <v>0</v>
      </c>
      <c r="E449" s="14">
        <f t="shared" si="18"/>
        <v>0</v>
      </c>
    </row>
    <row r="450" spans="2:5" x14ac:dyDescent="0.25">
      <c r="B450" s="13">
        <v>8.9600000000000009</v>
      </c>
      <c r="C450" s="13">
        <v>1.0999999999999999E-2</v>
      </c>
      <c r="D450" s="27">
        <f t="shared" si="17"/>
        <v>0</v>
      </c>
      <c r="E450" s="14">
        <f t="shared" si="18"/>
        <v>0</v>
      </c>
    </row>
    <row r="451" spans="2:5" x14ac:dyDescent="0.25">
      <c r="B451" s="13">
        <v>8.98</v>
      </c>
      <c r="C451" s="13">
        <v>1.0999999999999999E-2</v>
      </c>
      <c r="D451" s="27">
        <f t="shared" ref="D451:D502" si="19">C451-$O$5</f>
        <v>0</v>
      </c>
      <c r="E451" s="14">
        <f t="shared" si="18"/>
        <v>0</v>
      </c>
    </row>
    <row r="452" spans="2:5" x14ac:dyDescent="0.25">
      <c r="B452" s="13">
        <v>9</v>
      </c>
      <c r="C452" s="13">
        <v>1.0999999999999999E-2</v>
      </c>
      <c r="D452" s="27">
        <f t="shared" si="19"/>
        <v>0</v>
      </c>
      <c r="E452" s="14">
        <f t="shared" ref="E452:E502" si="20">D452/$O$2</f>
        <v>0</v>
      </c>
    </row>
    <row r="453" spans="2:5" x14ac:dyDescent="0.25">
      <c r="B453" s="13">
        <v>9.02</v>
      </c>
      <c r="C453" s="13">
        <v>1.0999999999999999E-2</v>
      </c>
      <c r="D453" s="27">
        <f t="shared" si="19"/>
        <v>0</v>
      </c>
      <c r="E453" s="14">
        <f t="shared" si="20"/>
        <v>0</v>
      </c>
    </row>
    <row r="454" spans="2:5" x14ac:dyDescent="0.25">
      <c r="B454" s="13">
        <v>9.0399999999999991</v>
      </c>
      <c r="C454" s="13">
        <v>1.0999999999999999E-2</v>
      </c>
      <c r="D454" s="27">
        <f t="shared" si="19"/>
        <v>0</v>
      </c>
      <c r="E454" s="14">
        <f t="shared" si="20"/>
        <v>0</v>
      </c>
    </row>
    <row r="455" spans="2:5" x14ac:dyDescent="0.25">
      <c r="B455" s="13">
        <v>9.06</v>
      </c>
      <c r="C455" s="13">
        <v>1.0999999999999999E-2</v>
      </c>
      <c r="D455" s="27">
        <f t="shared" si="19"/>
        <v>0</v>
      </c>
      <c r="E455" s="14">
        <f t="shared" si="20"/>
        <v>0</v>
      </c>
    </row>
    <row r="456" spans="2:5" x14ac:dyDescent="0.25">
      <c r="B456" s="13">
        <v>9.08</v>
      </c>
      <c r="C456" s="13">
        <v>1.0999999999999999E-2</v>
      </c>
      <c r="D456" s="27">
        <f t="shared" si="19"/>
        <v>0</v>
      </c>
      <c r="E456" s="14">
        <f t="shared" si="20"/>
        <v>0</v>
      </c>
    </row>
    <row r="457" spans="2:5" x14ac:dyDescent="0.25">
      <c r="B457" s="13">
        <v>9.1</v>
      </c>
      <c r="C457" s="13">
        <v>1.0999999999999999E-2</v>
      </c>
      <c r="D457" s="27">
        <f t="shared" si="19"/>
        <v>0</v>
      </c>
      <c r="E457" s="14">
        <f t="shared" si="20"/>
        <v>0</v>
      </c>
    </row>
    <row r="458" spans="2:5" x14ac:dyDescent="0.25">
      <c r="B458" s="13">
        <v>9.1199999999999992</v>
      </c>
      <c r="C458" s="13">
        <v>1.0999999999999999E-2</v>
      </c>
      <c r="D458" s="27">
        <f t="shared" si="19"/>
        <v>0</v>
      </c>
      <c r="E458" s="14">
        <f t="shared" si="20"/>
        <v>0</v>
      </c>
    </row>
    <row r="459" spans="2:5" x14ac:dyDescent="0.25">
      <c r="B459" s="13">
        <v>9.14</v>
      </c>
      <c r="C459" s="13">
        <v>1.0999999999999999E-2</v>
      </c>
      <c r="D459" s="27">
        <f t="shared" si="19"/>
        <v>0</v>
      </c>
      <c r="E459" s="14">
        <f t="shared" si="20"/>
        <v>0</v>
      </c>
    </row>
    <row r="460" spans="2:5" x14ac:dyDescent="0.25">
      <c r="B460" s="13">
        <v>9.16</v>
      </c>
      <c r="C460" s="13">
        <v>1.0999999999999999E-2</v>
      </c>
      <c r="D460" s="27">
        <f t="shared" si="19"/>
        <v>0</v>
      </c>
      <c r="E460" s="14">
        <f t="shared" si="20"/>
        <v>0</v>
      </c>
    </row>
    <row r="461" spans="2:5" x14ac:dyDescent="0.25">
      <c r="B461" s="13">
        <v>9.18</v>
      </c>
      <c r="C461" s="13">
        <v>1.0999999999999999E-2</v>
      </c>
      <c r="D461" s="27">
        <f t="shared" si="19"/>
        <v>0</v>
      </c>
      <c r="E461" s="14">
        <f t="shared" si="20"/>
        <v>0</v>
      </c>
    </row>
    <row r="462" spans="2:5" x14ac:dyDescent="0.25">
      <c r="B462" s="13">
        <v>9.1999999999999993</v>
      </c>
      <c r="C462" s="13">
        <v>1.0999999999999999E-2</v>
      </c>
      <c r="D462" s="27">
        <f t="shared" si="19"/>
        <v>0</v>
      </c>
      <c r="E462" s="14">
        <f t="shared" si="20"/>
        <v>0</v>
      </c>
    </row>
    <row r="463" spans="2:5" x14ac:dyDescent="0.25">
      <c r="B463" s="13">
        <v>9.2200000000000006</v>
      </c>
      <c r="C463" s="13">
        <v>1.7000000000000001E-2</v>
      </c>
      <c r="D463" s="27">
        <f t="shared" si="19"/>
        <v>6.0000000000000019E-3</v>
      </c>
      <c r="E463" s="14">
        <f t="shared" si="20"/>
        <v>5.8539384953847627E-4</v>
      </c>
    </row>
    <row r="464" spans="2:5" x14ac:dyDescent="0.25">
      <c r="B464" s="13">
        <v>9.24</v>
      </c>
      <c r="C464" s="13">
        <v>1.0999999999999999E-2</v>
      </c>
      <c r="D464" s="27">
        <f t="shared" si="19"/>
        <v>0</v>
      </c>
      <c r="E464" s="14">
        <f t="shared" si="20"/>
        <v>0</v>
      </c>
    </row>
    <row r="465" spans="2:5" x14ac:dyDescent="0.25">
      <c r="B465" s="13">
        <v>9.26</v>
      </c>
      <c r="C465" s="13">
        <v>1.0999999999999999E-2</v>
      </c>
      <c r="D465" s="27">
        <f t="shared" si="19"/>
        <v>0</v>
      </c>
      <c r="E465" s="14">
        <f t="shared" si="20"/>
        <v>0</v>
      </c>
    </row>
    <row r="466" spans="2:5" x14ac:dyDescent="0.25">
      <c r="B466" s="13">
        <v>9.2799999999999994</v>
      </c>
      <c r="C466" s="13">
        <v>1.0999999999999999E-2</v>
      </c>
      <c r="D466" s="27">
        <f t="shared" si="19"/>
        <v>0</v>
      </c>
      <c r="E466" s="14">
        <f t="shared" si="20"/>
        <v>0</v>
      </c>
    </row>
    <row r="467" spans="2:5" x14ac:dyDescent="0.25">
      <c r="B467" s="13">
        <v>9.3000000000000007</v>
      </c>
      <c r="C467" s="13">
        <v>1.0999999999999999E-2</v>
      </c>
      <c r="D467" s="27">
        <f t="shared" si="19"/>
        <v>0</v>
      </c>
      <c r="E467" s="14">
        <f t="shared" si="20"/>
        <v>0</v>
      </c>
    </row>
    <row r="468" spans="2:5" x14ac:dyDescent="0.25">
      <c r="B468" s="13">
        <v>9.32</v>
      </c>
      <c r="C468" s="13">
        <v>5.0000000000000001E-3</v>
      </c>
      <c r="D468" s="27">
        <f t="shared" si="19"/>
        <v>-5.9999999999999993E-3</v>
      </c>
      <c r="E468" s="14">
        <f t="shared" si="20"/>
        <v>-5.8539384953847605E-4</v>
      </c>
    </row>
    <row r="469" spans="2:5" x14ac:dyDescent="0.25">
      <c r="B469" s="13">
        <v>9.34</v>
      </c>
      <c r="C469" s="13">
        <v>1.0999999999999999E-2</v>
      </c>
      <c r="D469" s="27">
        <f t="shared" si="19"/>
        <v>0</v>
      </c>
      <c r="E469" s="14">
        <f t="shared" si="20"/>
        <v>0</v>
      </c>
    </row>
    <row r="470" spans="2:5" x14ac:dyDescent="0.25">
      <c r="B470" s="13">
        <v>9.36</v>
      </c>
      <c r="C470" s="13">
        <v>1.0999999999999999E-2</v>
      </c>
      <c r="D470" s="27">
        <f t="shared" si="19"/>
        <v>0</v>
      </c>
      <c r="E470" s="14">
        <f t="shared" si="20"/>
        <v>0</v>
      </c>
    </row>
    <row r="471" spans="2:5" x14ac:dyDescent="0.25">
      <c r="B471" s="13">
        <v>9.3800000000000008</v>
      </c>
      <c r="C471" s="13">
        <v>1.0999999999999999E-2</v>
      </c>
      <c r="D471" s="27">
        <f t="shared" si="19"/>
        <v>0</v>
      </c>
      <c r="E471" s="14">
        <f t="shared" si="20"/>
        <v>0</v>
      </c>
    </row>
    <row r="472" spans="2:5" x14ac:dyDescent="0.25">
      <c r="B472" s="13">
        <v>9.4</v>
      </c>
      <c r="C472" s="13">
        <v>1.0999999999999999E-2</v>
      </c>
      <c r="D472" s="27">
        <f t="shared" si="19"/>
        <v>0</v>
      </c>
      <c r="E472" s="14">
        <f t="shared" si="20"/>
        <v>0</v>
      </c>
    </row>
    <row r="473" spans="2:5" x14ac:dyDescent="0.25">
      <c r="B473" s="13">
        <v>9.42</v>
      </c>
      <c r="C473" s="13">
        <v>1.0999999999999999E-2</v>
      </c>
      <c r="D473" s="27">
        <f t="shared" si="19"/>
        <v>0</v>
      </c>
      <c r="E473" s="14">
        <f t="shared" si="20"/>
        <v>0</v>
      </c>
    </row>
    <row r="474" spans="2:5" x14ac:dyDescent="0.25">
      <c r="B474" s="13">
        <v>9.44</v>
      </c>
      <c r="C474" s="13">
        <v>1.0999999999999999E-2</v>
      </c>
      <c r="D474" s="27">
        <f t="shared" si="19"/>
        <v>0</v>
      </c>
      <c r="E474" s="14">
        <f t="shared" si="20"/>
        <v>0</v>
      </c>
    </row>
    <row r="475" spans="2:5" x14ac:dyDescent="0.25">
      <c r="B475" s="13">
        <v>9.4600000000000009</v>
      </c>
      <c r="C475" s="13">
        <v>1.0999999999999999E-2</v>
      </c>
      <c r="D475" s="27">
        <f t="shared" si="19"/>
        <v>0</v>
      </c>
      <c r="E475" s="14">
        <f t="shared" si="20"/>
        <v>0</v>
      </c>
    </row>
    <row r="476" spans="2:5" x14ac:dyDescent="0.25">
      <c r="B476" s="13">
        <v>9.48</v>
      </c>
      <c r="C476" s="13">
        <v>5.0000000000000001E-3</v>
      </c>
      <c r="D476" s="27">
        <f t="shared" si="19"/>
        <v>-5.9999999999999993E-3</v>
      </c>
      <c r="E476" s="14">
        <f t="shared" si="20"/>
        <v>-5.8539384953847605E-4</v>
      </c>
    </row>
    <row r="477" spans="2:5" x14ac:dyDescent="0.25">
      <c r="B477" s="13">
        <v>9.5</v>
      </c>
      <c r="C477" s="13">
        <v>1.0999999999999999E-2</v>
      </c>
      <c r="D477" s="27">
        <f t="shared" si="19"/>
        <v>0</v>
      </c>
      <c r="E477" s="14">
        <f t="shared" si="20"/>
        <v>0</v>
      </c>
    </row>
    <row r="478" spans="2:5" x14ac:dyDescent="0.25">
      <c r="B478" s="13">
        <v>9.52</v>
      </c>
      <c r="C478" s="13">
        <v>1.0999999999999999E-2</v>
      </c>
      <c r="D478" s="27">
        <f t="shared" si="19"/>
        <v>0</v>
      </c>
      <c r="E478" s="14">
        <f t="shared" si="20"/>
        <v>0</v>
      </c>
    </row>
    <row r="479" spans="2:5" x14ac:dyDescent="0.25">
      <c r="B479" s="13">
        <v>9.5399999999999991</v>
      </c>
      <c r="C479" s="13">
        <v>1.0999999999999999E-2</v>
      </c>
      <c r="D479" s="27">
        <f t="shared" si="19"/>
        <v>0</v>
      </c>
      <c r="E479" s="14">
        <f t="shared" si="20"/>
        <v>0</v>
      </c>
    </row>
    <row r="480" spans="2:5" x14ac:dyDescent="0.25">
      <c r="B480" s="13">
        <v>9.56</v>
      </c>
      <c r="C480" s="13">
        <v>1.0999999999999999E-2</v>
      </c>
      <c r="D480" s="27">
        <f t="shared" si="19"/>
        <v>0</v>
      </c>
      <c r="E480" s="14">
        <f t="shared" si="20"/>
        <v>0</v>
      </c>
    </row>
    <row r="481" spans="2:5" x14ac:dyDescent="0.25">
      <c r="B481" s="13">
        <v>9.58</v>
      </c>
      <c r="C481" s="13">
        <v>1.0999999999999999E-2</v>
      </c>
      <c r="D481" s="27">
        <f t="shared" si="19"/>
        <v>0</v>
      </c>
      <c r="E481" s="14">
        <f t="shared" si="20"/>
        <v>0</v>
      </c>
    </row>
    <row r="482" spans="2:5" x14ac:dyDescent="0.25">
      <c r="B482" s="13">
        <v>9.6</v>
      </c>
      <c r="C482" s="13">
        <v>1.0999999999999999E-2</v>
      </c>
      <c r="D482" s="27">
        <f t="shared" si="19"/>
        <v>0</v>
      </c>
      <c r="E482" s="14">
        <f t="shared" si="20"/>
        <v>0</v>
      </c>
    </row>
    <row r="483" spans="2:5" x14ac:dyDescent="0.25">
      <c r="B483" s="13">
        <v>9.6199999999999992</v>
      </c>
      <c r="C483" s="13">
        <v>1.0999999999999999E-2</v>
      </c>
      <c r="D483" s="27">
        <f t="shared" si="19"/>
        <v>0</v>
      </c>
      <c r="E483" s="14">
        <f t="shared" si="20"/>
        <v>0</v>
      </c>
    </row>
    <row r="484" spans="2:5" x14ac:dyDescent="0.25">
      <c r="B484" s="13">
        <v>9.64</v>
      </c>
      <c r="C484" s="13">
        <v>1.0999999999999999E-2</v>
      </c>
      <c r="D484" s="27">
        <f t="shared" si="19"/>
        <v>0</v>
      </c>
      <c r="E484" s="14">
        <f t="shared" si="20"/>
        <v>0</v>
      </c>
    </row>
    <row r="485" spans="2:5" x14ac:dyDescent="0.25">
      <c r="B485" s="13">
        <v>9.66</v>
      </c>
      <c r="C485" s="13">
        <v>1.0999999999999999E-2</v>
      </c>
      <c r="D485" s="27">
        <f t="shared" si="19"/>
        <v>0</v>
      </c>
      <c r="E485" s="14">
        <f t="shared" si="20"/>
        <v>0</v>
      </c>
    </row>
    <row r="486" spans="2:5" x14ac:dyDescent="0.25">
      <c r="B486" s="13">
        <v>9.68</v>
      </c>
      <c r="C486" s="13">
        <v>1.7000000000000001E-2</v>
      </c>
      <c r="D486" s="27">
        <f t="shared" si="19"/>
        <v>6.0000000000000019E-3</v>
      </c>
      <c r="E486" s="14">
        <f t="shared" si="20"/>
        <v>5.8539384953847627E-4</v>
      </c>
    </row>
    <row r="487" spans="2:5" x14ac:dyDescent="0.25">
      <c r="B487" s="13">
        <v>9.6999999999999993</v>
      </c>
      <c r="C487" s="13">
        <v>1.0999999999999999E-2</v>
      </c>
      <c r="D487" s="27">
        <f t="shared" si="19"/>
        <v>0</v>
      </c>
      <c r="E487" s="14">
        <f t="shared" si="20"/>
        <v>0</v>
      </c>
    </row>
    <row r="488" spans="2:5" x14ac:dyDescent="0.25">
      <c r="B488" s="13">
        <v>9.7200000000000006</v>
      </c>
      <c r="C488" s="13">
        <v>1.0999999999999999E-2</v>
      </c>
      <c r="D488" s="27">
        <f t="shared" si="19"/>
        <v>0</v>
      </c>
      <c r="E488" s="14">
        <f t="shared" si="20"/>
        <v>0</v>
      </c>
    </row>
    <row r="489" spans="2:5" x14ac:dyDescent="0.25">
      <c r="B489" s="13">
        <v>9.74</v>
      </c>
      <c r="C489" s="13">
        <v>1.7000000000000001E-2</v>
      </c>
      <c r="D489" s="27">
        <f t="shared" si="19"/>
        <v>6.0000000000000019E-3</v>
      </c>
      <c r="E489" s="14">
        <f t="shared" si="20"/>
        <v>5.8539384953847627E-4</v>
      </c>
    </row>
    <row r="490" spans="2:5" x14ac:dyDescent="0.25">
      <c r="B490" s="13">
        <v>9.76</v>
      </c>
      <c r="C490" s="13">
        <v>1.0999999999999999E-2</v>
      </c>
      <c r="D490" s="27">
        <f t="shared" si="19"/>
        <v>0</v>
      </c>
      <c r="E490" s="14">
        <f t="shared" si="20"/>
        <v>0</v>
      </c>
    </row>
    <row r="491" spans="2:5" x14ac:dyDescent="0.25">
      <c r="B491" s="13">
        <v>9.7799999999999994</v>
      </c>
      <c r="C491" s="13">
        <v>1.0999999999999999E-2</v>
      </c>
      <c r="D491" s="27">
        <f t="shared" si="19"/>
        <v>0</v>
      </c>
      <c r="E491" s="14">
        <f t="shared" si="20"/>
        <v>0</v>
      </c>
    </row>
    <row r="492" spans="2:5" x14ac:dyDescent="0.25">
      <c r="B492" s="13">
        <v>9.8000000000000007</v>
      </c>
      <c r="C492" s="13">
        <v>1.0999999999999999E-2</v>
      </c>
      <c r="D492" s="27">
        <f t="shared" si="19"/>
        <v>0</v>
      </c>
      <c r="E492" s="14">
        <f t="shared" si="20"/>
        <v>0</v>
      </c>
    </row>
    <row r="493" spans="2:5" x14ac:dyDescent="0.25">
      <c r="B493" s="13">
        <v>9.82</v>
      </c>
      <c r="C493" s="13">
        <v>1.0999999999999999E-2</v>
      </c>
      <c r="D493" s="27">
        <f t="shared" si="19"/>
        <v>0</v>
      </c>
      <c r="E493" s="14">
        <f t="shared" si="20"/>
        <v>0</v>
      </c>
    </row>
    <row r="494" spans="2:5" x14ac:dyDescent="0.25">
      <c r="B494" s="13">
        <v>9.84</v>
      </c>
      <c r="C494" s="13">
        <v>1.7000000000000001E-2</v>
      </c>
      <c r="D494" s="27">
        <f t="shared" si="19"/>
        <v>6.0000000000000019E-3</v>
      </c>
      <c r="E494" s="14">
        <f t="shared" si="20"/>
        <v>5.8539384953847627E-4</v>
      </c>
    </row>
    <row r="495" spans="2:5" x14ac:dyDescent="0.25">
      <c r="B495" s="13">
        <v>9.86</v>
      </c>
      <c r="C495" s="13">
        <v>1.0999999999999999E-2</v>
      </c>
      <c r="D495" s="27">
        <f t="shared" si="19"/>
        <v>0</v>
      </c>
      <c r="E495" s="14">
        <f t="shared" si="20"/>
        <v>0</v>
      </c>
    </row>
    <row r="496" spans="2:5" x14ac:dyDescent="0.25">
      <c r="B496" s="13">
        <v>9.8800000000000008</v>
      </c>
      <c r="C496" s="13">
        <v>1.0999999999999999E-2</v>
      </c>
      <c r="D496" s="27">
        <f t="shared" si="19"/>
        <v>0</v>
      </c>
      <c r="E496" s="14">
        <f t="shared" si="20"/>
        <v>0</v>
      </c>
    </row>
    <row r="497" spans="2:5" x14ac:dyDescent="0.25">
      <c r="B497" s="13">
        <v>9.9</v>
      </c>
      <c r="C497" s="13">
        <v>1.0999999999999999E-2</v>
      </c>
      <c r="D497" s="27">
        <f t="shared" si="19"/>
        <v>0</v>
      </c>
      <c r="E497" s="14">
        <f t="shared" si="20"/>
        <v>0</v>
      </c>
    </row>
    <row r="498" spans="2:5" x14ac:dyDescent="0.25">
      <c r="B498" s="13">
        <v>9.92</v>
      </c>
      <c r="C498" s="13">
        <v>1.0999999999999999E-2</v>
      </c>
      <c r="D498" s="27">
        <f t="shared" si="19"/>
        <v>0</v>
      </c>
      <c r="E498" s="14">
        <f t="shared" si="20"/>
        <v>0</v>
      </c>
    </row>
    <row r="499" spans="2:5" x14ac:dyDescent="0.25">
      <c r="B499" s="13">
        <v>9.94</v>
      </c>
      <c r="C499" s="13">
        <v>1.0999999999999999E-2</v>
      </c>
      <c r="D499" s="27">
        <f t="shared" si="19"/>
        <v>0</v>
      </c>
      <c r="E499" s="14">
        <f t="shared" si="20"/>
        <v>0</v>
      </c>
    </row>
    <row r="500" spans="2:5" x14ac:dyDescent="0.25">
      <c r="B500" s="13">
        <v>9.9600000000000009</v>
      </c>
      <c r="C500" s="13">
        <v>1.0999999999999999E-2</v>
      </c>
      <c r="D500" s="27">
        <f t="shared" si="19"/>
        <v>0</v>
      </c>
      <c r="E500" s="14">
        <f t="shared" si="20"/>
        <v>0</v>
      </c>
    </row>
    <row r="501" spans="2:5" x14ac:dyDescent="0.25">
      <c r="B501" s="13">
        <v>9.98</v>
      </c>
      <c r="C501" s="13">
        <v>1.0999999999999999E-2</v>
      </c>
      <c r="D501" s="27">
        <f t="shared" si="19"/>
        <v>0</v>
      </c>
      <c r="E501" s="14">
        <f t="shared" si="20"/>
        <v>0</v>
      </c>
    </row>
    <row r="502" spans="2:5" x14ac:dyDescent="0.25">
      <c r="B502" s="13">
        <v>10</v>
      </c>
      <c r="C502" s="13">
        <v>1.0999999999999999E-2</v>
      </c>
      <c r="D502" s="27">
        <f t="shared" si="19"/>
        <v>0</v>
      </c>
      <c r="E502" s="14">
        <f t="shared" si="20"/>
        <v>0</v>
      </c>
    </row>
    <row r="503" spans="2:5" x14ac:dyDescent="0.25">
      <c r="E503" s="9"/>
    </row>
    <row r="504" spans="2:5" x14ac:dyDescent="0.25">
      <c r="E504" s="9"/>
    </row>
  </sheetData>
  <mergeCells count="20">
    <mergeCell ref="L2:L3"/>
    <mergeCell ref="W9:X9"/>
    <mergeCell ref="AA9:AB9"/>
    <mergeCell ref="H4:H9"/>
    <mergeCell ref="I4:I9"/>
    <mergeCell ref="K4:K9"/>
    <mergeCell ref="L4:L9"/>
    <mergeCell ref="N5:N6"/>
    <mergeCell ref="O5:O6"/>
    <mergeCell ref="G2:G3"/>
    <mergeCell ref="H2:H3"/>
    <mergeCell ref="I2:I3"/>
    <mergeCell ref="J2:J3"/>
    <mergeCell ref="K2:K3"/>
    <mergeCell ref="W27:W28"/>
    <mergeCell ref="AA27:AA28"/>
    <mergeCell ref="N2:N3"/>
    <mergeCell ref="O2:O3"/>
    <mergeCell ref="W2:Y2"/>
    <mergeCell ref="AA2:AC2"/>
  </mergeCells>
  <pageMargins left="0.7" right="0.7" top="0.75" bottom="0.75" header="0.3" footer="0.3"/>
  <ignoredErrors>
    <ignoredError sqref="T8:T9 T3:T5" formulaRange="1"/>
    <ignoredError sqref="G8 J8" evalErro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4828-6A8E-4ADC-8788-AE588454DE1F}">
  <dimension ref="B1:AC504"/>
  <sheetViews>
    <sheetView topLeftCell="G4" workbookViewId="0">
      <selection activeCell="N24" sqref="N24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19" width="14.140625" bestFit="1" customWidth="1"/>
    <col min="20" max="20" width="16.7109375" bestFit="1" customWidth="1"/>
    <col min="21" max="21" width="12.5703125" bestFit="1" customWidth="1"/>
    <col min="23" max="23" width="20.85546875" customWidth="1"/>
    <col min="24" max="24" width="21.5703125" customWidth="1"/>
    <col min="25" max="25" width="17.42578125" customWidth="1"/>
    <col min="27" max="28" width="21.28515625" customWidth="1"/>
    <col min="29" max="29" width="12.5703125" bestFit="1" customWidth="1"/>
  </cols>
  <sheetData>
    <row r="1" spans="2:29" x14ac:dyDescent="0.25">
      <c r="B1" s="20" t="s">
        <v>23</v>
      </c>
      <c r="C1" s="20" t="s">
        <v>16</v>
      </c>
      <c r="D1" s="20" t="s">
        <v>17</v>
      </c>
      <c r="E1" s="20" t="s">
        <v>18</v>
      </c>
    </row>
    <row r="2" spans="2:29" x14ac:dyDescent="0.25">
      <c r="B2" s="13">
        <v>0</v>
      </c>
      <c r="C2" s="13">
        <v>0.20599999999999999</v>
      </c>
      <c r="D2" s="27">
        <f>C2-$O$5</f>
        <v>0.17099999999999999</v>
      </c>
      <c r="E2" s="14">
        <f>D2/$O$2</f>
        <v>1.6683724711846568E-2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'2ªParte dx=0,052'!P2</f>
        <v>5.2256775800563385E-2</v>
      </c>
      <c r="S2" s="20" t="s">
        <v>19</v>
      </c>
      <c r="T2" s="20" t="s">
        <v>20</v>
      </c>
      <c r="U2" s="20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0.29699999999999999</v>
      </c>
      <c r="D3" s="27">
        <f t="shared" ref="D3:D66" si="0">C3-$O$5</f>
        <v>0.26200000000000001</v>
      </c>
      <c r="E3" s="14">
        <f>D3/$O$2</f>
        <v>2.5562198096513458E-2</v>
      </c>
      <c r="G3" s="81"/>
      <c r="H3" s="81"/>
      <c r="I3" s="81"/>
      <c r="J3" s="81"/>
      <c r="K3" s="81"/>
      <c r="L3" s="81"/>
      <c r="N3" s="81"/>
      <c r="O3" s="86"/>
      <c r="S3" s="18">
        <f>E14</f>
        <v>8.1857573293796906E-2</v>
      </c>
      <c r="T3" s="13">
        <f>AVERAGE(B14:B15)</f>
        <v>0.25</v>
      </c>
      <c r="U3" s="18">
        <f>($O$2*S3*S3)/2</f>
        <v>3.4339251996747804E-2</v>
      </c>
      <c r="W3" s="20" t="s">
        <v>28</v>
      </c>
      <c r="X3" s="20" t="s">
        <v>20</v>
      </c>
      <c r="Y3" s="20" t="s">
        <v>21</v>
      </c>
      <c r="AA3" s="20" t="s">
        <v>29</v>
      </c>
      <c r="AB3" s="20" t="s">
        <v>20</v>
      </c>
      <c r="AC3" s="20" t="s">
        <v>21</v>
      </c>
    </row>
    <row r="4" spans="2:29" x14ac:dyDescent="0.25">
      <c r="B4" s="13">
        <v>0.04</v>
      </c>
      <c r="C4" s="13">
        <v>0.38800000000000001</v>
      </c>
      <c r="D4" s="27">
        <f t="shared" si="0"/>
        <v>0.35299999999999998</v>
      </c>
      <c r="E4" s="14">
        <f t="shared" ref="E4:E67" si="1">D4/$O$2</f>
        <v>3.4440671481180345E-2</v>
      </c>
      <c r="G4" s="32">
        <f>T5-T3</f>
        <v>1.19</v>
      </c>
      <c r="H4" s="84">
        <f>AVERAGE(G4:G9)</f>
        <v>1.1850000000000003</v>
      </c>
      <c r="I4" s="82">
        <f>_xlfn.STDEV.S(G4:G9)</f>
        <v>8.3666002653408431E-3</v>
      </c>
      <c r="J4" s="33">
        <f>1/G4</f>
        <v>0.84033613445378152</v>
      </c>
      <c r="K4" s="82">
        <f>AVERAGE(J4:J9)</f>
        <v>0.84391716993910393</v>
      </c>
      <c r="L4" s="82">
        <f>_xlfn.STDEV.S(J4:J9)</f>
        <v>6.0019655891971162E-3</v>
      </c>
      <c r="S4" s="18">
        <f>E44</f>
        <v>-7.5223109665694191E-2</v>
      </c>
      <c r="T4" s="13">
        <f>AVERAGE(B44)</f>
        <v>0.84</v>
      </c>
      <c r="U4" s="18">
        <f t="shared" ref="U4:U10" si="2">($O$2*S4*S4)/2</f>
        <v>2.8998508776125115E-2</v>
      </c>
      <c r="W4" s="18">
        <f>S3</f>
        <v>8.1857573293796906E-2</v>
      </c>
      <c r="X4" s="13">
        <f>T3</f>
        <v>0.25</v>
      </c>
      <c r="Y4" s="18">
        <f>($O$2*W4*W4)/2</f>
        <v>3.4339251996747804E-2</v>
      </c>
      <c r="AA4" s="18">
        <f>S4</f>
        <v>-7.5223109665694191E-2</v>
      </c>
      <c r="AB4" s="13">
        <f>T4</f>
        <v>0.84</v>
      </c>
      <c r="AC4" s="18">
        <f>($O$2*AA4*AA4)/2</f>
        <v>2.8998508776125115E-2</v>
      </c>
    </row>
    <row r="5" spans="2:29" x14ac:dyDescent="0.25">
      <c r="B5" s="13">
        <v>0.06</v>
      </c>
      <c r="C5" s="13">
        <v>0.47299999999999998</v>
      </c>
      <c r="D5" s="27">
        <f t="shared" si="0"/>
        <v>0.43799999999999994</v>
      </c>
      <c r="E5" s="14">
        <f t="shared" si="1"/>
        <v>4.2733751016308753E-2</v>
      </c>
      <c r="G5" s="32">
        <f t="shared" ref="G5:G9" si="3">T6-T4</f>
        <v>1.1900000000000004</v>
      </c>
      <c r="H5" s="84"/>
      <c r="I5" s="82"/>
      <c r="J5" s="33">
        <f t="shared" ref="J5:J9" si="4">1/G5</f>
        <v>0.84033613445378119</v>
      </c>
      <c r="K5" s="82"/>
      <c r="L5" s="82"/>
      <c r="N5" s="81" t="s">
        <v>30</v>
      </c>
      <c r="O5" s="87">
        <f>C502</f>
        <v>3.5000000000000003E-2</v>
      </c>
      <c r="S5" s="18">
        <f>E74</f>
        <v>6.4686020374001604E-2</v>
      </c>
      <c r="T5" s="13">
        <f>AVERAGE(B74)</f>
        <v>1.44</v>
      </c>
      <c r="U5" s="18">
        <f t="shared" si="2"/>
        <v>2.144341575398153E-2</v>
      </c>
      <c r="W5" s="18">
        <f>S5</f>
        <v>6.4686020374001604E-2</v>
      </c>
      <c r="X5" s="13">
        <f>T5</f>
        <v>1.44</v>
      </c>
      <c r="Y5" s="18">
        <f t="shared" ref="Y5:Y7" si="5">($O$2*W5*W5)/2</f>
        <v>2.144341575398153E-2</v>
      </c>
      <c r="AA5" s="18">
        <f>S6</f>
        <v>-5.8636950595437359E-2</v>
      </c>
      <c r="AB5" s="13">
        <f>T6</f>
        <v>2.0300000000000002</v>
      </c>
      <c r="AC5" s="18">
        <f t="shared" ref="AC5:AC7" si="6">($O$2*AA5*AA5)/2</f>
        <v>1.7620403653928925E-2</v>
      </c>
    </row>
    <row r="6" spans="2:29" x14ac:dyDescent="0.25">
      <c r="B6" s="13">
        <v>0.08</v>
      </c>
      <c r="C6" s="13">
        <v>0.54600000000000004</v>
      </c>
      <c r="D6" s="27">
        <f t="shared" si="0"/>
        <v>0.51100000000000001</v>
      </c>
      <c r="E6" s="14">
        <f t="shared" si="1"/>
        <v>4.985604285236022E-2</v>
      </c>
      <c r="G6" s="32">
        <f t="shared" si="3"/>
        <v>1.1900000000000004</v>
      </c>
      <c r="H6" s="84"/>
      <c r="I6" s="82"/>
      <c r="J6" s="33">
        <f t="shared" si="4"/>
        <v>0.84033613445378119</v>
      </c>
      <c r="K6" s="82"/>
      <c r="L6" s="82"/>
      <c r="N6" s="81"/>
      <c r="O6" s="87"/>
      <c r="S6" s="18">
        <f>E103</f>
        <v>-5.8636950595437359E-2</v>
      </c>
      <c r="T6" s="13">
        <f>AVERAGE(B103:B104)</f>
        <v>2.0300000000000002</v>
      </c>
      <c r="U6" s="18">
        <f t="shared" si="2"/>
        <v>1.7620403653928925E-2</v>
      </c>
      <c r="W6" s="18">
        <f>S7</f>
        <v>4.6246114113539613E-2</v>
      </c>
      <c r="X6" s="13">
        <f>T7</f>
        <v>2.6300000000000003</v>
      </c>
      <c r="Y6" s="18">
        <f t="shared" si="5"/>
        <v>1.0960329044908887E-2</v>
      </c>
      <c r="AA6" s="18">
        <f>S8</f>
        <v>-4.3221579224257484E-2</v>
      </c>
      <c r="AB6" s="13">
        <f>T8</f>
        <v>3.22</v>
      </c>
      <c r="AC6" s="18">
        <f t="shared" si="6"/>
        <v>9.5735797981730316E-3</v>
      </c>
    </row>
    <row r="7" spans="2:29" x14ac:dyDescent="0.25">
      <c r="B7" s="13">
        <v>0.1</v>
      </c>
      <c r="C7" s="13">
        <v>0.625</v>
      </c>
      <c r="D7" s="27">
        <f t="shared" si="0"/>
        <v>0.59</v>
      </c>
      <c r="E7" s="14">
        <f t="shared" si="1"/>
        <v>5.7563728537950151E-2</v>
      </c>
      <c r="G7" s="32">
        <f t="shared" si="3"/>
        <v>1.19</v>
      </c>
      <c r="H7" s="84"/>
      <c r="I7" s="82"/>
      <c r="J7" s="33">
        <f t="shared" si="4"/>
        <v>0.84033613445378152</v>
      </c>
      <c r="K7" s="82"/>
      <c r="L7" s="82"/>
      <c r="S7" s="18">
        <f>E132</f>
        <v>4.6246114113539613E-2</v>
      </c>
      <c r="T7" s="13">
        <f>AVERAGE(B132:B135)</f>
        <v>2.6300000000000003</v>
      </c>
      <c r="U7" s="18">
        <f t="shared" si="2"/>
        <v>1.0960329044908887E-2</v>
      </c>
      <c r="W7" s="18">
        <f>S9</f>
        <v>3.1416136591898215E-2</v>
      </c>
      <c r="X7" s="13">
        <f>T9</f>
        <v>3.8000000000000003</v>
      </c>
      <c r="Y7" s="18">
        <f t="shared" si="5"/>
        <v>5.0579979912956123E-3</v>
      </c>
      <c r="AA7" s="18">
        <f>S10</f>
        <v>-2.8391601702616096E-2</v>
      </c>
      <c r="AB7" s="13">
        <f>T10</f>
        <v>4.4000000000000004</v>
      </c>
      <c r="AC7" s="18">
        <f t="shared" si="6"/>
        <v>4.1309780477306428E-3</v>
      </c>
    </row>
    <row r="8" spans="2:29" x14ac:dyDescent="0.25">
      <c r="B8" s="13">
        <v>0.12</v>
      </c>
      <c r="C8" s="13">
        <v>0.69199999999999995</v>
      </c>
      <c r="D8" s="27">
        <f t="shared" si="0"/>
        <v>0.65699999999999992</v>
      </c>
      <c r="E8" s="14">
        <f t="shared" si="1"/>
        <v>6.4100626524463133E-2</v>
      </c>
      <c r="G8" s="34">
        <f t="shared" si="3"/>
        <v>1.17</v>
      </c>
      <c r="H8" s="84"/>
      <c r="I8" s="82"/>
      <c r="J8" s="33">
        <f t="shared" si="4"/>
        <v>0.85470085470085477</v>
      </c>
      <c r="K8" s="82"/>
      <c r="L8" s="82"/>
      <c r="S8" s="18">
        <f>E163</f>
        <v>-4.3221579224257484E-2</v>
      </c>
      <c r="T8" s="13">
        <f>AVERAGE(B163)</f>
        <v>3.22</v>
      </c>
      <c r="U8" s="18">
        <f t="shared" si="2"/>
        <v>9.5735797981730316E-3</v>
      </c>
    </row>
    <row r="9" spans="2:29" x14ac:dyDescent="0.25">
      <c r="B9" s="13">
        <v>0.14000000000000001</v>
      </c>
      <c r="C9" s="13">
        <v>0.74</v>
      </c>
      <c r="D9" s="27">
        <f t="shared" si="0"/>
        <v>0.70499999999999996</v>
      </c>
      <c r="E9" s="14">
        <f t="shared" si="1"/>
        <v>6.8783777320770942E-2</v>
      </c>
      <c r="G9" s="34">
        <f t="shared" si="3"/>
        <v>1.1800000000000002</v>
      </c>
      <c r="H9" s="84"/>
      <c r="I9" s="82"/>
      <c r="J9" s="33">
        <f t="shared" si="4"/>
        <v>0.84745762711864392</v>
      </c>
      <c r="K9" s="82"/>
      <c r="L9" s="82"/>
      <c r="S9" s="18">
        <f>E191</f>
        <v>3.1416136591898215E-2</v>
      </c>
      <c r="T9" s="13">
        <f>AVERAGE(B191:B193)</f>
        <v>3.8000000000000003</v>
      </c>
      <c r="U9" s="18">
        <f>($O$2*S9*S9)/2</f>
        <v>5.0579979912956123E-3</v>
      </c>
      <c r="W9" s="85" t="s">
        <v>7</v>
      </c>
      <c r="X9" s="85"/>
      <c r="AA9" s="85" t="s">
        <v>7</v>
      </c>
      <c r="AB9" s="85"/>
    </row>
    <row r="10" spans="2:29" x14ac:dyDescent="0.25">
      <c r="B10" s="13">
        <v>0.16</v>
      </c>
      <c r="C10" s="13">
        <v>0.78900000000000003</v>
      </c>
      <c r="D10" s="27">
        <f t="shared" si="0"/>
        <v>0.754</v>
      </c>
      <c r="E10" s="14">
        <f t="shared" si="1"/>
        <v>7.3564493758668498E-2</v>
      </c>
      <c r="S10" s="18">
        <f>E222</f>
        <v>-2.8391601702616096E-2</v>
      </c>
      <c r="T10" s="13">
        <f>AVERAGE(B222)</f>
        <v>4.4000000000000004</v>
      </c>
      <c r="U10" s="18">
        <f t="shared" si="2"/>
        <v>4.1309780477306428E-3</v>
      </c>
      <c r="W10" s="20" t="s">
        <v>8</v>
      </c>
      <c r="X10" s="20" t="s">
        <v>9</v>
      </c>
      <c r="AA10" s="20" t="s">
        <v>8</v>
      </c>
      <c r="AB10" s="20" t="s">
        <v>9</v>
      </c>
    </row>
    <row r="11" spans="2:29" x14ac:dyDescent="0.25">
      <c r="B11" s="13">
        <v>0.18</v>
      </c>
      <c r="C11" s="13">
        <v>0.82499999999999996</v>
      </c>
      <c r="D11" s="27">
        <f t="shared" si="0"/>
        <v>0.78999999999999992</v>
      </c>
      <c r="E11" s="14">
        <f t="shared" si="1"/>
        <v>7.7076856855899351E-2</v>
      </c>
      <c r="W11" s="26" cm="1">
        <f t="array" ref="W11:X15">LINEST(W4:W7,X4:X7,TRUE,TRUE)</f>
        <v>-1.4340314755590463E-2</v>
      </c>
      <c r="X11" s="26">
        <v>8.5162300047157732E-2</v>
      </c>
      <c r="AA11" s="26" cm="1">
        <f t="array" ref="AA11:AB15">LINEST(AA4:AA7,AB4:AB7,TRUE,TRUE)</f>
        <v>1.3135310505012871E-2</v>
      </c>
      <c r="AB11" s="26">
        <v>-8.5815662096397544E-2</v>
      </c>
    </row>
    <row r="12" spans="2:29" x14ac:dyDescent="0.25">
      <c r="B12" s="13">
        <v>0.2</v>
      </c>
      <c r="C12" s="13">
        <v>0.85</v>
      </c>
      <c r="D12" s="27">
        <f t="shared" si="0"/>
        <v>0.81499999999999995</v>
      </c>
      <c r="E12" s="14">
        <f t="shared" si="1"/>
        <v>7.9515997895642995E-2</v>
      </c>
      <c r="W12" s="1">
        <v>3.8792524136395531E-4</v>
      </c>
      <c r="X12" s="1">
        <v>9.4012863892407568E-4</v>
      </c>
      <c r="Y12" s="1"/>
      <c r="Z12" s="1"/>
      <c r="AA12" s="1">
        <v>2.2060586480439785E-4</v>
      </c>
      <c r="AB12" s="1">
        <v>6.4839831645810094E-4</v>
      </c>
    </row>
    <row r="13" spans="2:29" x14ac:dyDescent="0.25">
      <c r="B13" s="13">
        <v>0.22</v>
      </c>
      <c r="C13" s="13">
        <v>0.86799999999999999</v>
      </c>
      <c r="D13" s="27">
        <f t="shared" si="0"/>
        <v>0.83299999999999996</v>
      </c>
      <c r="E13" s="14">
        <f t="shared" si="1"/>
        <v>8.1272179444258436E-2</v>
      </c>
      <c r="W13" s="1">
        <v>0.99853858501063475</v>
      </c>
      <c r="X13" s="1">
        <v>1.0270426079497003E-3</v>
      </c>
      <c r="Y13" s="1"/>
      <c r="Z13" s="1"/>
      <c r="AA13" s="1">
        <v>0.99943618258674505</v>
      </c>
      <c r="AB13" s="1">
        <v>5.8553613242531843E-4</v>
      </c>
    </row>
    <row r="14" spans="2:29" x14ac:dyDescent="0.25">
      <c r="B14" s="15">
        <v>0.24</v>
      </c>
      <c r="C14" s="15">
        <v>0.874</v>
      </c>
      <c r="D14" s="27">
        <f t="shared" si="0"/>
        <v>0.83899999999999997</v>
      </c>
      <c r="E14" s="14">
        <f t="shared" si="1"/>
        <v>8.1857573293796906E-2</v>
      </c>
      <c r="W14" s="1">
        <v>1366.5366679238882</v>
      </c>
      <c r="X14" s="1">
        <v>2</v>
      </c>
      <c r="Y14" s="1"/>
      <c r="Z14" s="1"/>
      <c r="AA14" s="1">
        <v>3545.2476602907741</v>
      </c>
      <c r="AB14" s="1">
        <v>2</v>
      </c>
      <c r="AC14" s="23"/>
    </row>
    <row r="15" spans="2:29" x14ac:dyDescent="0.25">
      <c r="B15" s="15">
        <v>0.26</v>
      </c>
      <c r="C15" s="15">
        <v>0.874</v>
      </c>
      <c r="D15" s="27">
        <f t="shared" si="0"/>
        <v>0.83899999999999997</v>
      </c>
      <c r="E15" s="14">
        <f t="shared" si="1"/>
        <v>8.1857573293796906E-2</v>
      </c>
      <c r="W15">
        <v>1.4414454505223607E-3</v>
      </c>
      <c r="X15">
        <v>2.1096330370882439E-6</v>
      </c>
      <c r="AA15">
        <v>1.2154972445867927E-3</v>
      </c>
      <c r="AB15">
        <v>6.8570512475120007E-7</v>
      </c>
      <c r="AC15" s="23"/>
    </row>
    <row r="16" spans="2:29" x14ac:dyDescent="0.25">
      <c r="B16" s="13">
        <v>0.28000000000000003</v>
      </c>
      <c r="C16" s="13">
        <v>0.86099999999999999</v>
      </c>
      <c r="D16" s="27">
        <f t="shared" si="0"/>
        <v>0.82599999999999996</v>
      </c>
      <c r="E16" s="14">
        <f t="shared" si="1"/>
        <v>8.0589219953130203E-2</v>
      </c>
      <c r="AC16" s="23"/>
    </row>
    <row r="17" spans="2:27" x14ac:dyDescent="0.25">
      <c r="B17" s="13">
        <v>0.3</v>
      </c>
      <c r="C17" s="13">
        <v>0.84399999999999997</v>
      </c>
      <c r="D17" s="27">
        <f t="shared" si="0"/>
        <v>0.80899999999999994</v>
      </c>
      <c r="E17" s="14">
        <f t="shared" si="1"/>
        <v>7.8930604046104524E-2</v>
      </c>
    </row>
    <row r="18" spans="2:27" x14ac:dyDescent="0.25">
      <c r="B18" s="13">
        <v>0.32</v>
      </c>
      <c r="C18" s="13">
        <v>0.81299999999999994</v>
      </c>
      <c r="D18" s="27">
        <f t="shared" si="0"/>
        <v>0.77799999999999991</v>
      </c>
      <c r="E18" s="14">
        <f t="shared" si="1"/>
        <v>7.5906069156822395E-2</v>
      </c>
    </row>
    <row r="19" spans="2:27" x14ac:dyDescent="0.25">
      <c r="B19" s="13">
        <v>0.34</v>
      </c>
      <c r="C19" s="13">
        <v>0.77100000000000002</v>
      </c>
      <c r="D19" s="27">
        <f t="shared" si="0"/>
        <v>0.73599999999999999</v>
      </c>
      <c r="E19" s="14">
        <f t="shared" si="1"/>
        <v>7.1808312210053071E-2</v>
      </c>
    </row>
    <row r="20" spans="2:27" x14ac:dyDescent="0.25">
      <c r="B20" s="13">
        <v>0.36</v>
      </c>
      <c r="C20" s="13">
        <v>0.73399999999999999</v>
      </c>
      <c r="D20" s="27">
        <f t="shared" si="0"/>
        <v>0.69899999999999995</v>
      </c>
      <c r="E20" s="14">
        <f t="shared" si="1"/>
        <v>6.8198383471232471E-2</v>
      </c>
      <c r="G20" s="9">
        <f>H4-'1ª Parte'!G17</f>
        <v>-2.852159506889107E-2</v>
      </c>
      <c r="H20">
        <f>G20/I4</f>
        <v>-3.4089826410189015</v>
      </c>
      <c r="J20">
        <f>1/H4</f>
        <v>0.84388185654008419</v>
      </c>
      <c r="K20">
        <f>I4/(H4*H4)</f>
        <v>5.9581621644258145E-3</v>
      </c>
      <c r="L20">
        <f>J20-'1ª Parte'!G18</f>
        <v>1.9833892281788335E-2</v>
      </c>
      <c r="M20">
        <f>L20/K20</f>
        <v>3.3288607685453484</v>
      </c>
    </row>
    <row r="21" spans="2:27" x14ac:dyDescent="0.25">
      <c r="B21" s="13">
        <v>0.38</v>
      </c>
      <c r="C21" s="13">
        <v>0.67900000000000005</v>
      </c>
      <c r="D21" s="27">
        <f t="shared" si="0"/>
        <v>0.64400000000000002</v>
      </c>
      <c r="E21" s="14">
        <f t="shared" si="1"/>
        <v>6.2832273183796444E-2</v>
      </c>
      <c r="J21">
        <f>2*PI()/H4</f>
        <v>5.3022660820080887</v>
      </c>
      <c r="K21">
        <f>((2*PI()*I4)/(H4*H4))</f>
        <v>3.7436236969313599E-2</v>
      </c>
      <c r="L21" s="70">
        <f>J21-'1ª Parte'!G16</f>
        <v>0.12462002056911547</v>
      </c>
      <c r="M21">
        <f>L21/K21</f>
        <v>3.3288607685453595</v>
      </c>
    </row>
    <row r="22" spans="2:27" x14ac:dyDescent="0.25">
      <c r="B22" s="13">
        <v>0.4</v>
      </c>
      <c r="C22" s="13">
        <v>0.61899999999999999</v>
      </c>
      <c r="D22" s="27">
        <f t="shared" si="0"/>
        <v>0.58399999999999996</v>
      </c>
      <c r="E22" s="14">
        <f t="shared" si="1"/>
        <v>5.6978334688411673E-2</v>
      </c>
    </row>
    <row r="23" spans="2:27" x14ac:dyDescent="0.25">
      <c r="B23" s="13">
        <v>0.42</v>
      </c>
      <c r="C23" s="13">
        <v>0.55800000000000005</v>
      </c>
      <c r="D23" s="27">
        <f t="shared" si="0"/>
        <v>0.52300000000000002</v>
      </c>
      <c r="E23" s="14">
        <f t="shared" si="1"/>
        <v>5.1026830551437169E-2</v>
      </c>
    </row>
    <row r="24" spans="2:27" x14ac:dyDescent="0.25">
      <c r="B24" s="13">
        <v>0.44</v>
      </c>
      <c r="C24" s="13">
        <v>0.47299999999999998</v>
      </c>
      <c r="D24" s="27">
        <f t="shared" si="0"/>
        <v>0.43799999999999994</v>
      </c>
      <c r="E24" s="14">
        <f t="shared" si="1"/>
        <v>4.2733751016308753E-2</v>
      </c>
    </row>
    <row r="25" spans="2:27" x14ac:dyDescent="0.25">
      <c r="B25" s="13">
        <v>0.46</v>
      </c>
      <c r="C25" s="13">
        <v>0.4</v>
      </c>
      <c r="D25" s="27">
        <f t="shared" si="0"/>
        <v>0.36499999999999999</v>
      </c>
      <c r="E25" s="14">
        <f t="shared" si="1"/>
        <v>3.56114591802573E-2</v>
      </c>
    </row>
    <row r="26" spans="2:27" x14ac:dyDescent="0.25">
      <c r="B26" s="13">
        <v>0.48</v>
      </c>
      <c r="C26" s="13">
        <v>0.32100000000000001</v>
      </c>
      <c r="D26" s="27">
        <f t="shared" si="0"/>
        <v>0.28600000000000003</v>
      </c>
      <c r="E26" s="14">
        <f t="shared" si="1"/>
        <v>2.7903773494667366E-2</v>
      </c>
      <c r="Q26" s="24"/>
    </row>
    <row r="27" spans="2:27" x14ac:dyDescent="0.25">
      <c r="B27" s="13">
        <v>0.5</v>
      </c>
      <c r="C27" s="13">
        <v>0.24199999999999999</v>
      </c>
      <c r="D27" s="27">
        <f t="shared" si="0"/>
        <v>0.20699999999999999</v>
      </c>
      <c r="E27" s="14">
        <f t="shared" si="1"/>
        <v>2.0196087809077425E-2</v>
      </c>
      <c r="W27" s="81" t="s">
        <v>33</v>
      </c>
      <c r="AA27" s="81" t="s">
        <v>34</v>
      </c>
    </row>
    <row r="28" spans="2:27" x14ac:dyDescent="0.25">
      <c r="B28" s="13">
        <v>0.52</v>
      </c>
      <c r="C28" s="13">
        <v>0.157</v>
      </c>
      <c r="D28" s="27">
        <f t="shared" si="0"/>
        <v>0.122</v>
      </c>
      <c r="E28" s="14">
        <f t="shared" si="1"/>
        <v>1.1903008273949014E-2</v>
      </c>
      <c r="W28" s="81"/>
      <c r="AA28" s="81"/>
    </row>
    <row r="29" spans="2:27" x14ac:dyDescent="0.25">
      <c r="B29" s="13">
        <v>0.54</v>
      </c>
      <c r="C29" s="13">
        <v>7.1999999999999995E-2</v>
      </c>
      <c r="D29" s="27">
        <f t="shared" si="0"/>
        <v>3.6999999999999991E-2</v>
      </c>
      <c r="E29" s="14">
        <f t="shared" si="1"/>
        <v>3.609928738820602E-3</v>
      </c>
      <c r="W29" s="50">
        <f>(ABS(W11)*O2*H4)/4</f>
        <v>4.3543179516078404E-2</v>
      </c>
      <c r="AA29" s="50">
        <f>(ABS(AA11)*O2*H4)/4</f>
        <v>3.9884283787859971E-2</v>
      </c>
    </row>
    <row r="30" spans="2:27" x14ac:dyDescent="0.25">
      <c r="B30" s="13">
        <v>0.56000000000000005</v>
      </c>
      <c r="C30" s="13">
        <v>-1.2999999999999999E-2</v>
      </c>
      <c r="D30" s="27">
        <f t="shared" si="0"/>
        <v>-4.8000000000000001E-2</v>
      </c>
      <c r="E30" s="14">
        <f t="shared" si="1"/>
        <v>-4.6831507963078093E-3</v>
      </c>
      <c r="W30" s="1">
        <f>SQRT((((W11*H4*P2)/4)^2)+(((O2*H4*W12)/4)^2)+(((W11*O2*I4)/4)^2))</f>
        <v>1.2374392763352031E-3</v>
      </c>
      <c r="X30" s="1"/>
      <c r="Y30" s="1"/>
      <c r="Z30" s="1"/>
      <c r="AA30" s="1">
        <f>SQRT((((AA11*H4*P2)/4)^2)+(((O2*H4*AA12)/4)^2)+(((AA11*O2*I4)/4)^2))</f>
        <v>7.5455294616615901E-4</v>
      </c>
    </row>
    <row r="31" spans="2:27" x14ac:dyDescent="0.25">
      <c r="B31" s="13">
        <v>0.57999999999999996</v>
      </c>
      <c r="C31" s="13">
        <v>-9.1999999999999998E-2</v>
      </c>
      <c r="D31" s="27">
        <f t="shared" si="0"/>
        <v>-0.127</v>
      </c>
      <c r="E31" s="14">
        <f t="shared" si="1"/>
        <v>-1.2390836481897744E-2</v>
      </c>
    </row>
    <row r="32" spans="2:27" x14ac:dyDescent="0.25">
      <c r="B32" s="13">
        <v>0.6</v>
      </c>
      <c r="C32" s="13">
        <v>-0.17100000000000001</v>
      </c>
      <c r="D32" s="27">
        <f t="shared" si="0"/>
        <v>-0.20600000000000002</v>
      </c>
      <c r="E32" s="14">
        <f t="shared" si="1"/>
        <v>-2.0098522167487681E-2</v>
      </c>
    </row>
    <row r="33" spans="2:5" x14ac:dyDescent="0.25">
      <c r="B33" s="13">
        <v>0.62</v>
      </c>
      <c r="C33" s="13">
        <v>-0.26200000000000001</v>
      </c>
      <c r="D33" s="27">
        <f t="shared" si="0"/>
        <v>-0.29700000000000004</v>
      </c>
      <c r="E33" s="14">
        <f t="shared" si="1"/>
        <v>-2.8976995552154574E-2</v>
      </c>
    </row>
    <row r="34" spans="2:5" x14ac:dyDescent="0.25">
      <c r="B34" s="13">
        <v>0.64</v>
      </c>
      <c r="C34" s="13">
        <v>-0.33500000000000002</v>
      </c>
      <c r="D34" s="27">
        <f t="shared" si="0"/>
        <v>-0.37</v>
      </c>
      <c r="E34" s="14">
        <f t="shared" si="1"/>
        <v>-3.6099287388206031E-2</v>
      </c>
    </row>
    <row r="35" spans="2:5" x14ac:dyDescent="0.25">
      <c r="B35" s="13">
        <v>0.66</v>
      </c>
      <c r="C35" s="13">
        <v>-0.40200000000000002</v>
      </c>
      <c r="D35" s="27">
        <f t="shared" si="0"/>
        <v>-0.43700000000000006</v>
      </c>
      <c r="E35" s="14">
        <f t="shared" si="1"/>
        <v>-4.263618537471902E-2</v>
      </c>
    </row>
    <row r="36" spans="2:5" x14ac:dyDescent="0.25">
      <c r="B36" s="13">
        <v>0.68</v>
      </c>
      <c r="C36" s="13">
        <v>-0.46899999999999997</v>
      </c>
      <c r="D36" s="27">
        <f t="shared" si="0"/>
        <v>-0.504</v>
      </c>
      <c r="E36" s="14">
        <f t="shared" si="1"/>
        <v>-4.9173083361231995E-2</v>
      </c>
    </row>
    <row r="37" spans="2:5" x14ac:dyDescent="0.25">
      <c r="B37" s="13">
        <v>0.7</v>
      </c>
      <c r="C37" s="13">
        <v>-0.52300000000000002</v>
      </c>
      <c r="D37" s="27">
        <f t="shared" si="0"/>
        <v>-0.55800000000000005</v>
      </c>
      <c r="E37" s="14">
        <f t="shared" si="1"/>
        <v>-5.4441628007078288E-2</v>
      </c>
    </row>
    <row r="38" spans="2:5" x14ac:dyDescent="0.25">
      <c r="B38" s="13">
        <v>0.72</v>
      </c>
      <c r="C38" s="13">
        <v>-0.58399999999999996</v>
      </c>
      <c r="D38" s="27">
        <f t="shared" si="0"/>
        <v>-0.61899999999999999</v>
      </c>
      <c r="E38" s="14">
        <f t="shared" si="1"/>
        <v>-6.0393132144052786E-2</v>
      </c>
    </row>
    <row r="39" spans="2:5" x14ac:dyDescent="0.25">
      <c r="B39" s="13">
        <v>0.74</v>
      </c>
      <c r="C39" s="13">
        <v>-0.621</v>
      </c>
      <c r="D39" s="27">
        <f t="shared" si="0"/>
        <v>-0.65600000000000003</v>
      </c>
      <c r="E39" s="14">
        <f t="shared" si="1"/>
        <v>-6.4003060882873386E-2</v>
      </c>
    </row>
    <row r="40" spans="2:5" x14ac:dyDescent="0.25">
      <c r="B40" s="13">
        <v>0.76</v>
      </c>
      <c r="C40" s="13">
        <v>-0.66300000000000003</v>
      </c>
      <c r="D40" s="27">
        <f t="shared" si="0"/>
        <v>-0.69800000000000006</v>
      </c>
      <c r="E40" s="14">
        <f t="shared" si="1"/>
        <v>-6.8100817829642724E-2</v>
      </c>
    </row>
    <row r="41" spans="2:5" x14ac:dyDescent="0.25">
      <c r="B41" s="13">
        <v>0.78</v>
      </c>
      <c r="C41" s="13">
        <v>-0.69399999999999995</v>
      </c>
      <c r="D41" s="27">
        <f t="shared" si="0"/>
        <v>-0.72899999999999998</v>
      </c>
      <c r="E41" s="14">
        <f t="shared" si="1"/>
        <v>-7.1125352718924853E-2</v>
      </c>
    </row>
    <row r="42" spans="2:5" x14ac:dyDescent="0.25">
      <c r="B42" s="13">
        <v>0.8</v>
      </c>
      <c r="C42" s="13">
        <v>-0.71799999999999997</v>
      </c>
      <c r="D42" s="27">
        <f t="shared" si="0"/>
        <v>-0.753</v>
      </c>
      <c r="E42" s="14">
        <f t="shared" si="1"/>
        <v>-7.346692811707875E-2</v>
      </c>
    </row>
    <row r="43" spans="2:5" x14ac:dyDescent="0.25">
      <c r="B43" s="13">
        <v>0.82</v>
      </c>
      <c r="C43" s="13">
        <v>-0.72399999999999998</v>
      </c>
      <c r="D43" s="27">
        <f t="shared" si="0"/>
        <v>-0.75900000000000001</v>
      </c>
      <c r="E43" s="14">
        <f t="shared" si="1"/>
        <v>-7.4052321966617235E-2</v>
      </c>
    </row>
    <row r="44" spans="2:5" x14ac:dyDescent="0.25">
      <c r="B44" s="15">
        <v>0.84</v>
      </c>
      <c r="C44" s="15">
        <v>-0.73599999999999999</v>
      </c>
      <c r="D44" s="27">
        <f t="shared" si="0"/>
        <v>-0.77100000000000002</v>
      </c>
      <c r="E44" s="14">
        <f t="shared" si="1"/>
        <v>-7.5223109665694191E-2</v>
      </c>
    </row>
    <row r="45" spans="2:5" x14ac:dyDescent="0.25">
      <c r="B45" s="13">
        <v>0.86</v>
      </c>
      <c r="C45" s="13">
        <v>-0.73</v>
      </c>
      <c r="D45" s="27">
        <f t="shared" si="0"/>
        <v>-0.76500000000000001</v>
      </c>
      <c r="E45" s="14">
        <f t="shared" si="1"/>
        <v>-7.4637715816155706E-2</v>
      </c>
    </row>
    <row r="46" spans="2:5" x14ac:dyDescent="0.25">
      <c r="B46" s="13">
        <v>0.88</v>
      </c>
      <c r="C46" s="13">
        <v>-0.71799999999999997</v>
      </c>
      <c r="D46" s="27">
        <f t="shared" si="0"/>
        <v>-0.753</v>
      </c>
      <c r="E46" s="14">
        <f t="shared" si="1"/>
        <v>-7.346692811707875E-2</v>
      </c>
    </row>
    <row r="47" spans="2:5" x14ac:dyDescent="0.25">
      <c r="B47" s="13">
        <v>0.9</v>
      </c>
      <c r="C47" s="13">
        <v>-0.70499999999999996</v>
      </c>
      <c r="D47" s="27">
        <f t="shared" si="0"/>
        <v>-0.74</v>
      </c>
      <c r="E47" s="14">
        <f t="shared" si="1"/>
        <v>-7.2198574776412061E-2</v>
      </c>
    </row>
    <row r="48" spans="2:5" x14ac:dyDescent="0.25">
      <c r="B48" s="13">
        <v>0.92</v>
      </c>
      <c r="C48" s="13">
        <v>-0.67500000000000004</v>
      </c>
      <c r="D48" s="27">
        <f t="shared" si="0"/>
        <v>-0.71000000000000008</v>
      </c>
      <c r="E48" s="14">
        <f t="shared" si="1"/>
        <v>-6.9271605528719679E-2</v>
      </c>
    </row>
    <row r="49" spans="2:5" x14ac:dyDescent="0.25">
      <c r="B49" s="13">
        <v>0.94</v>
      </c>
      <c r="C49" s="13">
        <v>-0.64500000000000002</v>
      </c>
      <c r="D49" s="27">
        <f t="shared" si="0"/>
        <v>-0.68</v>
      </c>
      <c r="E49" s="14">
        <f t="shared" si="1"/>
        <v>-6.6344636281027297E-2</v>
      </c>
    </row>
    <row r="50" spans="2:5" x14ac:dyDescent="0.25">
      <c r="B50" s="13">
        <v>0.96</v>
      </c>
      <c r="C50" s="13">
        <v>-0.60899999999999999</v>
      </c>
      <c r="D50" s="27">
        <f t="shared" si="0"/>
        <v>-0.64400000000000002</v>
      </c>
      <c r="E50" s="14">
        <f t="shared" si="1"/>
        <v>-6.2832273183796444E-2</v>
      </c>
    </row>
    <row r="51" spans="2:5" x14ac:dyDescent="0.25">
      <c r="B51" s="13">
        <v>0.98</v>
      </c>
      <c r="C51" s="13">
        <v>-0.56000000000000005</v>
      </c>
      <c r="D51" s="27">
        <f t="shared" si="0"/>
        <v>-0.59500000000000008</v>
      </c>
      <c r="E51" s="14">
        <f t="shared" si="1"/>
        <v>-5.8051556745898888E-2</v>
      </c>
    </row>
    <row r="52" spans="2:5" x14ac:dyDescent="0.25">
      <c r="B52" s="13">
        <v>1</v>
      </c>
      <c r="C52" s="13">
        <v>-0.51100000000000001</v>
      </c>
      <c r="D52" s="27">
        <f t="shared" si="0"/>
        <v>-0.54600000000000004</v>
      </c>
      <c r="E52" s="14">
        <f t="shared" si="1"/>
        <v>-5.3270840308001333E-2</v>
      </c>
    </row>
    <row r="53" spans="2:5" x14ac:dyDescent="0.25">
      <c r="B53" s="13">
        <v>1.02</v>
      </c>
      <c r="C53" s="13">
        <v>-0.45100000000000001</v>
      </c>
      <c r="D53" s="27">
        <f t="shared" si="0"/>
        <v>-0.48599999999999999</v>
      </c>
      <c r="E53" s="14">
        <f t="shared" si="1"/>
        <v>-4.7416901812616562E-2</v>
      </c>
    </row>
    <row r="54" spans="2:5" x14ac:dyDescent="0.25">
      <c r="B54" s="13">
        <v>1.04</v>
      </c>
      <c r="C54" s="13">
        <v>-0.39600000000000002</v>
      </c>
      <c r="D54" s="27">
        <f t="shared" si="0"/>
        <v>-0.43100000000000005</v>
      </c>
      <c r="E54" s="14">
        <f t="shared" si="1"/>
        <v>-4.2050791525180542E-2</v>
      </c>
    </row>
    <row r="55" spans="2:5" x14ac:dyDescent="0.25">
      <c r="B55" s="13">
        <v>1.06</v>
      </c>
      <c r="C55" s="13">
        <v>-0.32300000000000001</v>
      </c>
      <c r="D55" s="27">
        <f t="shared" si="0"/>
        <v>-0.35799999999999998</v>
      </c>
      <c r="E55" s="14">
        <f t="shared" si="1"/>
        <v>-3.4928499689129075E-2</v>
      </c>
    </row>
    <row r="56" spans="2:5" x14ac:dyDescent="0.25">
      <c r="B56" s="13">
        <v>1.08</v>
      </c>
      <c r="C56" s="13">
        <v>-0.25600000000000001</v>
      </c>
      <c r="D56" s="27">
        <f t="shared" si="0"/>
        <v>-0.29100000000000004</v>
      </c>
      <c r="E56" s="14">
        <f t="shared" si="1"/>
        <v>-2.8391601702616096E-2</v>
      </c>
    </row>
    <row r="57" spans="2:5" x14ac:dyDescent="0.25">
      <c r="B57" s="13">
        <v>1.1000000000000001</v>
      </c>
      <c r="C57" s="13">
        <v>-0.17699999999999999</v>
      </c>
      <c r="D57" s="27">
        <f t="shared" si="0"/>
        <v>-0.21199999999999999</v>
      </c>
      <c r="E57" s="14">
        <f t="shared" si="1"/>
        <v>-2.0683916017026155E-2</v>
      </c>
    </row>
    <row r="58" spans="2:5" x14ac:dyDescent="0.25">
      <c r="B58" s="13">
        <v>1.1200000000000001</v>
      </c>
      <c r="C58" s="13">
        <v>-9.8000000000000004E-2</v>
      </c>
      <c r="D58" s="27">
        <f t="shared" si="0"/>
        <v>-0.13300000000000001</v>
      </c>
      <c r="E58" s="14">
        <f t="shared" si="1"/>
        <v>-1.2976230331436222E-2</v>
      </c>
    </row>
    <row r="59" spans="2:5" x14ac:dyDescent="0.25">
      <c r="B59" s="13">
        <v>1.1399999999999999</v>
      </c>
      <c r="C59" s="13">
        <v>-2.5000000000000001E-2</v>
      </c>
      <c r="D59" s="27">
        <f t="shared" si="0"/>
        <v>-6.0000000000000005E-2</v>
      </c>
      <c r="E59" s="14">
        <f t="shared" si="1"/>
        <v>-5.8539384953847614E-3</v>
      </c>
    </row>
    <row r="60" spans="2:5" x14ac:dyDescent="0.25">
      <c r="B60" s="13">
        <v>1.1599999999999999</v>
      </c>
      <c r="C60" s="13">
        <v>5.3999999999999999E-2</v>
      </c>
      <c r="D60" s="27">
        <f t="shared" si="0"/>
        <v>1.8999999999999996E-2</v>
      </c>
      <c r="E60" s="14">
        <f t="shared" si="1"/>
        <v>1.8537471902051741E-3</v>
      </c>
    </row>
    <row r="61" spans="2:5" x14ac:dyDescent="0.25">
      <c r="B61" s="13">
        <v>1.18</v>
      </c>
      <c r="C61" s="13">
        <v>0.121</v>
      </c>
      <c r="D61" s="27">
        <f t="shared" si="0"/>
        <v>8.5999999999999993E-2</v>
      </c>
      <c r="E61" s="14">
        <f t="shared" si="1"/>
        <v>8.3906451767181579E-3</v>
      </c>
    </row>
    <row r="62" spans="2:5" x14ac:dyDescent="0.25">
      <c r="B62" s="13">
        <v>1.2</v>
      </c>
      <c r="C62" s="13">
        <v>0.193</v>
      </c>
      <c r="D62" s="27">
        <f t="shared" si="0"/>
        <v>0.158</v>
      </c>
      <c r="E62" s="14">
        <f t="shared" si="1"/>
        <v>1.5415371371179872E-2</v>
      </c>
    </row>
    <row r="63" spans="2:5" x14ac:dyDescent="0.25">
      <c r="B63" s="13">
        <v>1.22</v>
      </c>
      <c r="C63" s="13">
        <v>0.26</v>
      </c>
      <c r="D63" s="27">
        <f t="shared" si="0"/>
        <v>0.22500000000000001</v>
      </c>
      <c r="E63" s="14">
        <f t="shared" si="1"/>
        <v>2.1952269357692854E-2</v>
      </c>
    </row>
    <row r="64" spans="2:5" x14ac:dyDescent="0.25">
      <c r="B64" s="13">
        <v>1.24</v>
      </c>
      <c r="C64" s="13">
        <v>0.32700000000000001</v>
      </c>
      <c r="D64" s="27">
        <f t="shared" si="0"/>
        <v>0.29200000000000004</v>
      </c>
      <c r="E64" s="14">
        <f t="shared" si="1"/>
        <v>2.848916734420584E-2</v>
      </c>
    </row>
    <row r="65" spans="2:5" x14ac:dyDescent="0.25">
      <c r="B65" s="13">
        <v>1.26</v>
      </c>
      <c r="C65" s="13">
        <v>0.39400000000000002</v>
      </c>
      <c r="D65" s="27">
        <f t="shared" si="0"/>
        <v>0.35899999999999999</v>
      </c>
      <c r="E65" s="14">
        <f t="shared" si="1"/>
        <v>3.5026065330718822E-2</v>
      </c>
    </row>
    <row r="66" spans="2:5" x14ac:dyDescent="0.25">
      <c r="B66" s="13">
        <v>1.28</v>
      </c>
      <c r="C66" s="13">
        <v>0.45500000000000002</v>
      </c>
      <c r="D66" s="27">
        <f t="shared" si="0"/>
        <v>0.42000000000000004</v>
      </c>
      <c r="E66" s="14">
        <f t="shared" si="1"/>
        <v>4.0977569467693334E-2</v>
      </c>
    </row>
    <row r="67" spans="2:5" x14ac:dyDescent="0.25">
      <c r="B67" s="13">
        <v>1.3</v>
      </c>
      <c r="C67" s="13">
        <v>0.503</v>
      </c>
      <c r="D67" s="27">
        <f t="shared" ref="D67:D130" si="7">C67-$O$5</f>
        <v>0.46799999999999997</v>
      </c>
      <c r="E67" s="14">
        <f t="shared" si="1"/>
        <v>4.5660720264001135E-2</v>
      </c>
    </row>
    <row r="68" spans="2:5" x14ac:dyDescent="0.25">
      <c r="B68" s="13">
        <v>1.32</v>
      </c>
      <c r="C68" s="13">
        <v>0.55800000000000005</v>
      </c>
      <c r="D68" s="27">
        <f t="shared" si="7"/>
        <v>0.52300000000000002</v>
      </c>
      <c r="E68" s="14">
        <f t="shared" ref="E68:E131" si="8">D68/$O$2</f>
        <v>5.1026830551437169E-2</v>
      </c>
    </row>
    <row r="69" spans="2:5" x14ac:dyDescent="0.25">
      <c r="B69" s="13">
        <v>1.34</v>
      </c>
      <c r="C69" s="13">
        <v>0.60099999999999998</v>
      </c>
      <c r="D69" s="27">
        <f t="shared" si="7"/>
        <v>0.56599999999999995</v>
      </c>
      <c r="E69" s="14">
        <f t="shared" si="8"/>
        <v>5.522215313979624E-2</v>
      </c>
    </row>
    <row r="70" spans="2:5" x14ac:dyDescent="0.25">
      <c r="B70" s="13">
        <v>1.36</v>
      </c>
      <c r="C70" s="13">
        <v>0.63700000000000001</v>
      </c>
      <c r="D70" s="27">
        <f t="shared" si="7"/>
        <v>0.60199999999999998</v>
      </c>
      <c r="E70" s="14">
        <f t="shared" si="8"/>
        <v>5.87345162370271E-2</v>
      </c>
    </row>
    <row r="71" spans="2:5" x14ac:dyDescent="0.25">
      <c r="B71" s="13">
        <v>1.38</v>
      </c>
      <c r="C71" s="13">
        <v>0.66100000000000003</v>
      </c>
      <c r="D71" s="27">
        <f t="shared" si="7"/>
        <v>0.626</v>
      </c>
      <c r="E71" s="14">
        <f t="shared" si="8"/>
        <v>6.1076091635181011E-2</v>
      </c>
    </row>
    <row r="72" spans="2:5" x14ac:dyDescent="0.25">
      <c r="B72" s="13">
        <v>1.4</v>
      </c>
      <c r="C72" s="13">
        <v>0.67900000000000005</v>
      </c>
      <c r="D72" s="27">
        <f t="shared" si="7"/>
        <v>0.64400000000000002</v>
      </c>
      <c r="E72" s="14">
        <f t="shared" si="8"/>
        <v>6.2832273183796444E-2</v>
      </c>
    </row>
    <row r="73" spans="2:5" x14ac:dyDescent="0.25">
      <c r="B73" s="13">
        <v>1.42</v>
      </c>
      <c r="C73" s="13">
        <v>0.69199999999999995</v>
      </c>
      <c r="D73" s="27">
        <f t="shared" si="7"/>
        <v>0.65699999999999992</v>
      </c>
      <c r="E73" s="14">
        <f t="shared" si="8"/>
        <v>6.4100626524463133E-2</v>
      </c>
    </row>
    <row r="74" spans="2:5" x14ac:dyDescent="0.25">
      <c r="B74" s="15">
        <v>1.44</v>
      </c>
      <c r="C74" s="15">
        <v>0.69799999999999995</v>
      </c>
      <c r="D74" s="27">
        <f t="shared" si="7"/>
        <v>0.66299999999999992</v>
      </c>
      <c r="E74" s="14">
        <f t="shared" si="8"/>
        <v>6.4686020374001604E-2</v>
      </c>
    </row>
    <row r="75" spans="2:5" x14ac:dyDescent="0.25">
      <c r="B75" s="13">
        <v>1.46</v>
      </c>
      <c r="C75" s="13">
        <v>0.69199999999999995</v>
      </c>
      <c r="D75" s="27">
        <f t="shared" si="7"/>
        <v>0.65699999999999992</v>
      </c>
      <c r="E75" s="14">
        <f t="shared" si="8"/>
        <v>6.4100626524463133E-2</v>
      </c>
    </row>
    <row r="76" spans="2:5" x14ac:dyDescent="0.25">
      <c r="B76" s="13">
        <v>1.48</v>
      </c>
      <c r="C76" s="13">
        <v>0.67300000000000004</v>
      </c>
      <c r="D76" s="27">
        <f t="shared" si="7"/>
        <v>0.63800000000000001</v>
      </c>
      <c r="E76" s="14">
        <f t="shared" si="8"/>
        <v>6.224687933425796E-2</v>
      </c>
    </row>
    <row r="77" spans="2:5" x14ac:dyDescent="0.25">
      <c r="B77" s="13">
        <v>1.5</v>
      </c>
      <c r="C77" s="13">
        <v>0.66100000000000003</v>
      </c>
      <c r="D77" s="27">
        <f t="shared" si="7"/>
        <v>0.626</v>
      </c>
      <c r="E77" s="14">
        <f t="shared" si="8"/>
        <v>6.1076091635181011E-2</v>
      </c>
    </row>
    <row r="78" spans="2:5" x14ac:dyDescent="0.25">
      <c r="B78" s="13">
        <v>1.52</v>
      </c>
      <c r="C78" s="13">
        <v>0.63700000000000001</v>
      </c>
      <c r="D78" s="27">
        <f t="shared" si="7"/>
        <v>0.60199999999999998</v>
      </c>
      <c r="E78" s="14">
        <f t="shared" si="8"/>
        <v>5.87345162370271E-2</v>
      </c>
    </row>
    <row r="79" spans="2:5" x14ac:dyDescent="0.25">
      <c r="B79" s="13">
        <v>1.54</v>
      </c>
      <c r="C79" s="13">
        <v>0.60099999999999998</v>
      </c>
      <c r="D79" s="27">
        <f t="shared" si="7"/>
        <v>0.56599999999999995</v>
      </c>
      <c r="E79" s="14">
        <f t="shared" si="8"/>
        <v>5.522215313979624E-2</v>
      </c>
    </row>
    <row r="80" spans="2:5" x14ac:dyDescent="0.25">
      <c r="B80" s="13">
        <v>1.56</v>
      </c>
      <c r="C80" s="13">
        <v>0.56399999999999995</v>
      </c>
      <c r="D80" s="27">
        <f t="shared" si="7"/>
        <v>0.52899999999999991</v>
      </c>
      <c r="E80" s="14">
        <f t="shared" si="8"/>
        <v>5.161222440097564E-2</v>
      </c>
    </row>
    <row r="81" spans="2:5" x14ac:dyDescent="0.25">
      <c r="B81" s="13">
        <v>1.58</v>
      </c>
      <c r="C81" s="13">
        <v>0.51500000000000001</v>
      </c>
      <c r="D81" s="27">
        <f t="shared" si="7"/>
        <v>0.48</v>
      </c>
      <c r="E81" s="14">
        <f t="shared" si="8"/>
        <v>4.6831507963078091E-2</v>
      </c>
    </row>
    <row r="82" spans="2:5" x14ac:dyDescent="0.25">
      <c r="B82" s="13">
        <v>1.6</v>
      </c>
      <c r="C82" s="13">
        <v>0.46100000000000002</v>
      </c>
      <c r="D82" s="27">
        <f t="shared" si="7"/>
        <v>0.42600000000000005</v>
      </c>
      <c r="E82" s="14">
        <f t="shared" si="8"/>
        <v>4.1562963317231812E-2</v>
      </c>
    </row>
    <row r="83" spans="2:5" x14ac:dyDescent="0.25">
      <c r="B83" s="13">
        <v>1.62</v>
      </c>
      <c r="C83" s="13">
        <v>0.40600000000000003</v>
      </c>
      <c r="D83" s="27">
        <f t="shared" si="7"/>
        <v>0.371</v>
      </c>
      <c r="E83" s="14">
        <f t="shared" si="8"/>
        <v>3.6196853029795771E-2</v>
      </c>
    </row>
    <row r="84" spans="2:5" x14ac:dyDescent="0.25">
      <c r="B84" s="13">
        <v>1.64</v>
      </c>
      <c r="C84" s="13">
        <v>0.35099999999999998</v>
      </c>
      <c r="D84" s="27">
        <f t="shared" si="7"/>
        <v>0.31599999999999995</v>
      </c>
      <c r="E84" s="14">
        <f t="shared" si="8"/>
        <v>3.0830742742359737E-2</v>
      </c>
    </row>
    <row r="85" spans="2:5" x14ac:dyDescent="0.25">
      <c r="B85" s="13">
        <v>1.66</v>
      </c>
      <c r="C85" s="13">
        <v>0.29699999999999999</v>
      </c>
      <c r="D85" s="27">
        <f t="shared" si="7"/>
        <v>0.26200000000000001</v>
      </c>
      <c r="E85" s="14">
        <f t="shared" si="8"/>
        <v>2.5562198096513458E-2</v>
      </c>
    </row>
    <row r="86" spans="2:5" x14ac:dyDescent="0.25">
      <c r="B86" s="13">
        <v>1.68</v>
      </c>
      <c r="C86" s="13">
        <v>0.23599999999999999</v>
      </c>
      <c r="D86" s="27">
        <f t="shared" si="7"/>
        <v>0.20099999999999998</v>
      </c>
      <c r="E86" s="14">
        <f t="shared" si="8"/>
        <v>1.961069395953895E-2</v>
      </c>
    </row>
    <row r="87" spans="2:5" x14ac:dyDescent="0.25">
      <c r="B87" s="13">
        <v>1.7</v>
      </c>
      <c r="C87" s="13">
        <v>0.16900000000000001</v>
      </c>
      <c r="D87" s="27">
        <f t="shared" si="7"/>
        <v>0.13400000000000001</v>
      </c>
      <c r="E87" s="14">
        <f t="shared" si="8"/>
        <v>1.3073795973025968E-2</v>
      </c>
    </row>
    <row r="88" spans="2:5" x14ac:dyDescent="0.25">
      <c r="B88" s="13">
        <v>1.72</v>
      </c>
      <c r="C88" s="13">
        <v>0.108</v>
      </c>
      <c r="D88" s="27">
        <f t="shared" si="7"/>
        <v>7.2999999999999995E-2</v>
      </c>
      <c r="E88" s="14">
        <f t="shared" si="8"/>
        <v>7.1222918360514592E-3</v>
      </c>
    </row>
    <row r="89" spans="2:5" x14ac:dyDescent="0.25">
      <c r="B89" s="13">
        <v>1.74</v>
      </c>
      <c r="C89" s="13">
        <v>4.8000000000000001E-2</v>
      </c>
      <c r="D89" s="27">
        <f t="shared" si="7"/>
        <v>1.2999999999999998E-2</v>
      </c>
      <c r="E89" s="14">
        <f t="shared" si="8"/>
        <v>1.268353340666698E-3</v>
      </c>
    </row>
    <row r="90" spans="2:5" x14ac:dyDescent="0.25">
      <c r="B90" s="13">
        <v>1.76</v>
      </c>
      <c r="C90" s="13">
        <v>-2.5000000000000001E-2</v>
      </c>
      <c r="D90" s="27">
        <f t="shared" si="7"/>
        <v>-6.0000000000000005E-2</v>
      </c>
      <c r="E90" s="14">
        <f t="shared" si="8"/>
        <v>-5.8539384953847614E-3</v>
      </c>
    </row>
    <row r="91" spans="2:5" x14ac:dyDescent="0.25">
      <c r="B91" s="13">
        <v>1.78</v>
      </c>
      <c r="C91" s="13">
        <v>-9.1999999999999998E-2</v>
      </c>
      <c r="D91" s="27">
        <f t="shared" si="7"/>
        <v>-0.127</v>
      </c>
      <c r="E91" s="14">
        <f t="shared" si="8"/>
        <v>-1.2390836481897744E-2</v>
      </c>
    </row>
    <row r="92" spans="2:5" x14ac:dyDescent="0.25">
      <c r="B92" s="13">
        <v>1.8</v>
      </c>
      <c r="C92" s="13">
        <v>-0.14699999999999999</v>
      </c>
      <c r="D92" s="27">
        <f t="shared" si="7"/>
        <v>-0.182</v>
      </c>
      <c r="E92" s="14">
        <f t="shared" si="8"/>
        <v>-1.7756946769333776E-2</v>
      </c>
    </row>
    <row r="93" spans="2:5" x14ac:dyDescent="0.25">
      <c r="B93" s="13">
        <v>1.82</v>
      </c>
      <c r="C93" s="13">
        <v>-0.20100000000000001</v>
      </c>
      <c r="D93" s="27">
        <f t="shared" si="7"/>
        <v>-0.23600000000000002</v>
      </c>
      <c r="E93" s="14">
        <f t="shared" si="8"/>
        <v>-2.3025491415180063E-2</v>
      </c>
    </row>
    <row r="94" spans="2:5" x14ac:dyDescent="0.25">
      <c r="B94" s="13">
        <v>1.84</v>
      </c>
      <c r="C94" s="13">
        <v>-0.27400000000000002</v>
      </c>
      <c r="D94" s="27">
        <f t="shared" si="7"/>
        <v>-0.30900000000000005</v>
      </c>
      <c r="E94" s="14">
        <f t="shared" si="8"/>
        <v>-3.0147783251231526E-2</v>
      </c>
    </row>
    <row r="95" spans="2:5" x14ac:dyDescent="0.25">
      <c r="B95" s="13">
        <v>1.86</v>
      </c>
      <c r="C95" s="13">
        <v>-0.32900000000000001</v>
      </c>
      <c r="D95" s="27">
        <f t="shared" si="7"/>
        <v>-0.36399999999999999</v>
      </c>
      <c r="E95" s="14">
        <f t="shared" si="8"/>
        <v>-3.5513893538667553E-2</v>
      </c>
    </row>
    <row r="96" spans="2:5" x14ac:dyDescent="0.25">
      <c r="B96" s="13">
        <v>1.88</v>
      </c>
      <c r="C96" s="13">
        <v>-0.378</v>
      </c>
      <c r="D96" s="27">
        <f t="shared" si="7"/>
        <v>-0.41300000000000003</v>
      </c>
      <c r="E96" s="14">
        <f t="shared" si="8"/>
        <v>-4.0294609976565109E-2</v>
      </c>
    </row>
    <row r="97" spans="2:5" x14ac:dyDescent="0.25">
      <c r="B97" s="13">
        <v>1.9</v>
      </c>
      <c r="C97" s="13">
        <v>-0.42</v>
      </c>
      <c r="D97" s="27">
        <f t="shared" si="7"/>
        <v>-0.45499999999999996</v>
      </c>
      <c r="E97" s="14">
        <f t="shared" si="8"/>
        <v>-4.4392366923334432E-2</v>
      </c>
    </row>
    <row r="98" spans="2:5" x14ac:dyDescent="0.25">
      <c r="B98" s="13">
        <v>1.92</v>
      </c>
      <c r="C98" s="13">
        <v>-0.45700000000000002</v>
      </c>
      <c r="D98" s="27">
        <f t="shared" si="7"/>
        <v>-0.49199999999999999</v>
      </c>
      <c r="E98" s="14">
        <f t="shared" si="8"/>
        <v>-4.800229566215504E-2</v>
      </c>
    </row>
    <row r="99" spans="2:5" x14ac:dyDescent="0.25">
      <c r="B99" s="13">
        <v>1.94</v>
      </c>
      <c r="C99" s="13">
        <v>-0.49299999999999999</v>
      </c>
      <c r="D99" s="27">
        <f t="shared" si="7"/>
        <v>-0.52800000000000002</v>
      </c>
      <c r="E99" s="14">
        <f t="shared" si="8"/>
        <v>-5.1514658759385899E-2</v>
      </c>
    </row>
    <row r="100" spans="2:5" x14ac:dyDescent="0.25">
      <c r="B100" s="13">
        <v>1.96</v>
      </c>
      <c r="C100" s="13">
        <v>-0.51700000000000002</v>
      </c>
      <c r="D100" s="27">
        <f t="shared" si="7"/>
        <v>-0.55200000000000005</v>
      </c>
      <c r="E100" s="14">
        <f t="shared" si="8"/>
        <v>-5.385623415753981E-2</v>
      </c>
    </row>
    <row r="101" spans="2:5" x14ac:dyDescent="0.25">
      <c r="B101" s="13">
        <v>1.98</v>
      </c>
      <c r="C101" s="13">
        <v>-0.53600000000000003</v>
      </c>
      <c r="D101" s="27">
        <f t="shared" si="7"/>
        <v>-0.57100000000000006</v>
      </c>
      <c r="E101" s="14">
        <f t="shared" si="8"/>
        <v>-5.5709981347744984E-2</v>
      </c>
    </row>
    <row r="102" spans="2:5" x14ac:dyDescent="0.25">
      <c r="B102" s="13">
        <v>2</v>
      </c>
      <c r="C102" s="13">
        <v>-0.55400000000000005</v>
      </c>
      <c r="D102" s="27">
        <f t="shared" si="7"/>
        <v>-0.58900000000000008</v>
      </c>
      <c r="E102" s="14">
        <f t="shared" si="8"/>
        <v>-5.7466162896360418E-2</v>
      </c>
    </row>
    <row r="103" spans="2:5" x14ac:dyDescent="0.25">
      <c r="B103" s="15">
        <v>2.02</v>
      </c>
      <c r="C103" s="15">
        <v>-0.56599999999999995</v>
      </c>
      <c r="D103" s="27">
        <f t="shared" si="7"/>
        <v>-0.60099999999999998</v>
      </c>
      <c r="E103" s="14">
        <f t="shared" si="8"/>
        <v>-5.8636950595437359E-2</v>
      </c>
    </row>
    <row r="104" spans="2:5" x14ac:dyDescent="0.25">
      <c r="B104" s="15">
        <v>2.04</v>
      </c>
      <c r="C104" s="15">
        <v>-0.56599999999999995</v>
      </c>
      <c r="D104" s="27">
        <f t="shared" si="7"/>
        <v>-0.60099999999999998</v>
      </c>
      <c r="E104" s="14">
        <f t="shared" si="8"/>
        <v>-5.8636950595437359E-2</v>
      </c>
    </row>
    <row r="105" spans="2:5" x14ac:dyDescent="0.25">
      <c r="B105" s="13">
        <v>2.06</v>
      </c>
      <c r="C105" s="13">
        <v>-0.56000000000000005</v>
      </c>
      <c r="D105" s="27">
        <f t="shared" si="7"/>
        <v>-0.59500000000000008</v>
      </c>
      <c r="E105" s="14">
        <f t="shared" si="8"/>
        <v>-5.8051556745898888E-2</v>
      </c>
    </row>
    <row r="106" spans="2:5" x14ac:dyDescent="0.25">
      <c r="B106" s="13">
        <v>2.08</v>
      </c>
      <c r="C106" s="13">
        <v>-0.54700000000000004</v>
      </c>
      <c r="D106" s="27">
        <f t="shared" si="7"/>
        <v>-0.58200000000000007</v>
      </c>
      <c r="E106" s="14">
        <f t="shared" si="8"/>
        <v>-5.6783203405232192E-2</v>
      </c>
    </row>
    <row r="107" spans="2:5" x14ac:dyDescent="0.25">
      <c r="B107" s="13">
        <v>2.1</v>
      </c>
      <c r="C107" s="13">
        <v>-0.53</v>
      </c>
      <c r="D107" s="27">
        <f t="shared" si="7"/>
        <v>-0.56500000000000006</v>
      </c>
      <c r="E107" s="14">
        <f t="shared" si="8"/>
        <v>-5.5124587498206506E-2</v>
      </c>
    </row>
    <row r="108" spans="2:5" x14ac:dyDescent="0.25">
      <c r="B108" s="13">
        <v>2.12</v>
      </c>
      <c r="C108" s="13">
        <v>-0.51100000000000001</v>
      </c>
      <c r="D108" s="27">
        <f t="shared" si="7"/>
        <v>-0.54600000000000004</v>
      </c>
      <c r="E108" s="14">
        <f t="shared" si="8"/>
        <v>-5.3270840308001333E-2</v>
      </c>
    </row>
    <row r="109" spans="2:5" x14ac:dyDescent="0.25">
      <c r="B109" s="13">
        <v>2.14</v>
      </c>
      <c r="C109" s="13">
        <v>-0.47499999999999998</v>
      </c>
      <c r="D109" s="27">
        <f t="shared" si="7"/>
        <v>-0.51</v>
      </c>
      <c r="E109" s="14">
        <f t="shared" si="8"/>
        <v>-4.9758477210770473E-2</v>
      </c>
    </row>
    <row r="110" spans="2:5" x14ac:dyDescent="0.25">
      <c r="B110" s="13">
        <v>2.16</v>
      </c>
      <c r="C110" s="13">
        <v>-0.45700000000000002</v>
      </c>
      <c r="D110" s="27">
        <f t="shared" si="7"/>
        <v>-0.49199999999999999</v>
      </c>
      <c r="E110" s="14">
        <f t="shared" si="8"/>
        <v>-4.800229566215504E-2</v>
      </c>
    </row>
    <row r="111" spans="2:5" x14ac:dyDescent="0.25">
      <c r="B111" s="13">
        <v>2.1800000000000002</v>
      </c>
      <c r="C111" s="13">
        <v>-0.41399999999999998</v>
      </c>
      <c r="D111" s="27">
        <f t="shared" si="7"/>
        <v>-0.44899999999999995</v>
      </c>
      <c r="E111" s="14">
        <f t="shared" si="8"/>
        <v>-4.3806973073795961E-2</v>
      </c>
    </row>
    <row r="112" spans="2:5" x14ac:dyDescent="0.25">
      <c r="B112" s="13">
        <v>2.2000000000000002</v>
      </c>
      <c r="C112" s="13">
        <v>-0.36499999999999999</v>
      </c>
      <c r="D112" s="27">
        <f t="shared" si="7"/>
        <v>-0.4</v>
      </c>
      <c r="E112" s="14">
        <f t="shared" si="8"/>
        <v>-3.9026256635898413E-2</v>
      </c>
    </row>
    <row r="113" spans="2:5" x14ac:dyDescent="0.25">
      <c r="B113" s="13">
        <v>2.2200000000000002</v>
      </c>
      <c r="C113" s="13">
        <v>-0.32900000000000001</v>
      </c>
      <c r="D113" s="27">
        <f t="shared" si="7"/>
        <v>-0.36399999999999999</v>
      </c>
      <c r="E113" s="14">
        <f t="shared" si="8"/>
        <v>-3.5513893538667553E-2</v>
      </c>
    </row>
    <row r="114" spans="2:5" x14ac:dyDescent="0.25">
      <c r="B114" s="13">
        <v>2.2400000000000002</v>
      </c>
      <c r="C114" s="13">
        <v>-0.28000000000000003</v>
      </c>
      <c r="D114" s="27">
        <f t="shared" si="7"/>
        <v>-0.31500000000000006</v>
      </c>
      <c r="E114" s="14">
        <f t="shared" si="8"/>
        <v>-3.0733177100770004E-2</v>
      </c>
    </row>
    <row r="115" spans="2:5" x14ac:dyDescent="0.25">
      <c r="B115" s="13">
        <v>2.2599999999999998</v>
      </c>
      <c r="C115" s="13">
        <v>-0.23200000000000001</v>
      </c>
      <c r="D115" s="27">
        <f t="shared" si="7"/>
        <v>-0.26700000000000002</v>
      </c>
      <c r="E115" s="14">
        <f t="shared" si="8"/>
        <v>-2.6050026304462189E-2</v>
      </c>
    </row>
    <row r="116" spans="2:5" x14ac:dyDescent="0.25">
      <c r="B116" s="13">
        <v>2.2799999999999998</v>
      </c>
      <c r="C116" s="13">
        <v>-0.153</v>
      </c>
      <c r="D116" s="27">
        <f t="shared" si="7"/>
        <v>-0.188</v>
      </c>
      <c r="E116" s="14">
        <f t="shared" si="8"/>
        <v>-1.8342340618872251E-2</v>
      </c>
    </row>
    <row r="117" spans="2:5" x14ac:dyDescent="0.25">
      <c r="B117" s="13">
        <v>2.2999999999999998</v>
      </c>
      <c r="C117" s="13">
        <v>-0.104</v>
      </c>
      <c r="D117" s="27">
        <f t="shared" si="7"/>
        <v>-0.13900000000000001</v>
      </c>
      <c r="E117" s="14">
        <f t="shared" si="8"/>
        <v>-1.3561624180974698E-2</v>
      </c>
    </row>
    <row r="118" spans="2:5" x14ac:dyDescent="0.25">
      <c r="B118" s="13">
        <v>2.3199999999999998</v>
      </c>
      <c r="C118" s="13">
        <v>-0.05</v>
      </c>
      <c r="D118" s="27">
        <f t="shared" si="7"/>
        <v>-8.5000000000000006E-2</v>
      </c>
      <c r="E118" s="14">
        <f t="shared" si="8"/>
        <v>-8.2930795351284121E-3</v>
      </c>
    </row>
    <row r="119" spans="2:5" x14ac:dyDescent="0.25">
      <c r="B119" s="13">
        <v>2.34</v>
      </c>
      <c r="C119" s="13">
        <v>1.0999999999999999E-2</v>
      </c>
      <c r="D119" s="27">
        <f t="shared" si="7"/>
        <v>-2.4000000000000004E-2</v>
      </c>
      <c r="E119" s="14">
        <f t="shared" si="8"/>
        <v>-2.3415753981539051E-3</v>
      </c>
    </row>
    <row r="120" spans="2:5" x14ac:dyDescent="0.25">
      <c r="B120" s="13">
        <v>2.36</v>
      </c>
      <c r="C120" s="13">
        <v>6.6000000000000003E-2</v>
      </c>
      <c r="D120" s="27">
        <f t="shared" si="7"/>
        <v>3.1E-2</v>
      </c>
      <c r="E120" s="14">
        <f t="shared" si="8"/>
        <v>3.0245348892821268E-3</v>
      </c>
    </row>
    <row r="121" spans="2:5" x14ac:dyDescent="0.25">
      <c r="B121" s="13">
        <v>2.38</v>
      </c>
      <c r="C121" s="13">
        <v>0.121</v>
      </c>
      <c r="D121" s="27">
        <f t="shared" si="7"/>
        <v>8.5999999999999993E-2</v>
      </c>
      <c r="E121" s="14">
        <f t="shared" si="8"/>
        <v>8.3906451767181579E-3</v>
      </c>
    </row>
    <row r="122" spans="2:5" x14ac:dyDescent="0.25">
      <c r="B122" s="13">
        <v>2.4</v>
      </c>
      <c r="C122" s="13">
        <v>0.16900000000000001</v>
      </c>
      <c r="D122" s="27">
        <f t="shared" si="7"/>
        <v>0.13400000000000001</v>
      </c>
      <c r="E122" s="14">
        <f t="shared" si="8"/>
        <v>1.3073795973025968E-2</v>
      </c>
    </row>
    <row r="123" spans="2:5" x14ac:dyDescent="0.25">
      <c r="B123" s="13">
        <v>2.42</v>
      </c>
      <c r="C123" s="13">
        <v>0.224</v>
      </c>
      <c r="D123" s="27">
        <f t="shared" si="7"/>
        <v>0.189</v>
      </c>
      <c r="E123" s="14">
        <f t="shared" si="8"/>
        <v>1.8439906260461998E-2</v>
      </c>
    </row>
    <row r="124" spans="2:5" x14ac:dyDescent="0.25">
      <c r="B124" s="13">
        <v>2.44</v>
      </c>
      <c r="C124" s="13">
        <v>0.27900000000000003</v>
      </c>
      <c r="D124" s="27">
        <f t="shared" si="7"/>
        <v>0.24400000000000002</v>
      </c>
      <c r="E124" s="14">
        <f t="shared" si="8"/>
        <v>2.3806016547898032E-2</v>
      </c>
    </row>
    <row r="125" spans="2:5" x14ac:dyDescent="0.25">
      <c r="B125" s="13">
        <v>2.46</v>
      </c>
      <c r="C125" s="13">
        <v>0.32100000000000001</v>
      </c>
      <c r="D125" s="27">
        <f t="shared" si="7"/>
        <v>0.28600000000000003</v>
      </c>
      <c r="E125" s="14">
        <f t="shared" si="8"/>
        <v>2.7903773494667366E-2</v>
      </c>
    </row>
    <row r="126" spans="2:5" x14ac:dyDescent="0.25">
      <c r="B126" s="13">
        <v>2.48</v>
      </c>
      <c r="C126" s="13">
        <v>0.35699999999999998</v>
      </c>
      <c r="D126" s="27">
        <f t="shared" si="7"/>
        <v>0.32199999999999995</v>
      </c>
      <c r="E126" s="14">
        <f t="shared" si="8"/>
        <v>3.1416136591898215E-2</v>
      </c>
    </row>
    <row r="127" spans="2:5" x14ac:dyDescent="0.25">
      <c r="B127" s="13">
        <v>2.5</v>
      </c>
      <c r="C127" s="13">
        <v>0.4</v>
      </c>
      <c r="D127" s="27">
        <f t="shared" si="7"/>
        <v>0.36499999999999999</v>
      </c>
      <c r="E127" s="14">
        <f t="shared" si="8"/>
        <v>3.56114591802573E-2</v>
      </c>
    </row>
    <row r="128" spans="2:5" x14ac:dyDescent="0.25">
      <c r="B128" s="13">
        <v>2.52</v>
      </c>
      <c r="C128" s="13">
        <v>0.43</v>
      </c>
      <c r="D128" s="27">
        <f t="shared" si="7"/>
        <v>0.39500000000000002</v>
      </c>
      <c r="E128" s="14">
        <f t="shared" si="8"/>
        <v>3.8538428427949682E-2</v>
      </c>
    </row>
    <row r="129" spans="2:5" x14ac:dyDescent="0.25">
      <c r="B129" s="13">
        <v>2.54</v>
      </c>
      <c r="C129" s="13">
        <v>0.45500000000000002</v>
      </c>
      <c r="D129" s="27">
        <f t="shared" si="7"/>
        <v>0.42000000000000004</v>
      </c>
      <c r="E129" s="14">
        <f t="shared" si="8"/>
        <v>4.0977569467693334E-2</v>
      </c>
    </row>
    <row r="130" spans="2:5" x14ac:dyDescent="0.25">
      <c r="B130" s="13">
        <v>2.56</v>
      </c>
      <c r="C130" s="13">
        <v>0.47899999999999998</v>
      </c>
      <c r="D130" s="27">
        <f t="shared" si="7"/>
        <v>0.44399999999999995</v>
      </c>
      <c r="E130" s="14">
        <f t="shared" si="8"/>
        <v>4.3319144865847231E-2</v>
      </c>
    </row>
    <row r="131" spans="2:5" x14ac:dyDescent="0.25">
      <c r="B131" s="13">
        <v>2.58</v>
      </c>
      <c r="C131" s="13">
        <v>0.497</v>
      </c>
      <c r="D131" s="27">
        <f t="shared" ref="D131:D194" si="9">C131-$O$5</f>
        <v>0.46199999999999997</v>
      </c>
      <c r="E131" s="14">
        <f t="shared" si="8"/>
        <v>4.5075326414462658E-2</v>
      </c>
    </row>
    <row r="132" spans="2:5" x14ac:dyDescent="0.25">
      <c r="B132" s="15">
        <v>2.6</v>
      </c>
      <c r="C132" s="15">
        <v>0.50900000000000001</v>
      </c>
      <c r="D132" s="27">
        <f t="shared" si="9"/>
        <v>0.47399999999999998</v>
      </c>
      <c r="E132" s="14">
        <f t="shared" ref="E132:E195" si="10">D132/$O$2</f>
        <v>4.6246114113539613E-2</v>
      </c>
    </row>
    <row r="133" spans="2:5" x14ac:dyDescent="0.25">
      <c r="B133" s="15">
        <v>2.62</v>
      </c>
      <c r="C133" s="15">
        <v>0.50900000000000001</v>
      </c>
      <c r="D133" s="27">
        <f t="shared" si="9"/>
        <v>0.47399999999999998</v>
      </c>
      <c r="E133" s="14">
        <f t="shared" si="10"/>
        <v>4.6246114113539613E-2</v>
      </c>
    </row>
    <row r="134" spans="2:5" x14ac:dyDescent="0.25">
      <c r="B134" s="15">
        <v>2.64</v>
      </c>
      <c r="C134" s="15">
        <v>0.50900000000000001</v>
      </c>
      <c r="D134" s="27">
        <f t="shared" si="9"/>
        <v>0.47399999999999998</v>
      </c>
      <c r="E134" s="14">
        <f t="shared" si="10"/>
        <v>4.6246114113539613E-2</v>
      </c>
    </row>
    <row r="135" spans="2:5" x14ac:dyDescent="0.25">
      <c r="B135" s="15">
        <v>2.66</v>
      </c>
      <c r="C135" s="15">
        <v>0.50900000000000001</v>
      </c>
      <c r="D135" s="27">
        <f t="shared" si="9"/>
        <v>0.47399999999999998</v>
      </c>
      <c r="E135" s="14">
        <f t="shared" si="10"/>
        <v>4.6246114113539613E-2</v>
      </c>
    </row>
    <row r="136" spans="2:5" x14ac:dyDescent="0.25">
      <c r="B136" s="13">
        <v>2.68</v>
      </c>
      <c r="C136" s="13">
        <v>0.497</v>
      </c>
      <c r="D136" s="27">
        <f t="shared" si="9"/>
        <v>0.46199999999999997</v>
      </c>
      <c r="E136" s="14">
        <f t="shared" si="10"/>
        <v>4.5075326414462658E-2</v>
      </c>
    </row>
    <row r="137" spans="2:5" x14ac:dyDescent="0.25">
      <c r="B137" s="13">
        <v>2.7</v>
      </c>
      <c r="C137" s="13">
        <v>0.47899999999999998</v>
      </c>
      <c r="D137" s="27">
        <f t="shared" si="9"/>
        <v>0.44399999999999995</v>
      </c>
      <c r="E137" s="14">
        <f t="shared" si="10"/>
        <v>4.3319144865847231E-2</v>
      </c>
    </row>
    <row r="138" spans="2:5" x14ac:dyDescent="0.25">
      <c r="B138" s="13">
        <v>2.72</v>
      </c>
      <c r="C138" s="13">
        <v>0.45500000000000002</v>
      </c>
      <c r="D138" s="27">
        <f t="shared" si="9"/>
        <v>0.42000000000000004</v>
      </c>
      <c r="E138" s="14">
        <f t="shared" si="10"/>
        <v>4.0977569467693334E-2</v>
      </c>
    </row>
    <row r="139" spans="2:5" x14ac:dyDescent="0.25">
      <c r="B139" s="13">
        <v>2.74</v>
      </c>
      <c r="C139" s="13">
        <v>0.43</v>
      </c>
      <c r="D139" s="27">
        <f t="shared" si="9"/>
        <v>0.39500000000000002</v>
      </c>
      <c r="E139" s="14">
        <f t="shared" si="10"/>
        <v>3.8538428427949682E-2</v>
      </c>
    </row>
    <row r="140" spans="2:5" x14ac:dyDescent="0.25">
      <c r="B140" s="13">
        <v>2.76</v>
      </c>
      <c r="C140" s="13">
        <v>0.4</v>
      </c>
      <c r="D140" s="27">
        <f t="shared" si="9"/>
        <v>0.36499999999999999</v>
      </c>
      <c r="E140" s="14">
        <f t="shared" si="10"/>
        <v>3.56114591802573E-2</v>
      </c>
    </row>
    <row r="141" spans="2:5" x14ac:dyDescent="0.25">
      <c r="B141" s="13">
        <v>2.78</v>
      </c>
      <c r="C141" s="13">
        <v>0.37</v>
      </c>
      <c r="D141" s="27">
        <f t="shared" si="9"/>
        <v>0.33499999999999996</v>
      </c>
      <c r="E141" s="14">
        <f t="shared" si="10"/>
        <v>3.2684489932564911E-2</v>
      </c>
    </row>
    <row r="142" spans="2:5" x14ac:dyDescent="0.25">
      <c r="B142" s="13">
        <v>2.8</v>
      </c>
      <c r="C142" s="13">
        <v>0.33300000000000002</v>
      </c>
      <c r="D142" s="27">
        <f t="shared" si="9"/>
        <v>0.29800000000000004</v>
      </c>
      <c r="E142" s="14">
        <f t="shared" si="10"/>
        <v>2.9074561193744318E-2</v>
      </c>
    </row>
    <row r="143" spans="2:5" x14ac:dyDescent="0.25">
      <c r="B143" s="13">
        <v>2.82</v>
      </c>
      <c r="C143" s="13">
        <v>0.29099999999999998</v>
      </c>
      <c r="D143" s="27">
        <f t="shared" si="9"/>
        <v>0.25600000000000001</v>
      </c>
      <c r="E143" s="14">
        <f t="shared" si="10"/>
        <v>2.497680424697498E-2</v>
      </c>
    </row>
    <row r="144" spans="2:5" x14ac:dyDescent="0.25">
      <c r="B144" s="13">
        <v>2.84</v>
      </c>
      <c r="C144" s="13">
        <v>0.254</v>
      </c>
      <c r="D144" s="27">
        <f t="shared" si="9"/>
        <v>0.219</v>
      </c>
      <c r="E144" s="14">
        <f t="shared" si="10"/>
        <v>2.136687550815438E-2</v>
      </c>
    </row>
    <row r="145" spans="2:5" x14ac:dyDescent="0.25">
      <c r="B145" s="13">
        <v>2.86</v>
      </c>
      <c r="C145" s="13">
        <v>0.20599999999999999</v>
      </c>
      <c r="D145" s="27">
        <f t="shared" si="9"/>
        <v>0.17099999999999999</v>
      </c>
      <c r="E145" s="14">
        <f t="shared" si="10"/>
        <v>1.6683724711846568E-2</v>
      </c>
    </row>
    <row r="146" spans="2:5" x14ac:dyDescent="0.25">
      <c r="B146" s="13">
        <v>2.88</v>
      </c>
      <c r="C146" s="13">
        <v>0.157</v>
      </c>
      <c r="D146" s="27">
        <f t="shared" si="9"/>
        <v>0.122</v>
      </c>
      <c r="E146" s="14">
        <f t="shared" si="10"/>
        <v>1.1903008273949014E-2</v>
      </c>
    </row>
    <row r="147" spans="2:5" x14ac:dyDescent="0.25">
      <c r="B147" s="13">
        <v>2.9</v>
      </c>
      <c r="C147" s="13">
        <v>0.114</v>
      </c>
      <c r="D147" s="27">
        <f t="shared" si="9"/>
        <v>7.9000000000000001E-2</v>
      </c>
      <c r="E147" s="14">
        <f t="shared" si="10"/>
        <v>7.7076856855899361E-3</v>
      </c>
    </row>
    <row r="148" spans="2:5" x14ac:dyDescent="0.25">
      <c r="B148" s="13">
        <v>2.92</v>
      </c>
      <c r="C148" s="13">
        <v>6.6000000000000003E-2</v>
      </c>
      <c r="D148" s="27">
        <f t="shared" si="9"/>
        <v>3.1E-2</v>
      </c>
      <c r="E148" s="14">
        <f t="shared" si="10"/>
        <v>3.0245348892821268E-3</v>
      </c>
    </row>
    <row r="149" spans="2:5" x14ac:dyDescent="0.25">
      <c r="B149" s="13">
        <v>2.94</v>
      </c>
      <c r="C149" s="13">
        <v>1.7000000000000001E-2</v>
      </c>
      <c r="D149" s="27">
        <f t="shared" si="9"/>
        <v>-1.8000000000000002E-2</v>
      </c>
      <c r="E149" s="14">
        <f t="shared" si="10"/>
        <v>-1.7561815486154286E-3</v>
      </c>
    </row>
    <row r="150" spans="2:5" x14ac:dyDescent="0.25">
      <c r="B150" s="13">
        <v>2.96</v>
      </c>
      <c r="C150" s="13">
        <v>-3.1E-2</v>
      </c>
      <c r="D150" s="27">
        <f t="shared" si="9"/>
        <v>-6.6000000000000003E-2</v>
      </c>
      <c r="E150" s="14">
        <f t="shared" si="10"/>
        <v>-6.4393323449232374E-3</v>
      </c>
    </row>
    <row r="151" spans="2:5" x14ac:dyDescent="0.25">
      <c r="B151" s="13">
        <v>2.98</v>
      </c>
      <c r="C151" s="13">
        <v>-0.08</v>
      </c>
      <c r="D151" s="27">
        <f t="shared" si="9"/>
        <v>-0.115</v>
      </c>
      <c r="E151" s="14">
        <f t="shared" si="10"/>
        <v>-1.1220048782820792E-2</v>
      </c>
    </row>
    <row r="152" spans="2:5" x14ac:dyDescent="0.25">
      <c r="B152" s="13">
        <v>3</v>
      </c>
      <c r="C152" s="13">
        <v>-0.122</v>
      </c>
      <c r="D152" s="27">
        <f t="shared" si="9"/>
        <v>-0.157</v>
      </c>
      <c r="E152" s="14">
        <f t="shared" si="10"/>
        <v>-1.5317805729590125E-2</v>
      </c>
    </row>
    <row r="153" spans="2:5" x14ac:dyDescent="0.25">
      <c r="B153" s="13">
        <v>3.02</v>
      </c>
      <c r="C153" s="13">
        <v>-0.159</v>
      </c>
      <c r="D153" s="27">
        <f t="shared" si="9"/>
        <v>-0.19400000000000001</v>
      </c>
      <c r="E153" s="14">
        <f t="shared" si="10"/>
        <v>-1.8927734468410728E-2</v>
      </c>
    </row>
    <row r="154" spans="2:5" x14ac:dyDescent="0.25">
      <c r="B154" s="13">
        <v>3.04</v>
      </c>
      <c r="C154" s="13">
        <v>-0.20799999999999999</v>
      </c>
      <c r="D154" s="27">
        <f t="shared" si="9"/>
        <v>-0.24299999999999999</v>
      </c>
      <c r="E154" s="14">
        <f t="shared" si="10"/>
        <v>-2.3708450906308281E-2</v>
      </c>
    </row>
    <row r="155" spans="2:5" x14ac:dyDescent="0.25">
      <c r="B155" s="13">
        <v>3.06</v>
      </c>
      <c r="C155" s="13">
        <v>-0.25</v>
      </c>
      <c r="D155" s="27">
        <f t="shared" si="9"/>
        <v>-0.28500000000000003</v>
      </c>
      <c r="E155" s="14">
        <f t="shared" si="10"/>
        <v>-2.7806207853077618E-2</v>
      </c>
    </row>
    <row r="156" spans="2:5" x14ac:dyDescent="0.25">
      <c r="B156" s="13">
        <v>3.08</v>
      </c>
      <c r="C156" s="13">
        <v>-0.28699999999999998</v>
      </c>
      <c r="D156" s="27">
        <f t="shared" si="9"/>
        <v>-0.32199999999999995</v>
      </c>
      <c r="E156" s="14">
        <f t="shared" si="10"/>
        <v>-3.1416136591898215E-2</v>
      </c>
    </row>
    <row r="157" spans="2:5" x14ac:dyDescent="0.25">
      <c r="B157" s="13">
        <v>3.1</v>
      </c>
      <c r="C157" s="13">
        <v>-0.317</v>
      </c>
      <c r="D157" s="27">
        <f t="shared" si="9"/>
        <v>-0.35199999999999998</v>
      </c>
      <c r="E157" s="14">
        <f t="shared" si="10"/>
        <v>-3.4343105839590597E-2</v>
      </c>
    </row>
    <row r="158" spans="2:5" x14ac:dyDescent="0.25">
      <c r="B158" s="13">
        <v>3.12</v>
      </c>
      <c r="C158" s="13">
        <v>-0.34699999999999998</v>
      </c>
      <c r="D158" s="27">
        <f t="shared" si="9"/>
        <v>-0.38200000000000001</v>
      </c>
      <c r="E158" s="14">
        <f t="shared" si="10"/>
        <v>-3.7270075087282979E-2</v>
      </c>
    </row>
    <row r="159" spans="2:5" x14ac:dyDescent="0.25">
      <c r="B159" s="13">
        <v>3.14</v>
      </c>
      <c r="C159" s="13">
        <v>-0.36499999999999999</v>
      </c>
      <c r="D159" s="27">
        <f t="shared" si="9"/>
        <v>-0.4</v>
      </c>
      <c r="E159" s="14">
        <f t="shared" si="10"/>
        <v>-3.9026256635898413E-2</v>
      </c>
    </row>
    <row r="160" spans="2:5" x14ac:dyDescent="0.25">
      <c r="B160" s="13">
        <v>3.16</v>
      </c>
      <c r="C160" s="13">
        <v>-0.38400000000000001</v>
      </c>
      <c r="D160" s="27">
        <f t="shared" si="9"/>
        <v>-0.41900000000000004</v>
      </c>
      <c r="E160" s="14">
        <f t="shared" si="10"/>
        <v>-4.0880003826103586E-2</v>
      </c>
    </row>
    <row r="161" spans="2:5" x14ac:dyDescent="0.25">
      <c r="B161" s="13">
        <v>3.18</v>
      </c>
      <c r="C161" s="13">
        <v>-0.39</v>
      </c>
      <c r="D161" s="27">
        <f t="shared" si="9"/>
        <v>-0.42500000000000004</v>
      </c>
      <c r="E161" s="14">
        <f t="shared" si="10"/>
        <v>-4.1465397675642064E-2</v>
      </c>
    </row>
    <row r="162" spans="2:5" x14ac:dyDescent="0.25">
      <c r="B162" s="13">
        <v>3.2</v>
      </c>
      <c r="C162" s="13">
        <v>-0.40200000000000002</v>
      </c>
      <c r="D162" s="27">
        <f t="shared" si="9"/>
        <v>-0.43700000000000006</v>
      </c>
      <c r="E162" s="14">
        <f t="shared" si="10"/>
        <v>-4.263618537471902E-2</v>
      </c>
    </row>
    <row r="163" spans="2:5" x14ac:dyDescent="0.25">
      <c r="B163" s="15">
        <v>3.22</v>
      </c>
      <c r="C163" s="15">
        <v>-0.40799999999999997</v>
      </c>
      <c r="D163" s="27">
        <f t="shared" si="9"/>
        <v>-0.44299999999999995</v>
      </c>
      <c r="E163" s="14">
        <f t="shared" si="10"/>
        <v>-4.3221579224257484E-2</v>
      </c>
    </row>
    <row r="164" spans="2:5" x14ac:dyDescent="0.25">
      <c r="B164" s="13">
        <v>3.24</v>
      </c>
      <c r="C164" s="13">
        <v>-0.40200000000000002</v>
      </c>
      <c r="D164" s="27">
        <f t="shared" si="9"/>
        <v>-0.43700000000000006</v>
      </c>
      <c r="E164" s="14">
        <f t="shared" si="10"/>
        <v>-4.263618537471902E-2</v>
      </c>
    </row>
    <row r="165" spans="2:5" x14ac:dyDescent="0.25">
      <c r="B165" s="13">
        <v>3.26</v>
      </c>
      <c r="C165" s="13">
        <v>-0.39600000000000002</v>
      </c>
      <c r="D165" s="27">
        <f t="shared" si="9"/>
        <v>-0.43100000000000005</v>
      </c>
      <c r="E165" s="14">
        <f t="shared" si="10"/>
        <v>-4.2050791525180542E-2</v>
      </c>
    </row>
    <row r="166" spans="2:5" x14ac:dyDescent="0.25">
      <c r="B166" s="13">
        <v>3.28</v>
      </c>
      <c r="C166" s="13">
        <v>-0.38400000000000001</v>
      </c>
      <c r="D166" s="27">
        <f t="shared" si="9"/>
        <v>-0.41900000000000004</v>
      </c>
      <c r="E166" s="14">
        <f t="shared" si="10"/>
        <v>-4.0880003826103586E-2</v>
      </c>
    </row>
    <row r="167" spans="2:5" x14ac:dyDescent="0.25">
      <c r="B167" s="13">
        <v>3.3</v>
      </c>
      <c r="C167" s="13">
        <v>-0.372</v>
      </c>
      <c r="D167" s="27">
        <f t="shared" si="9"/>
        <v>-0.40700000000000003</v>
      </c>
      <c r="E167" s="14">
        <f t="shared" si="10"/>
        <v>-3.9709216127026631E-2</v>
      </c>
    </row>
    <row r="168" spans="2:5" x14ac:dyDescent="0.25">
      <c r="B168" s="13">
        <v>3.32</v>
      </c>
      <c r="C168" s="13">
        <v>-0.34699999999999998</v>
      </c>
      <c r="D168" s="27">
        <f t="shared" si="9"/>
        <v>-0.38200000000000001</v>
      </c>
      <c r="E168" s="14">
        <f t="shared" si="10"/>
        <v>-3.7270075087282979E-2</v>
      </c>
    </row>
    <row r="169" spans="2:5" x14ac:dyDescent="0.25">
      <c r="B169" s="13">
        <v>3.34</v>
      </c>
      <c r="C169" s="13">
        <v>-0.32900000000000001</v>
      </c>
      <c r="D169" s="27">
        <f t="shared" si="9"/>
        <v>-0.36399999999999999</v>
      </c>
      <c r="E169" s="14">
        <f t="shared" si="10"/>
        <v>-3.5513893538667553E-2</v>
      </c>
    </row>
    <row r="170" spans="2:5" x14ac:dyDescent="0.25">
      <c r="B170" s="13">
        <v>3.36</v>
      </c>
      <c r="C170" s="13">
        <v>-0.30499999999999999</v>
      </c>
      <c r="D170" s="27">
        <f t="shared" si="9"/>
        <v>-0.33999999999999997</v>
      </c>
      <c r="E170" s="14">
        <f t="shared" si="10"/>
        <v>-3.3172318140513642E-2</v>
      </c>
    </row>
    <row r="171" spans="2:5" x14ac:dyDescent="0.25">
      <c r="B171" s="13">
        <v>3.38</v>
      </c>
      <c r="C171" s="13">
        <v>-0.27400000000000002</v>
      </c>
      <c r="D171" s="27">
        <f t="shared" si="9"/>
        <v>-0.30900000000000005</v>
      </c>
      <c r="E171" s="14">
        <f t="shared" si="10"/>
        <v>-3.0147783251231526E-2</v>
      </c>
    </row>
    <row r="172" spans="2:5" x14ac:dyDescent="0.25">
      <c r="B172" s="13">
        <v>3.4</v>
      </c>
      <c r="C172" s="13">
        <v>-0.23799999999999999</v>
      </c>
      <c r="D172" s="27">
        <f t="shared" si="9"/>
        <v>-0.27300000000000002</v>
      </c>
      <c r="E172" s="14">
        <f t="shared" si="10"/>
        <v>-2.6635420154000666E-2</v>
      </c>
    </row>
    <row r="173" spans="2:5" x14ac:dyDescent="0.25">
      <c r="B173" s="13">
        <v>3.42</v>
      </c>
      <c r="C173" s="13">
        <v>-0.19500000000000001</v>
      </c>
      <c r="D173" s="27">
        <f t="shared" si="9"/>
        <v>-0.23</v>
      </c>
      <c r="E173" s="14">
        <f t="shared" si="10"/>
        <v>-2.2440097565641585E-2</v>
      </c>
    </row>
    <row r="174" spans="2:5" x14ac:dyDescent="0.25">
      <c r="B174" s="13">
        <v>3.44</v>
      </c>
      <c r="C174" s="13">
        <v>-0.159</v>
      </c>
      <c r="D174" s="27">
        <f t="shared" si="9"/>
        <v>-0.19400000000000001</v>
      </c>
      <c r="E174" s="14">
        <f t="shared" si="10"/>
        <v>-1.8927734468410728E-2</v>
      </c>
    </row>
    <row r="175" spans="2:5" x14ac:dyDescent="0.25">
      <c r="B175" s="13">
        <v>3.46</v>
      </c>
      <c r="C175" s="13">
        <v>-0.129</v>
      </c>
      <c r="D175" s="27">
        <f t="shared" si="9"/>
        <v>-0.16400000000000001</v>
      </c>
      <c r="E175" s="14">
        <f t="shared" si="10"/>
        <v>-1.6000765220718347E-2</v>
      </c>
    </row>
    <row r="176" spans="2:5" x14ac:dyDescent="0.25">
      <c r="B176" s="13">
        <v>3.48</v>
      </c>
      <c r="C176" s="13">
        <v>-8.5999999999999993E-2</v>
      </c>
      <c r="D176" s="27">
        <f t="shared" si="9"/>
        <v>-0.121</v>
      </c>
      <c r="E176" s="14">
        <f t="shared" si="10"/>
        <v>-1.1805442632359268E-2</v>
      </c>
    </row>
    <row r="177" spans="2:5" x14ac:dyDescent="0.25">
      <c r="B177" s="13">
        <v>3.5</v>
      </c>
      <c r="C177" s="13">
        <v>-4.2999999999999997E-2</v>
      </c>
      <c r="D177" s="27">
        <f t="shared" si="9"/>
        <v>-7.8E-2</v>
      </c>
      <c r="E177" s="14">
        <f t="shared" si="10"/>
        <v>-7.6101200440001895E-3</v>
      </c>
    </row>
    <row r="178" spans="2:5" x14ac:dyDescent="0.25">
      <c r="B178" s="13">
        <v>3.52</v>
      </c>
      <c r="C178" s="13">
        <v>-7.0000000000000001E-3</v>
      </c>
      <c r="D178" s="27">
        <f t="shared" si="9"/>
        <v>-4.2000000000000003E-2</v>
      </c>
      <c r="E178" s="14">
        <f t="shared" si="10"/>
        <v>-4.0977569467693332E-3</v>
      </c>
    </row>
    <row r="179" spans="2:5" x14ac:dyDescent="0.25">
      <c r="B179" s="13">
        <v>3.54</v>
      </c>
      <c r="C179" s="13">
        <v>3.5000000000000003E-2</v>
      </c>
      <c r="D179" s="27">
        <f t="shared" si="9"/>
        <v>0</v>
      </c>
      <c r="E179" s="14">
        <f t="shared" si="10"/>
        <v>0</v>
      </c>
    </row>
    <row r="180" spans="2:5" x14ac:dyDescent="0.25">
      <c r="B180" s="13">
        <v>3.56</v>
      </c>
      <c r="C180" s="13">
        <v>7.1999999999999995E-2</v>
      </c>
      <c r="D180" s="27">
        <f t="shared" si="9"/>
        <v>3.6999999999999991E-2</v>
      </c>
      <c r="E180" s="14">
        <f t="shared" si="10"/>
        <v>3.609928738820602E-3</v>
      </c>
    </row>
    <row r="181" spans="2:5" x14ac:dyDescent="0.25">
      <c r="B181" s="13">
        <v>3.58</v>
      </c>
      <c r="C181" s="13">
        <v>0.114</v>
      </c>
      <c r="D181" s="27">
        <f t="shared" si="9"/>
        <v>7.9000000000000001E-2</v>
      </c>
      <c r="E181" s="14">
        <f t="shared" si="10"/>
        <v>7.7076856855899361E-3</v>
      </c>
    </row>
    <row r="182" spans="2:5" x14ac:dyDescent="0.25">
      <c r="B182" s="13">
        <v>3.6</v>
      </c>
      <c r="C182" s="13">
        <v>0.14499999999999999</v>
      </c>
      <c r="D182" s="27">
        <f t="shared" si="9"/>
        <v>0.10999999999999999</v>
      </c>
      <c r="E182" s="14">
        <f t="shared" si="10"/>
        <v>1.073222057487206E-2</v>
      </c>
    </row>
    <row r="183" spans="2:5" x14ac:dyDescent="0.25">
      <c r="B183" s="13">
        <v>3.62</v>
      </c>
      <c r="C183" s="13">
        <v>0.18099999999999999</v>
      </c>
      <c r="D183" s="27">
        <f t="shared" si="9"/>
        <v>0.14599999999999999</v>
      </c>
      <c r="E183" s="14">
        <f t="shared" si="10"/>
        <v>1.4244583672102918E-2</v>
      </c>
    </row>
    <row r="184" spans="2:5" x14ac:dyDescent="0.25">
      <c r="B184" s="13">
        <v>3.64</v>
      </c>
      <c r="C184" s="13">
        <v>0.218</v>
      </c>
      <c r="D184" s="27">
        <f t="shared" si="9"/>
        <v>0.183</v>
      </c>
      <c r="E184" s="14">
        <f t="shared" si="10"/>
        <v>1.785451241092352E-2</v>
      </c>
    </row>
    <row r="185" spans="2:5" x14ac:dyDescent="0.25">
      <c r="B185" s="13">
        <v>3.66</v>
      </c>
      <c r="C185" s="13">
        <v>0.248</v>
      </c>
      <c r="D185" s="27">
        <f t="shared" si="9"/>
        <v>0.21299999999999999</v>
      </c>
      <c r="E185" s="14">
        <f t="shared" si="10"/>
        <v>2.0781481658615902E-2</v>
      </c>
    </row>
    <row r="186" spans="2:5" x14ac:dyDescent="0.25">
      <c r="B186" s="13">
        <v>3.68</v>
      </c>
      <c r="C186" s="13">
        <v>0.27200000000000002</v>
      </c>
      <c r="D186" s="27">
        <f t="shared" si="9"/>
        <v>0.23700000000000002</v>
      </c>
      <c r="E186" s="14">
        <f t="shared" si="10"/>
        <v>2.312305705676981E-2</v>
      </c>
    </row>
    <row r="187" spans="2:5" x14ac:dyDescent="0.25">
      <c r="B187" s="13">
        <v>3.7</v>
      </c>
      <c r="C187" s="13">
        <v>0.29699999999999999</v>
      </c>
      <c r="D187" s="27">
        <f t="shared" si="9"/>
        <v>0.26200000000000001</v>
      </c>
      <c r="E187" s="14">
        <f t="shared" si="10"/>
        <v>2.5562198096513458E-2</v>
      </c>
    </row>
    <row r="188" spans="2:5" x14ac:dyDescent="0.25">
      <c r="B188" s="13">
        <v>3.72</v>
      </c>
      <c r="C188" s="13">
        <v>0.315</v>
      </c>
      <c r="D188" s="27">
        <f t="shared" si="9"/>
        <v>0.28000000000000003</v>
      </c>
      <c r="E188" s="14">
        <f t="shared" si="10"/>
        <v>2.7318379645128888E-2</v>
      </c>
    </row>
    <row r="189" spans="2:5" x14ac:dyDescent="0.25">
      <c r="B189" s="13">
        <v>3.74</v>
      </c>
      <c r="C189" s="13">
        <v>0.33300000000000002</v>
      </c>
      <c r="D189" s="27">
        <f t="shared" si="9"/>
        <v>0.29800000000000004</v>
      </c>
      <c r="E189" s="14">
        <f t="shared" si="10"/>
        <v>2.9074561193744318E-2</v>
      </c>
    </row>
    <row r="190" spans="2:5" x14ac:dyDescent="0.25">
      <c r="B190" s="13">
        <v>3.76</v>
      </c>
      <c r="C190" s="13">
        <v>0.34499999999999997</v>
      </c>
      <c r="D190" s="27">
        <f t="shared" si="9"/>
        <v>0.30999999999999994</v>
      </c>
      <c r="E190" s="14">
        <f t="shared" si="10"/>
        <v>3.024534889282126E-2</v>
      </c>
    </row>
    <row r="191" spans="2:5" x14ac:dyDescent="0.25">
      <c r="B191" s="15">
        <v>3.78</v>
      </c>
      <c r="C191" s="15">
        <v>0.35699999999999998</v>
      </c>
      <c r="D191" s="27">
        <f t="shared" si="9"/>
        <v>0.32199999999999995</v>
      </c>
      <c r="E191" s="14">
        <f t="shared" si="10"/>
        <v>3.1416136591898215E-2</v>
      </c>
    </row>
    <row r="192" spans="2:5" x14ac:dyDescent="0.25">
      <c r="B192" s="15">
        <v>3.8</v>
      </c>
      <c r="C192" s="15">
        <v>0.35699999999999998</v>
      </c>
      <c r="D192" s="27">
        <f t="shared" si="9"/>
        <v>0.32199999999999995</v>
      </c>
      <c r="E192" s="14">
        <f t="shared" si="10"/>
        <v>3.1416136591898215E-2</v>
      </c>
    </row>
    <row r="193" spans="2:5" x14ac:dyDescent="0.25">
      <c r="B193" s="15">
        <v>3.82</v>
      </c>
      <c r="C193" s="15">
        <v>0.35699999999999998</v>
      </c>
      <c r="D193" s="27">
        <f t="shared" si="9"/>
        <v>0.32199999999999995</v>
      </c>
      <c r="E193" s="14">
        <f t="shared" si="10"/>
        <v>3.1416136591898215E-2</v>
      </c>
    </row>
    <row r="194" spans="2:5" x14ac:dyDescent="0.25">
      <c r="B194" s="13">
        <v>3.84</v>
      </c>
      <c r="C194" s="13">
        <v>0.35099999999999998</v>
      </c>
      <c r="D194" s="27">
        <f t="shared" si="9"/>
        <v>0.31599999999999995</v>
      </c>
      <c r="E194" s="14">
        <f t="shared" si="10"/>
        <v>3.0830742742359737E-2</v>
      </c>
    </row>
    <row r="195" spans="2:5" x14ac:dyDescent="0.25">
      <c r="B195" s="13">
        <v>3.86</v>
      </c>
      <c r="C195" s="13">
        <v>0.34499999999999997</v>
      </c>
      <c r="D195" s="27">
        <f t="shared" ref="D195:D258" si="11">C195-$O$5</f>
        <v>0.30999999999999994</v>
      </c>
      <c r="E195" s="14">
        <f t="shared" si="10"/>
        <v>3.024534889282126E-2</v>
      </c>
    </row>
    <row r="196" spans="2:5" x14ac:dyDescent="0.25">
      <c r="B196" s="13">
        <v>3.88</v>
      </c>
      <c r="C196" s="13">
        <v>0.34499999999999997</v>
      </c>
      <c r="D196" s="27">
        <f t="shared" si="11"/>
        <v>0.30999999999999994</v>
      </c>
      <c r="E196" s="14">
        <f t="shared" ref="E196:E259" si="12">D196/$O$2</f>
        <v>3.024534889282126E-2</v>
      </c>
    </row>
    <row r="197" spans="2:5" x14ac:dyDescent="0.25">
      <c r="B197" s="13">
        <v>3.9</v>
      </c>
      <c r="C197" s="13">
        <v>0.32100000000000001</v>
      </c>
      <c r="D197" s="27">
        <f t="shared" si="11"/>
        <v>0.28600000000000003</v>
      </c>
      <c r="E197" s="14">
        <f t="shared" si="12"/>
        <v>2.7903773494667366E-2</v>
      </c>
    </row>
    <row r="198" spans="2:5" x14ac:dyDescent="0.25">
      <c r="B198" s="13">
        <v>3.92</v>
      </c>
      <c r="C198" s="13">
        <v>0.309</v>
      </c>
      <c r="D198" s="27">
        <f t="shared" si="11"/>
        <v>0.27400000000000002</v>
      </c>
      <c r="E198" s="14">
        <f t="shared" si="12"/>
        <v>2.673298579559041E-2</v>
      </c>
    </row>
    <row r="199" spans="2:5" x14ac:dyDescent="0.25">
      <c r="B199" s="13">
        <v>3.94</v>
      </c>
      <c r="C199" s="13">
        <v>0.28499999999999998</v>
      </c>
      <c r="D199" s="27">
        <f t="shared" si="11"/>
        <v>0.24999999999999997</v>
      </c>
      <c r="E199" s="14">
        <f t="shared" si="12"/>
        <v>2.4391410397436503E-2</v>
      </c>
    </row>
    <row r="200" spans="2:5" x14ac:dyDescent="0.25">
      <c r="B200" s="13">
        <v>3.96</v>
      </c>
      <c r="C200" s="13">
        <v>0.26600000000000001</v>
      </c>
      <c r="D200" s="27">
        <f t="shared" si="11"/>
        <v>0.23100000000000001</v>
      </c>
      <c r="E200" s="14">
        <f t="shared" si="12"/>
        <v>2.2537663207231332E-2</v>
      </c>
    </row>
    <row r="201" spans="2:5" x14ac:dyDescent="0.25">
      <c r="B201" s="13">
        <v>3.98</v>
      </c>
      <c r="C201" s="13">
        <v>0.24199999999999999</v>
      </c>
      <c r="D201" s="27">
        <f t="shared" si="11"/>
        <v>0.20699999999999999</v>
      </c>
      <c r="E201" s="14">
        <f t="shared" si="12"/>
        <v>2.0196087809077425E-2</v>
      </c>
    </row>
    <row r="202" spans="2:5" x14ac:dyDescent="0.25">
      <c r="B202" s="13">
        <v>4</v>
      </c>
      <c r="C202" s="13">
        <v>0.20599999999999999</v>
      </c>
      <c r="D202" s="27">
        <f t="shared" si="11"/>
        <v>0.17099999999999999</v>
      </c>
      <c r="E202" s="14">
        <f t="shared" si="12"/>
        <v>1.6683724711846568E-2</v>
      </c>
    </row>
    <row r="203" spans="2:5" x14ac:dyDescent="0.25">
      <c r="B203" s="13">
        <v>4.0199999999999996</v>
      </c>
      <c r="C203" s="13">
        <v>0.18099999999999999</v>
      </c>
      <c r="D203" s="27">
        <f t="shared" si="11"/>
        <v>0.14599999999999999</v>
      </c>
      <c r="E203" s="14">
        <f t="shared" si="12"/>
        <v>1.4244583672102918E-2</v>
      </c>
    </row>
    <row r="204" spans="2:5" x14ac:dyDescent="0.25">
      <c r="B204" s="13">
        <v>4.04</v>
      </c>
      <c r="C204" s="13">
        <v>0.157</v>
      </c>
      <c r="D204" s="27">
        <f t="shared" si="11"/>
        <v>0.122</v>
      </c>
      <c r="E204" s="14">
        <f t="shared" si="12"/>
        <v>1.1903008273949014E-2</v>
      </c>
    </row>
    <row r="205" spans="2:5" x14ac:dyDescent="0.25">
      <c r="B205" s="13">
        <v>4.0599999999999996</v>
      </c>
      <c r="C205" s="13">
        <v>0.13300000000000001</v>
      </c>
      <c r="D205" s="27">
        <f t="shared" si="11"/>
        <v>9.8000000000000004E-2</v>
      </c>
      <c r="E205" s="14">
        <f t="shared" si="12"/>
        <v>9.56143287579511E-3</v>
      </c>
    </row>
    <row r="206" spans="2:5" x14ac:dyDescent="0.25">
      <c r="B206" s="13">
        <v>4.08</v>
      </c>
      <c r="C206" s="13">
        <v>0.09</v>
      </c>
      <c r="D206" s="27">
        <f t="shared" si="11"/>
        <v>5.4999999999999993E-2</v>
      </c>
      <c r="E206" s="14">
        <f t="shared" si="12"/>
        <v>5.3661102874360302E-3</v>
      </c>
    </row>
    <row r="207" spans="2:5" x14ac:dyDescent="0.25">
      <c r="B207" s="13">
        <v>4.0999999999999996</v>
      </c>
      <c r="C207" s="13">
        <v>0.06</v>
      </c>
      <c r="D207" s="27">
        <f t="shared" si="11"/>
        <v>2.4999999999999994E-2</v>
      </c>
      <c r="E207" s="14">
        <f t="shared" si="12"/>
        <v>2.4391410397436499E-3</v>
      </c>
    </row>
    <row r="208" spans="2:5" x14ac:dyDescent="0.25">
      <c r="B208" s="13">
        <v>4.12</v>
      </c>
      <c r="C208" s="13">
        <v>2.9000000000000001E-2</v>
      </c>
      <c r="D208" s="27">
        <f t="shared" si="11"/>
        <v>-6.0000000000000019E-3</v>
      </c>
      <c r="E208" s="14">
        <f t="shared" si="12"/>
        <v>-5.8539384953847627E-4</v>
      </c>
    </row>
    <row r="209" spans="2:5" x14ac:dyDescent="0.25">
      <c r="B209" s="13">
        <v>4.1399999999999997</v>
      </c>
      <c r="C209" s="13">
        <v>-1E-3</v>
      </c>
      <c r="D209" s="27">
        <f t="shared" si="11"/>
        <v>-3.6000000000000004E-2</v>
      </c>
      <c r="E209" s="14">
        <f t="shared" si="12"/>
        <v>-3.5123630972308572E-3</v>
      </c>
    </row>
    <row r="210" spans="2:5" x14ac:dyDescent="0.25">
      <c r="B210" s="13">
        <v>4.16</v>
      </c>
      <c r="C210" s="13">
        <v>-3.6999999999999998E-2</v>
      </c>
      <c r="D210" s="27">
        <f t="shared" si="11"/>
        <v>-7.2000000000000008E-2</v>
      </c>
      <c r="E210" s="14">
        <f t="shared" si="12"/>
        <v>-7.0247261944617143E-3</v>
      </c>
    </row>
    <row r="211" spans="2:5" x14ac:dyDescent="0.25">
      <c r="B211" s="13">
        <v>4.18</v>
      </c>
      <c r="C211" s="13">
        <v>-6.2E-2</v>
      </c>
      <c r="D211" s="27">
        <f t="shared" si="11"/>
        <v>-9.7000000000000003E-2</v>
      </c>
      <c r="E211" s="14">
        <f t="shared" si="12"/>
        <v>-9.4638672342053642E-3</v>
      </c>
    </row>
    <row r="212" spans="2:5" x14ac:dyDescent="0.25">
      <c r="B212" s="13">
        <v>4.2</v>
      </c>
      <c r="C212" s="13">
        <v>-8.5999999999999993E-2</v>
      </c>
      <c r="D212" s="27">
        <f t="shared" si="11"/>
        <v>-0.121</v>
      </c>
      <c r="E212" s="14">
        <f t="shared" si="12"/>
        <v>-1.1805442632359268E-2</v>
      </c>
    </row>
    <row r="213" spans="2:5" x14ac:dyDescent="0.25">
      <c r="B213" s="13">
        <v>4.22</v>
      </c>
      <c r="C213" s="13">
        <v>-0.11600000000000001</v>
      </c>
      <c r="D213" s="27">
        <f t="shared" si="11"/>
        <v>-0.15100000000000002</v>
      </c>
      <c r="E213" s="14">
        <f t="shared" si="12"/>
        <v>-1.4732411880051652E-2</v>
      </c>
    </row>
    <row r="214" spans="2:5" x14ac:dyDescent="0.25">
      <c r="B214" s="13">
        <v>4.24</v>
      </c>
      <c r="C214" s="13">
        <v>-0.14099999999999999</v>
      </c>
      <c r="D214" s="27">
        <f t="shared" si="11"/>
        <v>-0.17599999999999999</v>
      </c>
      <c r="E214" s="14">
        <f t="shared" si="12"/>
        <v>-1.7171552919795299E-2</v>
      </c>
    </row>
    <row r="215" spans="2:5" x14ac:dyDescent="0.25">
      <c r="B215" s="13">
        <v>4.26</v>
      </c>
      <c r="C215" s="13">
        <v>-0.159</v>
      </c>
      <c r="D215" s="27">
        <f t="shared" si="11"/>
        <v>-0.19400000000000001</v>
      </c>
      <c r="E215" s="14">
        <f t="shared" si="12"/>
        <v>-1.8927734468410728E-2</v>
      </c>
    </row>
    <row r="216" spans="2:5" x14ac:dyDescent="0.25">
      <c r="B216" s="13">
        <v>4.28</v>
      </c>
      <c r="C216" s="13">
        <v>-0.183</v>
      </c>
      <c r="D216" s="27">
        <f t="shared" si="11"/>
        <v>-0.218</v>
      </c>
      <c r="E216" s="14">
        <f t="shared" si="12"/>
        <v>-2.1269309866564633E-2</v>
      </c>
    </row>
    <row r="217" spans="2:5" x14ac:dyDescent="0.25">
      <c r="B217" s="13">
        <v>4.3</v>
      </c>
      <c r="C217" s="13">
        <v>-0.20100000000000001</v>
      </c>
      <c r="D217" s="27">
        <f t="shared" si="11"/>
        <v>-0.23600000000000002</v>
      </c>
      <c r="E217" s="14">
        <f t="shared" si="12"/>
        <v>-2.3025491415180063E-2</v>
      </c>
    </row>
    <row r="218" spans="2:5" x14ac:dyDescent="0.25">
      <c r="B218" s="13">
        <v>4.32</v>
      </c>
      <c r="C218" s="13">
        <v>-0.23200000000000001</v>
      </c>
      <c r="D218" s="27">
        <f t="shared" si="11"/>
        <v>-0.26700000000000002</v>
      </c>
      <c r="E218" s="14">
        <f t="shared" si="12"/>
        <v>-2.6050026304462189E-2</v>
      </c>
    </row>
    <row r="219" spans="2:5" x14ac:dyDescent="0.25">
      <c r="B219" s="13">
        <v>4.34</v>
      </c>
      <c r="C219" s="13">
        <v>-0.23799999999999999</v>
      </c>
      <c r="D219" s="27">
        <f t="shared" si="11"/>
        <v>-0.27300000000000002</v>
      </c>
      <c r="E219" s="14">
        <f t="shared" si="12"/>
        <v>-2.6635420154000666E-2</v>
      </c>
    </row>
    <row r="220" spans="2:5" x14ac:dyDescent="0.25">
      <c r="B220" s="13">
        <v>4.3600000000000003</v>
      </c>
      <c r="C220" s="13">
        <v>-0.25</v>
      </c>
      <c r="D220" s="27">
        <f t="shared" si="11"/>
        <v>-0.28500000000000003</v>
      </c>
      <c r="E220" s="14">
        <f t="shared" si="12"/>
        <v>-2.7806207853077618E-2</v>
      </c>
    </row>
    <row r="221" spans="2:5" x14ac:dyDescent="0.25">
      <c r="B221" s="13">
        <v>4.38</v>
      </c>
      <c r="C221" s="13">
        <v>-0.25</v>
      </c>
      <c r="D221" s="27">
        <f t="shared" si="11"/>
        <v>-0.28500000000000003</v>
      </c>
      <c r="E221" s="14">
        <f t="shared" si="12"/>
        <v>-2.7806207853077618E-2</v>
      </c>
    </row>
    <row r="222" spans="2:5" x14ac:dyDescent="0.25">
      <c r="B222" s="15">
        <v>4.4000000000000004</v>
      </c>
      <c r="C222" s="15">
        <v>-0.25600000000000001</v>
      </c>
      <c r="D222" s="27">
        <f t="shared" si="11"/>
        <v>-0.29100000000000004</v>
      </c>
      <c r="E222" s="14">
        <f t="shared" si="12"/>
        <v>-2.8391601702616096E-2</v>
      </c>
    </row>
    <row r="223" spans="2:5" x14ac:dyDescent="0.25">
      <c r="B223" s="13">
        <v>4.42</v>
      </c>
      <c r="C223" s="13">
        <v>-0.25</v>
      </c>
      <c r="D223" s="27">
        <f t="shared" si="11"/>
        <v>-0.28500000000000003</v>
      </c>
      <c r="E223" s="14">
        <f t="shared" si="12"/>
        <v>-2.7806207853077618E-2</v>
      </c>
    </row>
    <row r="224" spans="2:5" x14ac:dyDescent="0.25">
      <c r="B224" s="13">
        <v>4.4400000000000004</v>
      </c>
      <c r="C224" s="13">
        <v>-0.24399999999999999</v>
      </c>
      <c r="D224" s="27">
        <f t="shared" si="11"/>
        <v>-0.27900000000000003</v>
      </c>
      <c r="E224" s="14">
        <f t="shared" si="12"/>
        <v>-2.7220814003539144E-2</v>
      </c>
    </row>
    <row r="225" spans="2:5" x14ac:dyDescent="0.25">
      <c r="B225" s="13">
        <v>4.46</v>
      </c>
      <c r="C225" s="13">
        <v>-0.23799999999999999</v>
      </c>
      <c r="D225" s="27">
        <f t="shared" si="11"/>
        <v>-0.27300000000000002</v>
      </c>
      <c r="E225" s="14">
        <f t="shared" si="12"/>
        <v>-2.6635420154000666E-2</v>
      </c>
    </row>
    <row r="226" spans="2:5" x14ac:dyDescent="0.25">
      <c r="B226" s="13">
        <v>4.4800000000000004</v>
      </c>
      <c r="C226" s="13">
        <v>-0.214</v>
      </c>
      <c r="D226" s="27">
        <f t="shared" si="11"/>
        <v>-0.249</v>
      </c>
      <c r="E226" s="14">
        <f t="shared" si="12"/>
        <v>-2.4293844755846759E-2</v>
      </c>
    </row>
    <row r="227" spans="2:5" x14ac:dyDescent="0.25">
      <c r="B227" s="13">
        <v>4.5</v>
      </c>
      <c r="C227" s="13">
        <v>-0.20799999999999999</v>
      </c>
      <c r="D227" s="27">
        <f t="shared" si="11"/>
        <v>-0.24299999999999999</v>
      </c>
      <c r="E227" s="14">
        <f t="shared" si="12"/>
        <v>-2.3708450906308281E-2</v>
      </c>
    </row>
    <row r="228" spans="2:5" x14ac:dyDescent="0.25">
      <c r="B228" s="13">
        <v>4.5199999999999996</v>
      </c>
      <c r="C228" s="13">
        <v>-0.189</v>
      </c>
      <c r="D228" s="27">
        <f t="shared" si="11"/>
        <v>-0.224</v>
      </c>
      <c r="E228" s="14">
        <f t="shared" si="12"/>
        <v>-2.185470371610311E-2</v>
      </c>
    </row>
    <row r="229" spans="2:5" x14ac:dyDescent="0.25">
      <c r="B229" s="13">
        <v>4.54</v>
      </c>
      <c r="C229" s="13">
        <v>-0.17699999999999999</v>
      </c>
      <c r="D229" s="27">
        <f t="shared" si="11"/>
        <v>-0.21199999999999999</v>
      </c>
      <c r="E229" s="14">
        <f t="shared" si="12"/>
        <v>-2.0683916017026155E-2</v>
      </c>
    </row>
    <row r="230" spans="2:5" x14ac:dyDescent="0.25">
      <c r="B230" s="13">
        <v>4.5599999999999996</v>
      </c>
      <c r="C230" s="13">
        <v>-0.153</v>
      </c>
      <c r="D230" s="27">
        <f t="shared" si="11"/>
        <v>-0.188</v>
      </c>
      <c r="E230" s="14">
        <f t="shared" si="12"/>
        <v>-1.8342340618872251E-2</v>
      </c>
    </row>
    <row r="231" spans="2:5" x14ac:dyDescent="0.25">
      <c r="B231" s="13">
        <v>4.58</v>
      </c>
      <c r="C231" s="13">
        <v>-0.13500000000000001</v>
      </c>
      <c r="D231" s="27">
        <f t="shared" si="11"/>
        <v>-0.17</v>
      </c>
      <c r="E231" s="14">
        <f t="shared" si="12"/>
        <v>-1.6586159070256824E-2</v>
      </c>
    </row>
    <row r="232" spans="2:5" x14ac:dyDescent="0.25">
      <c r="B232" s="13">
        <v>4.5999999999999996</v>
      </c>
      <c r="C232" s="13">
        <v>-0.11600000000000001</v>
      </c>
      <c r="D232" s="27">
        <f t="shared" si="11"/>
        <v>-0.15100000000000002</v>
      </c>
      <c r="E232" s="14">
        <f t="shared" si="12"/>
        <v>-1.4732411880051652E-2</v>
      </c>
    </row>
    <row r="233" spans="2:5" x14ac:dyDescent="0.25">
      <c r="B233" s="13">
        <v>4.62</v>
      </c>
      <c r="C233" s="13">
        <v>-9.1999999999999998E-2</v>
      </c>
      <c r="D233" s="27">
        <f t="shared" si="11"/>
        <v>-0.127</v>
      </c>
      <c r="E233" s="14">
        <f t="shared" si="12"/>
        <v>-1.2390836481897744E-2</v>
      </c>
    </row>
    <row r="234" spans="2:5" x14ac:dyDescent="0.25">
      <c r="B234" s="13">
        <v>4.6399999999999997</v>
      </c>
      <c r="C234" s="13">
        <v>-6.8000000000000005E-2</v>
      </c>
      <c r="D234" s="27">
        <f t="shared" si="11"/>
        <v>-0.10300000000000001</v>
      </c>
      <c r="E234" s="14">
        <f t="shared" si="12"/>
        <v>-1.004926108374384E-2</v>
      </c>
    </row>
    <row r="235" spans="2:5" x14ac:dyDescent="0.25">
      <c r="B235" s="13">
        <v>4.66</v>
      </c>
      <c r="C235" s="13">
        <v>-4.2999999999999997E-2</v>
      </c>
      <c r="D235" s="27">
        <f t="shared" si="11"/>
        <v>-7.8E-2</v>
      </c>
      <c r="E235" s="14">
        <f t="shared" si="12"/>
        <v>-7.6101200440001895E-3</v>
      </c>
    </row>
    <row r="236" spans="2:5" x14ac:dyDescent="0.25">
      <c r="B236" s="13">
        <v>4.68</v>
      </c>
      <c r="C236" s="13">
        <v>-2.5000000000000001E-2</v>
      </c>
      <c r="D236" s="27">
        <f t="shared" si="11"/>
        <v>-6.0000000000000005E-2</v>
      </c>
      <c r="E236" s="14">
        <f t="shared" si="12"/>
        <v>-5.8539384953847614E-3</v>
      </c>
    </row>
    <row r="237" spans="2:5" x14ac:dyDescent="0.25">
      <c r="B237" s="13">
        <v>4.7</v>
      </c>
      <c r="C237" s="13">
        <v>-1E-3</v>
      </c>
      <c r="D237" s="27">
        <f t="shared" si="11"/>
        <v>-3.6000000000000004E-2</v>
      </c>
      <c r="E237" s="14">
        <f t="shared" si="12"/>
        <v>-3.5123630972308572E-3</v>
      </c>
    </row>
    <row r="238" spans="2:5" x14ac:dyDescent="0.25">
      <c r="B238" s="13">
        <v>4.72</v>
      </c>
      <c r="C238" s="13">
        <v>2.3E-2</v>
      </c>
      <c r="D238" s="27">
        <f t="shared" si="11"/>
        <v>-1.2000000000000004E-2</v>
      </c>
      <c r="E238" s="14">
        <f t="shared" si="12"/>
        <v>-1.1707876990769525E-3</v>
      </c>
    </row>
    <row r="239" spans="2:5" x14ac:dyDescent="0.25">
      <c r="B239" s="13">
        <v>4.74</v>
      </c>
      <c r="C239" s="13">
        <v>4.2000000000000003E-2</v>
      </c>
      <c r="D239" s="27">
        <f t="shared" si="11"/>
        <v>6.9999999999999993E-3</v>
      </c>
      <c r="E239" s="14">
        <f t="shared" si="12"/>
        <v>6.8295949112822209E-4</v>
      </c>
    </row>
    <row r="240" spans="2:5" x14ac:dyDescent="0.25">
      <c r="B240" s="13">
        <v>4.76</v>
      </c>
      <c r="C240" s="13">
        <v>6.6000000000000003E-2</v>
      </c>
      <c r="D240" s="27">
        <f t="shared" si="11"/>
        <v>3.1E-2</v>
      </c>
      <c r="E240" s="14">
        <f t="shared" si="12"/>
        <v>3.0245348892821268E-3</v>
      </c>
    </row>
    <row r="241" spans="2:5" x14ac:dyDescent="0.25">
      <c r="B241" s="13">
        <v>4.78</v>
      </c>
      <c r="C241" s="13">
        <v>0.09</v>
      </c>
      <c r="D241" s="27">
        <f t="shared" si="11"/>
        <v>5.4999999999999993E-2</v>
      </c>
      <c r="E241" s="14">
        <f t="shared" si="12"/>
        <v>5.3661102874360302E-3</v>
      </c>
    </row>
    <row r="242" spans="2:5" x14ac:dyDescent="0.25">
      <c r="B242" s="13">
        <v>4.8</v>
      </c>
      <c r="C242" s="13">
        <v>0.108</v>
      </c>
      <c r="D242" s="27">
        <f t="shared" si="11"/>
        <v>7.2999999999999995E-2</v>
      </c>
      <c r="E242" s="14">
        <f t="shared" si="12"/>
        <v>7.1222918360514592E-3</v>
      </c>
    </row>
    <row r="243" spans="2:5" x14ac:dyDescent="0.25">
      <c r="B243" s="13">
        <v>4.82</v>
      </c>
      <c r="C243" s="13">
        <v>0.127</v>
      </c>
      <c r="D243" s="27">
        <f t="shared" si="11"/>
        <v>9.1999999999999998E-2</v>
      </c>
      <c r="E243" s="14">
        <f t="shared" si="12"/>
        <v>8.9760390262566339E-3</v>
      </c>
    </row>
    <row r="244" spans="2:5" x14ac:dyDescent="0.25">
      <c r="B244" s="13">
        <v>4.84</v>
      </c>
      <c r="C244" s="13">
        <v>0.13900000000000001</v>
      </c>
      <c r="D244" s="27">
        <f t="shared" si="11"/>
        <v>0.10400000000000001</v>
      </c>
      <c r="E244" s="14">
        <f t="shared" si="12"/>
        <v>1.0146826725333588E-2</v>
      </c>
    </row>
    <row r="245" spans="2:5" x14ac:dyDescent="0.25">
      <c r="B245" s="13">
        <v>4.8600000000000003</v>
      </c>
      <c r="C245" s="13">
        <v>0.157</v>
      </c>
      <c r="D245" s="27">
        <f t="shared" si="11"/>
        <v>0.122</v>
      </c>
      <c r="E245" s="14">
        <f t="shared" si="12"/>
        <v>1.1903008273949014E-2</v>
      </c>
    </row>
    <row r="246" spans="2:5" x14ac:dyDescent="0.25">
      <c r="B246" s="13">
        <v>4.88</v>
      </c>
      <c r="C246" s="13">
        <v>0.17499999999999999</v>
      </c>
      <c r="D246" s="27">
        <f t="shared" si="11"/>
        <v>0.13999999999999999</v>
      </c>
      <c r="E246" s="14">
        <f t="shared" si="12"/>
        <v>1.3659189822564442E-2</v>
      </c>
    </row>
    <row r="247" spans="2:5" x14ac:dyDescent="0.25">
      <c r="B247" s="13">
        <v>4.9000000000000004</v>
      </c>
      <c r="C247" s="13">
        <v>0.18099999999999999</v>
      </c>
      <c r="D247" s="27">
        <f t="shared" si="11"/>
        <v>0.14599999999999999</v>
      </c>
      <c r="E247" s="14">
        <f t="shared" si="12"/>
        <v>1.4244583672102918E-2</v>
      </c>
    </row>
    <row r="248" spans="2:5" x14ac:dyDescent="0.25">
      <c r="B248" s="13">
        <v>4.92</v>
      </c>
      <c r="C248" s="13">
        <v>0.187</v>
      </c>
      <c r="D248" s="27">
        <f t="shared" si="11"/>
        <v>0.152</v>
      </c>
      <c r="E248" s="14">
        <f t="shared" si="12"/>
        <v>1.4829977521641394E-2</v>
      </c>
    </row>
    <row r="249" spans="2:5" x14ac:dyDescent="0.25">
      <c r="B249" s="13">
        <v>4.9400000000000004</v>
      </c>
      <c r="C249" s="13">
        <v>0.2</v>
      </c>
      <c r="D249" s="27">
        <f t="shared" si="11"/>
        <v>0.16500000000000001</v>
      </c>
      <c r="E249" s="14">
        <f t="shared" si="12"/>
        <v>1.6098330862308094E-2</v>
      </c>
    </row>
    <row r="250" spans="2:5" x14ac:dyDescent="0.25">
      <c r="B250" s="13">
        <v>4.96</v>
      </c>
      <c r="C250" s="13">
        <v>0.20599999999999999</v>
      </c>
      <c r="D250" s="27">
        <f t="shared" si="11"/>
        <v>0.17099999999999999</v>
      </c>
      <c r="E250" s="14">
        <f t="shared" si="12"/>
        <v>1.6683724711846568E-2</v>
      </c>
    </row>
    <row r="251" spans="2:5" x14ac:dyDescent="0.25">
      <c r="B251" s="13">
        <v>4.9800000000000004</v>
      </c>
      <c r="C251" s="13">
        <v>0.20599999999999999</v>
      </c>
      <c r="D251" s="27">
        <f t="shared" si="11"/>
        <v>0.17099999999999999</v>
      </c>
      <c r="E251" s="14">
        <f t="shared" si="12"/>
        <v>1.6683724711846568E-2</v>
      </c>
    </row>
    <row r="252" spans="2:5" x14ac:dyDescent="0.25">
      <c r="B252" s="13">
        <v>5</v>
      </c>
      <c r="C252" s="13">
        <v>0.20599999999999999</v>
      </c>
      <c r="D252" s="27">
        <f t="shared" si="11"/>
        <v>0.17099999999999999</v>
      </c>
      <c r="E252" s="14">
        <f t="shared" si="12"/>
        <v>1.6683724711846568E-2</v>
      </c>
    </row>
    <row r="253" spans="2:5" x14ac:dyDescent="0.25">
      <c r="B253" s="13">
        <v>5.0199999999999996</v>
      </c>
      <c r="C253" s="13">
        <v>0.20599999999999999</v>
      </c>
      <c r="D253" s="27">
        <f t="shared" si="11"/>
        <v>0.17099999999999999</v>
      </c>
      <c r="E253" s="14">
        <f t="shared" si="12"/>
        <v>1.6683724711846568E-2</v>
      </c>
    </row>
    <row r="254" spans="2:5" x14ac:dyDescent="0.25">
      <c r="B254" s="13">
        <v>5.04</v>
      </c>
      <c r="C254" s="13">
        <v>0.193</v>
      </c>
      <c r="D254" s="27">
        <f t="shared" si="11"/>
        <v>0.158</v>
      </c>
      <c r="E254" s="14">
        <f t="shared" si="12"/>
        <v>1.5415371371179872E-2</v>
      </c>
    </row>
    <row r="255" spans="2:5" x14ac:dyDescent="0.25">
      <c r="B255" s="13">
        <v>5.0599999999999996</v>
      </c>
      <c r="C255" s="13">
        <v>0.193</v>
      </c>
      <c r="D255" s="27">
        <f t="shared" si="11"/>
        <v>0.158</v>
      </c>
      <c r="E255" s="14">
        <f t="shared" si="12"/>
        <v>1.5415371371179872E-2</v>
      </c>
    </row>
    <row r="256" spans="2:5" x14ac:dyDescent="0.25">
      <c r="B256" s="13">
        <v>5.08</v>
      </c>
      <c r="C256" s="13">
        <v>0.18099999999999999</v>
      </c>
      <c r="D256" s="27">
        <f t="shared" si="11"/>
        <v>0.14599999999999999</v>
      </c>
      <c r="E256" s="14">
        <f t="shared" si="12"/>
        <v>1.4244583672102918E-2</v>
      </c>
    </row>
    <row r="257" spans="2:5" x14ac:dyDescent="0.25">
      <c r="B257" s="13">
        <v>5.0999999999999996</v>
      </c>
      <c r="C257" s="13">
        <v>0.17499999999999999</v>
      </c>
      <c r="D257" s="27">
        <f t="shared" si="11"/>
        <v>0.13999999999999999</v>
      </c>
      <c r="E257" s="14">
        <f t="shared" si="12"/>
        <v>1.3659189822564442E-2</v>
      </c>
    </row>
    <row r="258" spans="2:5" x14ac:dyDescent="0.25">
      <c r="B258" s="13">
        <v>5.12</v>
      </c>
      <c r="C258" s="13">
        <v>0.16300000000000001</v>
      </c>
      <c r="D258" s="27">
        <f t="shared" si="11"/>
        <v>0.128</v>
      </c>
      <c r="E258" s="14">
        <f t="shared" si="12"/>
        <v>1.248840212348749E-2</v>
      </c>
    </row>
    <row r="259" spans="2:5" x14ac:dyDescent="0.25">
      <c r="B259" s="13">
        <v>5.14</v>
      </c>
      <c r="C259" s="13">
        <v>0.157</v>
      </c>
      <c r="D259" s="27">
        <f t="shared" ref="D259:D322" si="13">C259-$O$5</f>
        <v>0.122</v>
      </c>
      <c r="E259" s="14">
        <f t="shared" si="12"/>
        <v>1.1903008273949014E-2</v>
      </c>
    </row>
    <row r="260" spans="2:5" x14ac:dyDescent="0.25">
      <c r="B260" s="13">
        <v>5.16</v>
      </c>
      <c r="C260" s="13">
        <v>0.13900000000000001</v>
      </c>
      <c r="D260" s="27">
        <f t="shared" si="13"/>
        <v>0.10400000000000001</v>
      </c>
      <c r="E260" s="14">
        <f t="shared" ref="E260:E323" si="14">D260/$O$2</f>
        <v>1.0146826725333588E-2</v>
      </c>
    </row>
    <row r="261" spans="2:5" x14ac:dyDescent="0.25">
      <c r="B261" s="13">
        <v>5.18</v>
      </c>
      <c r="C261" s="13">
        <v>0.127</v>
      </c>
      <c r="D261" s="27">
        <f t="shared" si="13"/>
        <v>9.1999999999999998E-2</v>
      </c>
      <c r="E261" s="14">
        <f t="shared" si="14"/>
        <v>8.9760390262566339E-3</v>
      </c>
    </row>
    <row r="262" spans="2:5" x14ac:dyDescent="0.25">
      <c r="B262" s="13">
        <v>5.2</v>
      </c>
      <c r="C262" s="13">
        <v>0.108</v>
      </c>
      <c r="D262" s="27">
        <f t="shared" si="13"/>
        <v>7.2999999999999995E-2</v>
      </c>
      <c r="E262" s="14">
        <f t="shared" si="14"/>
        <v>7.1222918360514592E-3</v>
      </c>
    </row>
    <row r="263" spans="2:5" x14ac:dyDescent="0.25">
      <c r="B263" s="13">
        <v>5.22</v>
      </c>
      <c r="C263" s="13">
        <v>0.09</v>
      </c>
      <c r="D263" s="27">
        <f t="shared" si="13"/>
        <v>5.4999999999999993E-2</v>
      </c>
      <c r="E263" s="14">
        <f t="shared" si="14"/>
        <v>5.3661102874360302E-3</v>
      </c>
    </row>
    <row r="264" spans="2:5" x14ac:dyDescent="0.25">
      <c r="B264" s="13">
        <v>5.24</v>
      </c>
      <c r="C264" s="13">
        <v>8.4000000000000005E-2</v>
      </c>
      <c r="D264" s="27">
        <f t="shared" si="13"/>
        <v>4.9000000000000002E-2</v>
      </c>
      <c r="E264" s="14">
        <f t="shared" si="14"/>
        <v>4.780716437897555E-3</v>
      </c>
    </row>
    <row r="265" spans="2:5" x14ac:dyDescent="0.25">
      <c r="B265" s="13">
        <v>5.26</v>
      </c>
      <c r="C265" s="13">
        <v>6.6000000000000003E-2</v>
      </c>
      <c r="D265" s="27">
        <f t="shared" si="13"/>
        <v>3.1E-2</v>
      </c>
      <c r="E265" s="14">
        <f t="shared" si="14"/>
        <v>3.0245348892821268E-3</v>
      </c>
    </row>
    <row r="266" spans="2:5" x14ac:dyDescent="0.25">
      <c r="B266" s="13">
        <v>5.28</v>
      </c>
      <c r="C266" s="13">
        <v>5.3999999999999999E-2</v>
      </c>
      <c r="D266" s="27">
        <f t="shared" si="13"/>
        <v>1.8999999999999996E-2</v>
      </c>
      <c r="E266" s="14">
        <f t="shared" si="14"/>
        <v>1.8537471902051741E-3</v>
      </c>
    </row>
    <row r="267" spans="2:5" x14ac:dyDescent="0.25">
      <c r="B267" s="13">
        <v>5.3</v>
      </c>
      <c r="C267" s="13">
        <v>2.9000000000000001E-2</v>
      </c>
      <c r="D267" s="27">
        <f t="shared" si="13"/>
        <v>-6.0000000000000019E-3</v>
      </c>
      <c r="E267" s="14">
        <f t="shared" si="14"/>
        <v>-5.8539384953847627E-4</v>
      </c>
    </row>
    <row r="268" spans="2:5" x14ac:dyDescent="0.25">
      <c r="B268" s="13">
        <v>5.32</v>
      </c>
      <c r="C268" s="13">
        <v>1.7000000000000001E-2</v>
      </c>
      <c r="D268" s="27">
        <f t="shared" si="13"/>
        <v>-1.8000000000000002E-2</v>
      </c>
      <c r="E268" s="14">
        <f t="shared" si="14"/>
        <v>-1.7561815486154286E-3</v>
      </c>
    </row>
    <row r="269" spans="2:5" x14ac:dyDescent="0.25">
      <c r="B269" s="13">
        <v>5.34</v>
      </c>
      <c r="C269" s="13">
        <v>-1E-3</v>
      </c>
      <c r="D269" s="27">
        <f t="shared" si="13"/>
        <v>-3.6000000000000004E-2</v>
      </c>
      <c r="E269" s="14">
        <f t="shared" si="14"/>
        <v>-3.5123630972308572E-3</v>
      </c>
    </row>
    <row r="270" spans="2:5" x14ac:dyDescent="0.25">
      <c r="B270" s="13">
        <v>5.36</v>
      </c>
      <c r="C270" s="13">
        <v>-1.2999999999999999E-2</v>
      </c>
      <c r="D270" s="27">
        <f t="shared" si="13"/>
        <v>-4.8000000000000001E-2</v>
      </c>
      <c r="E270" s="14">
        <f t="shared" si="14"/>
        <v>-4.6831507963078093E-3</v>
      </c>
    </row>
    <row r="271" spans="2:5" x14ac:dyDescent="0.25">
      <c r="B271" s="13">
        <v>5.38</v>
      </c>
      <c r="C271" s="13">
        <v>-2.5000000000000001E-2</v>
      </c>
      <c r="D271" s="27">
        <f t="shared" si="13"/>
        <v>-6.0000000000000005E-2</v>
      </c>
      <c r="E271" s="14">
        <f t="shared" si="14"/>
        <v>-5.8539384953847614E-3</v>
      </c>
    </row>
    <row r="272" spans="2:5" x14ac:dyDescent="0.25">
      <c r="B272" s="13">
        <v>5.4</v>
      </c>
      <c r="C272" s="13">
        <v>-3.6999999999999998E-2</v>
      </c>
      <c r="D272" s="27">
        <f t="shared" si="13"/>
        <v>-7.2000000000000008E-2</v>
      </c>
      <c r="E272" s="14">
        <f t="shared" si="14"/>
        <v>-7.0247261944617143E-3</v>
      </c>
    </row>
    <row r="273" spans="2:5" x14ac:dyDescent="0.25">
      <c r="B273" s="13">
        <v>5.42</v>
      </c>
      <c r="C273" s="13">
        <v>-0.05</v>
      </c>
      <c r="D273" s="27">
        <f t="shared" si="13"/>
        <v>-8.5000000000000006E-2</v>
      </c>
      <c r="E273" s="14">
        <f t="shared" si="14"/>
        <v>-8.2930795351284121E-3</v>
      </c>
    </row>
    <row r="274" spans="2:5" x14ac:dyDescent="0.25">
      <c r="B274" s="13">
        <v>5.44</v>
      </c>
      <c r="C274" s="13">
        <v>-5.6000000000000001E-2</v>
      </c>
      <c r="D274" s="27">
        <f t="shared" si="13"/>
        <v>-9.0999999999999998E-2</v>
      </c>
      <c r="E274" s="14">
        <f t="shared" si="14"/>
        <v>-8.8784733846668882E-3</v>
      </c>
    </row>
    <row r="275" spans="2:5" x14ac:dyDescent="0.25">
      <c r="B275" s="13">
        <v>5.46</v>
      </c>
      <c r="C275" s="13">
        <v>-6.8000000000000005E-2</v>
      </c>
      <c r="D275" s="27">
        <f t="shared" si="13"/>
        <v>-0.10300000000000001</v>
      </c>
      <c r="E275" s="14">
        <f t="shared" si="14"/>
        <v>-1.004926108374384E-2</v>
      </c>
    </row>
    <row r="276" spans="2:5" x14ac:dyDescent="0.25">
      <c r="B276" s="13">
        <v>5.48</v>
      </c>
      <c r="C276" s="13">
        <v>-7.3999999999999996E-2</v>
      </c>
      <c r="D276" s="27">
        <f t="shared" si="13"/>
        <v>-0.109</v>
      </c>
      <c r="E276" s="14">
        <f t="shared" si="14"/>
        <v>-1.0634654933282316E-2</v>
      </c>
    </row>
    <row r="277" spans="2:5" x14ac:dyDescent="0.25">
      <c r="B277" s="13">
        <v>5.5</v>
      </c>
      <c r="C277" s="13">
        <v>-0.08</v>
      </c>
      <c r="D277" s="27">
        <f t="shared" si="13"/>
        <v>-0.115</v>
      </c>
      <c r="E277" s="14">
        <f t="shared" si="14"/>
        <v>-1.1220048782820792E-2</v>
      </c>
    </row>
    <row r="278" spans="2:5" x14ac:dyDescent="0.25">
      <c r="B278" s="13">
        <v>5.52</v>
      </c>
      <c r="C278" s="13">
        <v>-8.5999999999999993E-2</v>
      </c>
      <c r="D278" s="27">
        <f t="shared" si="13"/>
        <v>-0.121</v>
      </c>
      <c r="E278" s="14">
        <f t="shared" si="14"/>
        <v>-1.1805442632359268E-2</v>
      </c>
    </row>
    <row r="279" spans="2:5" x14ac:dyDescent="0.25">
      <c r="B279" s="13">
        <v>5.54</v>
      </c>
      <c r="C279" s="13">
        <v>-8.5999999999999993E-2</v>
      </c>
      <c r="D279" s="27">
        <f t="shared" si="13"/>
        <v>-0.121</v>
      </c>
      <c r="E279" s="14">
        <f t="shared" si="14"/>
        <v>-1.1805442632359268E-2</v>
      </c>
    </row>
    <row r="280" spans="2:5" x14ac:dyDescent="0.25">
      <c r="B280" s="13">
        <v>5.56</v>
      </c>
      <c r="C280" s="13">
        <v>-8.5999999999999993E-2</v>
      </c>
      <c r="D280" s="27">
        <f t="shared" si="13"/>
        <v>-0.121</v>
      </c>
      <c r="E280" s="14">
        <f t="shared" si="14"/>
        <v>-1.1805442632359268E-2</v>
      </c>
    </row>
    <row r="281" spans="2:5" x14ac:dyDescent="0.25">
      <c r="B281" s="13">
        <v>5.58</v>
      </c>
      <c r="C281" s="13">
        <v>-9.1999999999999998E-2</v>
      </c>
      <c r="D281" s="27">
        <f t="shared" si="13"/>
        <v>-0.127</v>
      </c>
      <c r="E281" s="14">
        <f t="shared" si="14"/>
        <v>-1.2390836481897744E-2</v>
      </c>
    </row>
    <row r="282" spans="2:5" x14ac:dyDescent="0.25">
      <c r="B282" s="13">
        <v>5.6</v>
      </c>
      <c r="C282" s="13">
        <v>-8.5999999999999993E-2</v>
      </c>
      <c r="D282" s="27">
        <f t="shared" si="13"/>
        <v>-0.121</v>
      </c>
      <c r="E282" s="14">
        <f t="shared" si="14"/>
        <v>-1.1805442632359268E-2</v>
      </c>
    </row>
    <row r="283" spans="2:5" x14ac:dyDescent="0.25">
      <c r="B283" s="13">
        <v>5.62</v>
      </c>
      <c r="C283" s="13">
        <v>-0.08</v>
      </c>
      <c r="D283" s="27">
        <f t="shared" si="13"/>
        <v>-0.115</v>
      </c>
      <c r="E283" s="14">
        <f t="shared" si="14"/>
        <v>-1.1220048782820792E-2</v>
      </c>
    </row>
    <row r="284" spans="2:5" x14ac:dyDescent="0.25">
      <c r="B284" s="13">
        <v>5.64</v>
      </c>
      <c r="C284" s="13">
        <v>-0.08</v>
      </c>
      <c r="D284" s="27">
        <f t="shared" si="13"/>
        <v>-0.115</v>
      </c>
      <c r="E284" s="14">
        <f t="shared" si="14"/>
        <v>-1.1220048782820792E-2</v>
      </c>
    </row>
    <row r="285" spans="2:5" x14ac:dyDescent="0.25">
      <c r="B285" s="13">
        <v>5.66</v>
      </c>
      <c r="C285" s="13">
        <v>-0.08</v>
      </c>
      <c r="D285" s="27">
        <f t="shared" si="13"/>
        <v>-0.115</v>
      </c>
      <c r="E285" s="14">
        <f t="shared" si="14"/>
        <v>-1.1220048782820792E-2</v>
      </c>
    </row>
    <row r="286" spans="2:5" x14ac:dyDescent="0.25">
      <c r="B286" s="13">
        <v>5.68</v>
      </c>
      <c r="C286" s="13">
        <v>-7.3999999999999996E-2</v>
      </c>
      <c r="D286" s="27">
        <f t="shared" si="13"/>
        <v>-0.109</v>
      </c>
      <c r="E286" s="14">
        <f t="shared" si="14"/>
        <v>-1.0634654933282316E-2</v>
      </c>
    </row>
    <row r="287" spans="2:5" x14ac:dyDescent="0.25">
      <c r="B287" s="13">
        <v>5.7</v>
      </c>
      <c r="C287" s="13">
        <v>-6.8000000000000005E-2</v>
      </c>
      <c r="D287" s="27">
        <f t="shared" si="13"/>
        <v>-0.10300000000000001</v>
      </c>
      <c r="E287" s="14">
        <f t="shared" si="14"/>
        <v>-1.004926108374384E-2</v>
      </c>
    </row>
    <row r="288" spans="2:5" x14ac:dyDescent="0.25">
      <c r="B288" s="13">
        <v>5.72</v>
      </c>
      <c r="C288" s="13">
        <v>-6.2E-2</v>
      </c>
      <c r="D288" s="27">
        <f t="shared" si="13"/>
        <v>-9.7000000000000003E-2</v>
      </c>
      <c r="E288" s="14">
        <f t="shared" si="14"/>
        <v>-9.4638672342053642E-3</v>
      </c>
    </row>
    <row r="289" spans="2:5" x14ac:dyDescent="0.25">
      <c r="B289" s="13">
        <v>5.74</v>
      </c>
      <c r="C289" s="13">
        <v>-5.6000000000000001E-2</v>
      </c>
      <c r="D289" s="27">
        <f t="shared" si="13"/>
        <v>-9.0999999999999998E-2</v>
      </c>
      <c r="E289" s="14">
        <f t="shared" si="14"/>
        <v>-8.8784733846668882E-3</v>
      </c>
    </row>
    <row r="290" spans="2:5" x14ac:dyDescent="0.25">
      <c r="B290" s="13">
        <v>5.76</v>
      </c>
      <c r="C290" s="13">
        <v>-5.6000000000000001E-2</v>
      </c>
      <c r="D290" s="27">
        <f t="shared" si="13"/>
        <v>-9.0999999999999998E-2</v>
      </c>
      <c r="E290" s="14">
        <f t="shared" si="14"/>
        <v>-8.8784733846668882E-3</v>
      </c>
    </row>
    <row r="291" spans="2:5" x14ac:dyDescent="0.25">
      <c r="B291" s="13">
        <v>5.78</v>
      </c>
      <c r="C291" s="13">
        <v>-4.2999999999999997E-2</v>
      </c>
      <c r="D291" s="27">
        <f t="shared" si="13"/>
        <v>-7.8E-2</v>
      </c>
      <c r="E291" s="14">
        <f t="shared" si="14"/>
        <v>-7.6101200440001895E-3</v>
      </c>
    </row>
    <row r="292" spans="2:5" x14ac:dyDescent="0.25">
      <c r="B292" s="13">
        <v>5.8</v>
      </c>
      <c r="C292" s="13">
        <v>-3.6999999999999998E-2</v>
      </c>
      <c r="D292" s="27">
        <f t="shared" si="13"/>
        <v>-7.2000000000000008E-2</v>
      </c>
      <c r="E292" s="14">
        <f t="shared" si="14"/>
        <v>-7.0247261944617143E-3</v>
      </c>
    </row>
    <row r="293" spans="2:5" x14ac:dyDescent="0.25">
      <c r="B293" s="13">
        <v>5.82</v>
      </c>
      <c r="C293" s="13">
        <v>-2.5000000000000001E-2</v>
      </c>
      <c r="D293" s="27">
        <f t="shared" si="13"/>
        <v>-6.0000000000000005E-2</v>
      </c>
      <c r="E293" s="14">
        <f t="shared" si="14"/>
        <v>-5.8539384953847614E-3</v>
      </c>
    </row>
    <row r="294" spans="2:5" x14ac:dyDescent="0.25">
      <c r="B294" s="13">
        <v>5.84</v>
      </c>
      <c r="C294" s="13">
        <v>-1.2999999999999999E-2</v>
      </c>
      <c r="D294" s="27">
        <f t="shared" si="13"/>
        <v>-4.8000000000000001E-2</v>
      </c>
      <c r="E294" s="14">
        <f t="shared" si="14"/>
        <v>-4.6831507963078093E-3</v>
      </c>
    </row>
    <row r="295" spans="2:5" x14ac:dyDescent="0.25">
      <c r="B295" s="13">
        <v>5.86</v>
      </c>
      <c r="C295" s="13">
        <v>-1.2999999999999999E-2</v>
      </c>
      <c r="D295" s="27">
        <f t="shared" si="13"/>
        <v>-4.8000000000000001E-2</v>
      </c>
      <c r="E295" s="14">
        <f t="shared" si="14"/>
        <v>-4.6831507963078093E-3</v>
      </c>
    </row>
    <row r="296" spans="2:5" x14ac:dyDescent="0.25">
      <c r="B296" s="13">
        <v>5.88</v>
      </c>
      <c r="C296" s="13">
        <v>-7.0000000000000001E-3</v>
      </c>
      <c r="D296" s="27">
        <f t="shared" si="13"/>
        <v>-4.2000000000000003E-2</v>
      </c>
      <c r="E296" s="14">
        <f t="shared" si="14"/>
        <v>-4.0977569467693332E-3</v>
      </c>
    </row>
    <row r="297" spans="2:5" x14ac:dyDescent="0.25">
      <c r="B297" s="13">
        <v>5.9</v>
      </c>
      <c r="C297" s="13">
        <v>5.0000000000000001E-3</v>
      </c>
      <c r="D297" s="27">
        <f t="shared" si="13"/>
        <v>-3.0000000000000002E-2</v>
      </c>
      <c r="E297" s="14">
        <f t="shared" si="14"/>
        <v>-2.9269692476923807E-3</v>
      </c>
    </row>
    <row r="298" spans="2:5" x14ac:dyDescent="0.25">
      <c r="B298" s="13">
        <v>5.92</v>
      </c>
      <c r="C298" s="13">
        <v>1.0999999999999999E-2</v>
      </c>
      <c r="D298" s="27">
        <f t="shared" si="13"/>
        <v>-2.4000000000000004E-2</v>
      </c>
      <c r="E298" s="14">
        <f t="shared" si="14"/>
        <v>-2.3415753981539051E-3</v>
      </c>
    </row>
    <row r="299" spans="2:5" x14ac:dyDescent="0.25">
      <c r="B299" s="13">
        <v>5.94</v>
      </c>
      <c r="C299" s="13">
        <v>1.7000000000000001E-2</v>
      </c>
      <c r="D299" s="27">
        <f t="shared" si="13"/>
        <v>-1.8000000000000002E-2</v>
      </c>
      <c r="E299" s="14">
        <f t="shared" si="14"/>
        <v>-1.7561815486154286E-3</v>
      </c>
    </row>
    <row r="300" spans="2:5" x14ac:dyDescent="0.25">
      <c r="B300" s="13">
        <v>5.96</v>
      </c>
      <c r="C300" s="13">
        <v>2.3E-2</v>
      </c>
      <c r="D300" s="27">
        <f t="shared" si="13"/>
        <v>-1.2000000000000004E-2</v>
      </c>
      <c r="E300" s="14">
        <f t="shared" si="14"/>
        <v>-1.1707876990769525E-3</v>
      </c>
    </row>
    <row r="301" spans="2:5" x14ac:dyDescent="0.25">
      <c r="B301" s="13">
        <v>5.98</v>
      </c>
      <c r="C301" s="13">
        <v>2.9000000000000001E-2</v>
      </c>
      <c r="D301" s="27">
        <f t="shared" si="13"/>
        <v>-6.0000000000000019E-3</v>
      </c>
      <c r="E301" s="14">
        <f t="shared" si="14"/>
        <v>-5.8539384953847627E-4</v>
      </c>
    </row>
    <row r="302" spans="2:5" x14ac:dyDescent="0.25">
      <c r="B302" s="13">
        <v>6</v>
      </c>
      <c r="C302" s="13">
        <v>3.5000000000000003E-2</v>
      </c>
      <c r="D302" s="27">
        <f t="shared" si="13"/>
        <v>0</v>
      </c>
      <c r="E302" s="14">
        <f t="shared" si="14"/>
        <v>0</v>
      </c>
    </row>
    <row r="303" spans="2:5" x14ac:dyDescent="0.25">
      <c r="B303" s="13">
        <v>6.02</v>
      </c>
      <c r="C303" s="13">
        <v>4.2000000000000003E-2</v>
      </c>
      <c r="D303" s="27">
        <f t="shared" si="13"/>
        <v>6.9999999999999993E-3</v>
      </c>
      <c r="E303" s="14">
        <f t="shared" si="14"/>
        <v>6.8295949112822209E-4</v>
      </c>
    </row>
    <row r="304" spans="2:5" x14ac:dyDescent="0.25">
      <c r="B304" s="13">
        <v>6.04</v>
      </c>
      <c r="C304" s="13">
        <v>4.8000000000000001E-2</v>
      </c>
      <c r="D304" s="27">
        <f t="shared" si="13"/>
        <v>1.2999999999999998E-2</v>
      </c>
      <c r="E304" s="14">
        <f t="shared" si="14"/>
        <v>1.268353340666698E-3</v>
      </c>
    </row>
    <row r="305" spans="2:5" x14ac:dyDescent="0.25">
      <c r="B305" s="13">
        <v>6.06</v>
      </c>
      <c r="C305" s="13">
        <v>5.3999999999999999E-2</v>
      </c>
      <c r="D305" s="27">
        <f t="shared" si="13"/>
        <v>1.8999999999999996E-2</v>
      </c>
      <c r="E305" s="14">
        <f t="shared" si="14"/>
        <v>1.8537471902051741E-3</v>
      </c>
    </row>
    <row r="306" spans="2:5" x14ac:dyDescent="0.25">
      <c r="B306" s="13">
        <v>6.08</v>
      </c>
      <c r="C306" s="13">
        <v>0.06</v>
      </c>
      <c r="D306" s="27">
        <f t="shared" si="13"/>
        <v>2.4999999999999994E-2</v>
      </c>
      <c r="E306" s="14">
        <f t="shared" si="14"/>
        <v>2.4391410397436499E-3</v>
      </c>
    </row>
    <row r="307" spans="2:5" x14ac:dyDescent="0.25">
      <c r="B307" s="13">
        <v>6.1</v>
      </c>
      <c r="C307" s="13">
        <v>0.06</v>
      </c>
      <c r="D307" s="27">
        <f t="shared" si="13"/>
        <v>2.4999999999999994E-2</v>
      </c>
      <c r="E307" s="14">
        <f t="shared" si="14"/>
        <v>2.4391410397436499E-3</v>
      </c>
    </row>
    <row r="308" spans="2:5" x14ac:dyDescent="0.25">
      <c r="B308" s="13">
        <v>6.12</v>
      </c>
      <c r="C308" s="13">
        <v>0.06</v>
      </c>
      <c r="D308" s="27">
        <f t="shared" si="13"/>
        <v>2.4999999999999994E-2</v>
      </c>
      <c r="E308" s="14">
        <f t="shared" si="14"/>
        <v>2.4391410397436499E-3</v>
      </c>
    </row>
    <row r="309" spans="2:5" x14ac:dyDescent="0.25">
      <c r="B309" s="13">
        <v>6.14</v>
      </c>
      <c r="C309" s="13">
        <v>0.06</v>
      </c>
      <c r="D309" s="27">
        <f t="shared" si="13"/>
        <v>2.4999999999999994E-2</v>
      </c>
      <c r="E309" s="14">
        <f t="shared" si="14"/>
        <v>2.4391410397436499E-3</v>
      </c>
    </row>
    <row r="310" spans="2:5" x14ac:dyDescent="0.25">
      <c r="B310" s="13">
        <v>6.16</v>
      </c>
      <c r="C310" s="13">
        <v>6.6000000000000003E-2</v>
      </c>
      <c r="D310" s="27">
        <f t="shared" si="13"/>
        <v>3.1E-2</v>
      </c>
      <c r="E310" s="14">
        <f t="shared" si="14"/>
        <v>3.0245348892821268E-3</v>
      </c>
    </row>
    <row r="311" spans="2:5" x14ac:dyDescent="0.25">
      <c r="B311" s="13">
        <v>6.18</v>
      </c>
      <c r="C311" s="13">
        <v>6.6000000000000003E-2</v>
      </c>
      <c r="D311" s="27">
        <f t="shared" si="13"/>
        <v>3.1E-2</v>
      </c>
      <c r="E311" s="14">
        <f t="shared" si="14"/>
        <v>3.0245348892821268E-3</v>
      </c>
    </row>
    <row r="312" spans="2:5" x14ac:dyDescent="0.25">
      <c r="B312" s="13">
        <v>6.2</v>
      </c>
      <c r="C312" s="13">
        <v>0.06</v>
      </c>
      <c r="D312" s="27">
        <f t="shared" si="13"/>
        <v>2.4999999999999994E-2</v>
      </c>
      <c r="E312" s="14">
        <f t="shared" si="14"/>
        <v>2.4391410397436499E-3</v>
      </c>
    </row>
    <row r="313" spans="2:5" x14ac:dyDescent="0.25">
      <c r="B313" s="13">
        <v>6.22</v>
      </c>
      <c r="C313" s="13">
        <v>0.06</v>
      </c>
      <c r="D313" s="27">
        <f t="shared" si="13"/>
        <v>2.4999999999999994E-2</v>
      </c>
      <c r="E313" s="14">
        <f t="shared" si="14"/>
        <v>2.4391410397436499E-3</v>
      </c>
    </row>
    <row r="314" spans="2:5" x14ac:dyDescent="0.25">
      <c r="B314" s="13">
        <v>6.24</v>
      </c>
      <c r="C314" s="13">
        <v>6.6000000000000003E-2</v>
      </c>
      <c r="D314" s="27">
        <f t="shared" si="13"/>
        <v>3.1E-2</v>
      </c>
      <c r="E314" s="14">
        <f t="shared" si="14"/>
        <v>3.0245348892821268E-3</v>
      </c>
    </row>
    <row r="315" spans="2:5" x14ac:dyDescent="0.25">
      <c r="B315" s="13">
        <v>6.26</v>
      </c>
      <c r="C315" s="13">
        <v>0.06</v>
      </c>
      <c r="D315" s="27">
        <f t="shared" si="13"/>
        <v>2.4999999999999994E-2</v>
      </c>
      <c r="E315" s="14">
        <f t="shared" si="14"/>
        <v>2.4391410397436499E-3</v>
      </c>
    </row>
    <row r="316" spans="2:5" x14ac:dyDescent="0.25">
      <c r="B316" s="13">
        <v>6.28</v>
      </c>
      <c r="C316" s="13">
        <v>0.06</v>
      </c>
      <c r="D316" s="27">
        <f t="shared" si="13"/>
        <v>2.4999999999999994E-2</v>
      </c>
      <c r="E316" s="14">
        <f t="shared" si="14"/>
        <v>2.4391410397436499E-3</v>
      </c>
    </row>
    <row r="317" spans="2:5" x14ac:dyDescent="0.25">
      <c r="B317" s="13">
        <v>6.3</v>
      </c>
      <c r="C317" s="13">
        <v>5.3999999999999999E-2</v>
      </c>
      <c r="D317" s="27">
        <f t="shared" si="13"/>
        <v>1.8999999999999996E-2</v>
      </c>
      <c r="E317" s="14">
        <f t="shared" si="14"/>
        <v>1.8537471902051741E-3</v>
      </c>
    </row>
    <row r="318" spans="2:5" x14ac:dyDescent="0.25">
      <c r="B318" s="13">
        <v>6.32</v>
      </c>
      <c r="C318" s="13">
        <v>5.3999999999999999E-2</v>
      </c>
      <c r="D318" s="27">
        <f t="shared" si="13"/>
        <v>1.8999999999999996E-2</v>
      </c>
      <c r="E318" s="14">
        <f t="shared" si="14"/>
        <v>1.8537471902051741E-3</v>
      </c>
    </row>
    <row r="319" spans="2:5" x14ac:dyDescent="0.25">
      <c r="B319" s="13">
        <v>6.34</v>
      </c>
      <c r="C319" s="13">
        <v>4.8000000000000001E-2</v>
      </c>
      <c r="D319" s="27">
        <f t="shared" si="13"/>
        <v>1.2999999999999998E-2</v>
      </c>
      <c r="E319" s="14">
        <f t="shared" si="14"/>
        <v>1.268353340666698E-3</v>
      </c>
    </row>
    <row r="320" spans="2:5" x14ac:dyDescent="0.25">
      <c r="B320" s="13">
        <v>6.36</v>
      </c>
      <c r="C320" s="13">
        <v>4.8000000000000001E-2</v>
      </c>
      <c r="D320" s="27">
        <f t="shared" si="13"/>
        <v>1.2999999999999998E-2</v>
      </c>
      <c r="E320" s="14">
        <f t="shared" si="14"/>
        <v>1.268353340666698E-3</v>
      </c>
    </row>
    <row r="321" spans="2:5" x14ac:dyDescent="0.25">
      <c r="B321" s="13">
        <v>6.38</v>
      </c>
      <c r="C321" s="13">
        <v>4.8000000000000001E-2</v>
      </c>
      <c r="D321" s="27">
        <f t="shared" si="13"/>
        <v>1.2999999999999998E-2</v>
      </c>
      <c r="E321" s="14">
        <f t="shared" si="14"/>
        <v>1.268353340666698E-3</v>
      </c>
    </row>
    <row r="322" spans="2:5" x14ac:dyDescent="0.25">
      <c r="B322" s="13">
        <v>6.4</v>
      </c>
      <c r="C322" s="13">
        <v>4.2000000000000003E-2</v>
      </c>
      <c r="D322" s="27">
        <f t="shared" si="13"/>
        <v>6.9999999999999993E-3</v>
      </c>
      <c r="E322" s="14">
        <f t="shared" si="14"/>
        <v>6.8295949112822209E-4</v>
      </c>
    </row>
    <row r="323" spans="2:5" x14ac:dyDescent="0.25">
      <c r="B323" s="13">
        <v>6.42</v>
      </c>
      <c r="C323" s="13">
        <v>4.2000000000000003E-2</v>
      </c>
      <c r="D323" s="27">
        <f t="shared" ref="D323:D386" si="15">C323-$O$5</f>
        <v>6.9999999999999993E-3</v>
      </c>
      <c r="E323" s="14">
        <f t="shared" si="14"/>
        <v>6.8295949112822209E-4</v>
      </c>
    </row>
    <row r="324" spans="2:5" x14ac:dyDescent="0.25">
      <c r="B324" s="13">
        <v>6.44</v>
      </c>
      <c r="C324" s="13">
        <v>4.2000000000000003E-2</v>
      </c>
      <c r="D324" s="27">
        <f t="shared" si="15"/>
        <v>6.9999999999999993E-3</v>
      </c>
      <c r="E324" s="14">
        <f t="shared" ref="E324:E387" si="16">D324/$O$2</f>
        <v>6.8295949112822209E-4</v>
      </c>
    </row>
    <row r="325" spans="2:5" x14ac:dyDescent="0.25">
      <c r="B325" s="13">
        <v>6.46</v>
      </c>
      <c r="C325" s="13">
        <v>4.2000000000000003E-2</v>
      </c>
      <c r="D325" s="27">
        <f t="shared" si="15"/>
        <v>6.9999999999999993E-3</v>
      </c>
      <c r="E325" s="14">
        <f t="shared" si="16"/>
        <v>6.8295949112822209E-4</v>
      </c>
    </row>
    <row r="326" spans="2:5" x14ac:dyDescent="0.25">
      <c r="B326" s="13">
        <v>6.48</v>
      </c>
      <c r="C326" s="13">
        <v>3.5000000000000003E-2</v>
      </c>
      <c r="D326" s="27">
        <f t="shared" si="15"/>
        <v>0</v>
      </c>
      <c r="E326" s="14">
        <f t="shared" si="16"/>
        <v>0</v>
      </c>
    </row>
    <row r="327" spans="2:5" x14ac:dyDescent="0.25">
      <c r="B327" s="13">
        <v>6.5</v>
      </c>
      <c r="C327" s="13">
        <v>3.5000000000000003E-2</v>
      </c>
      <c r="D327" s="27">
        <f t="shared" si="15"/>
        <v>0</v>
      </c>
      <c r="E327" s="14">
        <f t="shared" si="16"/>
        <v>0</v>
      </c>
    </row>
    <row r="328" spans="2:5" x14ac:dyDescent="0.25">
      <c r="B328" s="13">
        <v>6.52</v>
      </c>
      <c r="C328" s="13">
        <v>3.5000000000000003E-2</v>
      </c>
      <c r="D328" s="27">
        <f t="shared" si="15"/>
        <v>0</v>
      </c>
      <c r="E328" s="14">
        <f t="shared" si="16"/>
        <v>0</v>
      </c>
    </row>
    <row r="329" spans="2:5" x14ac:dyDescent="0.25">
      <c r="B329" s="13">
        <v>6.54</v>
      </c>
      <c r="C329" s="13">
        <v>3.5000000000000003E-2</v>
      </c>
      <c r="D329" s="27">
        <f t="shared" si="15"/>
        <v>0</v>
      </c>
      <c r="E329" s="14">
        <f t="shared" si="16"/>
        <v>0</v>
      </c>
    </row>
    <row r="330" spans="2:5" x14ac:dyDescent="0.25">
      <c r="B330" s="13">
        <v>6.56</v>
      </c>
      <c r="C330" s="13">
        <v>3.5000000000000003E-2</v>
      </c>
      <c r="D330" s="27">
        <f t="shared" si="15"/>
        <v>0</v>
      </c>
      <c r="E330" s="14">
        <f t="shared" si="16"/>
        <v>0</v>
      </c>
    </row>
    <row r="331" spans="2:5" x14ac:dyDescent="0.25">
      <c r="B331" s="13">
        <v>6.58</v>
      </c>
      <c r="C331" s="13">
        <v>3.5000000000000003E-2</v>
      </c>
      <c r="D331" s="27">
        <f t="shared" si="15"/>
        <v>0</v>
      </c>
      <c r="E331" s="14">
        <f t="shared" si="16"/>
        <v>0</v>
      </c>
    </row>
    <row r="332" spans="2:5" x14ac:dyDescent="0.25">
      <c r="B332" s="13">
        <v>6.6</v>
      </c>
      <c r="C332" s="13">
        <v>3.5000000000000003E-2</v>
      </c>
      <c r="D332" s="27">
        <f t="shared" si="15"/>
        <v>0</v>
      </c>
      <c r="E332" s="14">
        <f t="shared" si="16"/>
        <v>0</v>
      </c>
    </row>
    <row r="333" spans="2:5" x14ac:dyDescent="0.25">
      <c r="B333" s="13">
        <v>6.62</v>
      </c>
      <c r="C333" s="13">
        <v>3.5000000000000003E-2</v>
      </c>
      <c r="D333" s="27">
        <f t="shared" si="15"/>
        <v>0</v>
      </c>
      <c r="E333" s="14">
        <f t="shared" si="16"/>
        <v>0</v>
      </c>
    </row>
    <row r="334" spans="2:5" x14ac:dyDescent="0.25">
      <c r="B334" s="13">
        <v>6.64</v>
      </c>
      <c r="C334" s="13">
        <v>3.5000000000000003E-2</v>
      </c>
      <c r="D334" s="27">
        <f t="shared" si="15"/>
        <v>0</v>
      </c>
      <c r="E334" s="14">
        <f t="shared" si="16"/>
        <v>0</v>
      </c>
    </row>
    <row r="335" spans="2:5" x14ac:dyDescent="0.25">
      <c r="B335" s="13">
        <v>6.66</v>
      </c>
      <c r="C335" s="13">
        <v>2.3E-2</v>
      </c>
      <c r="D335" s="27">
        <f t="shared" si="15"/>
        <v>-1.2000000000000004E-2</v>
      </c>
      <c r="E335" s="14">
        <f t="shared" si="16"/>
        <v>-1.1707876990769525E-3</v>
      </c>
    </row>
    <row r="336" spans="2:5" x14ac:dyDescent="0.25">
      <c r="B336" s="13">
        <v>6.68</v>
      </c>
      <c r="C336" s="13">
        <v>3.5000000000000003E-2</v>
      </c>
      <c r="D336" s="27">
        <f t="shared" si="15"/>
        <v>0</v>
      </c>
      <c r="E336" s="14">
        <f t="shared" si="16"/>
        <v>0</v>
      </c>
    </row>
    <row r="337" spans="2:5" x14ac:dyDescent="0.25">
      <c r="B337" s="13">
        <v>6.7</v>
      </c>
      <c r="C337" s="13">
        <v>3.5000000000000003E-2</v>
      </c>
      <c r="D337" s="27">
        <f t="shared" si="15"/>
        <v>0</v>
      </c>
      <c r="E337" s="14">
        <f t="shared" si="16"/>
        <v>0</v>
      </c>
    </row>
    <row r="338" spans="2:5" x14ac:dyDescent="0.25">
      <c r="B338" s="13">
        <v>6.72</v>
      </c>
      <c r="C338" s="13">
        <v>3.5000000000000003E-2</v>
      </c>
      <c r="D338" s="27">
        <f t="shared" si="15"/>
        <v>0</v>
      </c>
      <c r="E338" s="14">
        <f t="shared" si="16"/>
        <v>0</v>
      </c>
    </row>
    <row r="339" spans="2:5" x14ac:dyDescent="0.25">
      <c r="B339" s="13">
        <v>6.74</v>
      </c>
      <c r="C339" s="13">
        <v>3.5000000000000003E-2</v>
      </c>
      <c r="D339" s="27">
        <f t="shared" si="15"/>
        <v>0</v>
      </c>
      <c r="E339" s="14">
        <f t="shared" si="16"/>
        <v>0</v>
      </c>
    </row>
    <row r="340" spans="2:5" x14ac:dyDescent="0.25">
      <c r="B340" s="13">
        <v>6.76</v>
      </c>
      <c r="C340" s="13">
        <v>4.2000000000000003E-2</v>
      </c>
      <c r="D340" s="27">
        <f t="shared" si="15"/>
        <v>6.9999999999999993E-3</v>
      </c>
      <c r="E340" s="14">
        <f t="shared" si="16"/>
        <v>6.8295949112822209E-4</v>
      </c>
    </row>
    <row r="341" spans="2:5" x14ac:dyDescent="0.25">
      <c r="B341" s="13">
        <v>6.78</v>
      </c>
      <c r="C341" s="13">
        <v>3.5000000000000003E-2</v>
      </c>
      <c r="D341" s="27">
        <f t="shared" si="15"/>
        <v>0</v>
      </c>
      <c r="E341" s="14">
        <f t="shared" si="16"/>
        <v>0</v>
      </c>
    </row>
    <row r="342" spans="2:5" x14ac:dyDescent="0.25">
      <c r="B342" s="13">
        <v>6.8</v>
      </c>
      <c r="C342" s="13">
        <v>3.5000000000000003E-2</v>
      </c>
      <c r="D342" s="27">
        <f t="shared" si="15"/>
        <v>0</v>
      </c>
      <c r="E342" s="14">
        <f t="shared" si="16"/>
        <v>0</v>
      </c>
    </row>
    <row r="343" spans="2:5" x14ac:dyDescent="0.25">
      <c r="B343" s="13">
        <v>6.82</v>
      </c>
      <c r="C343" s="13">
        <v>2.9000000000000001E-2</v>
      </c>
      <c r="D343" s="27">
        <f t="shared" si="15"/>
        <v>-6.0000000000000019E-3</v>
      </c>
      <c r="E343" s="14">
        <f t="shared" si="16"/>
        <v>-5.8539384953847627E-4</v>
      </c>
    </row>
    <row r="344" spans="2:5" x14ac:dyDescent="0.25">
      <c r="B344" s="13">
        <v>6.84</v>
      </c>
      <c r="C344" s="13">
        <v>3.5000000000000003E-2</v>
      </c>
      <c r="D344" s="27">
        <f t="shared" si="15"/>
        <v>0</v>
      </c>
      <c r="E344" s="14">
        <f t="shared" si="16"/>
        <v>0</v>
      </c>
    </row>
    <row r="345" spans="2:5" x14ac:dyDescent="0.25">
      <c r="B345" s="13">
        <v>6.86</v>
      </c>
      <c r="C345" s="13">
        <v>3.5000000000000003E-2</v>
      </c>
      <c r="D345" s="27">
        <f t="shared" si="15"/>
        <v>0</v>
      </c>
      <c r="E345" s="14">
        <f t="shared" si="16"/>
        <v>0</v>
      </c>
    </row>
    <row r="346" spans="2:5" x14ac:dyDescent="0.25">
      <c r="B346" s="13">
        <v>6.88</v>
      </c>
      <c r="C346" s="13">
        <v>3.5000000000000003E-2</v>
      </c>
      <c r="D346" s="27">
        <f t="shared" si="15"/>
        <v>0</v>
      </c>
      <c r="E346" s="14">
        <f t="shared" si="16"/>
        <v>0</v>
      </c>
    </row>
    <row r="347" spans="2:5" x14ac:dyDescent="0.25">
      <c r="B347" s="13">
        <v>6.9</v>
      </c>
      <c r="C347" s="13">
        <v>3.5000000000000003E-2</v>
      </c>
      <c r="D347" s="27">
        <f t="shared" si="15"/>
        <v>0</v>
      </c>
      <c r="E347" s="14">
        <f t="shared" si="16"/>
        <v>0</v>
      </c>
    </row>
    <row r="348" spans="2:5" x14ac:dyDescent="0.25">
      <c r="B348" s="13">
        <v>6.92</v>
      </c>
      <c r="C348" s="13">
        <v>3.5000000000000003E-2</v>
      </c>
      <c r="D348" s="27">
        <f t="shared" si="15"/>
        <v>0</v>
      </c>
      <c r="E348" s="14">
        <f t="shared" si="16"/>
        <v>0</v>
      </c>
    </row>
    <row r="349" spans="2:5" x14ac:dyDescent="0.25">
      <c r="B349" s="13">
        <v>6.94</v>
      </c>
      <c r="C349" s="13">
        <v>3.5000000000000003E-2</v>
      </c>
      <c r="D349" s="27">
        <f t="shared" si="15"/>
        <v>0</v>
      </c>
      <c r="E349" s="14">
        <f t="shared" si="16"/>
        <v>0</v>
      </c>
    </row>
    <row r="350" spans="2:5" x14ac:dyDescent="0.25">
      <c r="B350" s="13">
        <v>6.96</v>
      </c>
      <c r="C350" s="13">
        <v>3.5000000000000003E-2</v>
      </c>
      <c r="D350" s="27">
        <f t="shared" si="15"/>
        <v>0</v>
      </c>
      <c r="E350" s="14">
        <f t="shared" si="16"/>
        <v>0</v>
      </c>
    </row>
    <row r="351" spans="2:5" x14ac:dyDescent="0.25">
      <c r="B351" s="13">
        <v>6.98</v>
      </c>
      <c r="C351" s="13">
        <v>2.9000000000000001E-2</v>
      </c>
      <c r="D351" s="27">
        <f t="shared" si="15"/>
        <v>-6.0000000000000019E-3</v>
      </c>
      <c r="E351" s="14">
        <f t="shared" si="16"/>
        <v>-5.8539384953847627E-4</v>
      </c>
    </row>
    <row r="352" spans="2:5" x14ac:dyDescent="0.25">
      <c r="B352" s="13">
        <v>7</v>
      </c>
      <c r="C352" s="13">
        <v>3.5000000000000003E-2</v>
      </c>
      <c r="D352" s="27">
        <f t="shared" si="15"/>
        <v>0</v>
      </c>
      <c r="E352" s="14">
        <f t="shared" si="16"/>
        <v>0</v>
      </c>
    </row>
    <row r="353" spans="2:5" x14ac:dyDescent="0.25">
      <c r="B353" s="13">
        <v>7.02</v>
      </c>
      <c r="C353" s="13">
        <v>3.5000000000000003E-2</v>
      </c>
      <c r="D353" s="27">
        <f t="shared" si="15"/>
        <v>0</v>
      </c>
      <c r="E353" s="14">
        <f t="shared" si="16"/>
        <v>0</v>
      </c>
    </row>
    <row r="354" spans="2:5" x14ac:dyDescent="0.25">
      <c r="B354" s="13">
        <v>7.04</v>
      </c>
      <c r="C354" s="13">
        <v>3.5000000000000003E-2</v>
      </c>
      <c r="D354" s="27">
        <f t="shared" si="15"/>
        <v>0</v>
      </c>
      <c r="E354" s="14">
        <f t="shared" si="16"/>
        <v>0</v>
      </c>
    </row>
    <row r="355" spans="2:5" x14ac:dyDescent="0.25">
      <c r="B355" s="13">
        <v>7.06</v>
      </c>
      <c r="C355" s="13">
        <v>3.5000000000000003E-2</v>
      </c>
      <c r="D355" s="27">
        <f t="shared" si="15"/>
        <v>0</v>
      </c>
      <c r="E355" s="14">
        <f t="shared" si="16"/>
        <v>0</v>
      </c>
    </row>
    <row r="356" spans="2:5" x14ac:dyDescent="0.25">
      <c r="B356" s="13">
        <v>7.08</v>
      </c>
      <c r="C356" s="13">
        <v>3.5000000000000003E-2</v>
      </c>
      <c r="D356" s="27">
        <f t="shared" si="15"/>
        <v>0</v>
      </c>
      <c r="E356" s="14">
        <f t="shared" si="16"/>
        <v>0</v>
      </c>
    </row>
    <row r="357" spans="2:5" x14ac:dyDescent="0.25">
      <c r="B357" s="13">
        <v>7.1</v>
      </c>
      <c r="C357" s="13">
        <v>3.5000000000000003E-2</v>
      </c>
      <c r="D357" s="27">
        <f t="shared" si="15"/>
        <v>0</v>
      </c>
      <c r="E357" s="14">
        <f t="shared" si="16"/>
        <v>0</v>
      </c>
    </row>
    <row r="358" spans="2:5" x14ac:dyDescent="0.25">
      <c r="B358" s="13">
        <v>7.12</v>
      </c>
      <c r="C358" s="13">
        <v>3.5000000000000003E-2</v>
      </c>
      <c r="D358" s="27">
        <f t="shared" si="15"/>
        <v>0</v>
      </c>
      <c r="E358" s="14">
        <f t="shared" si="16"/>
        <v>0</v>
      </c>
    </row>
    <row r="359" spans="2:5" x14ac:dyDescent="0.25">
      <c r="B359" s="13">
        <v>7.14</v>
      </c>
      <c r="C359" s="13">
        <v>3.5000000000000003E-2</v>
      </c>
      <c r="D359" s="27">
        <f t="shared" si="15"/>
        <v>0</v>
      </c>
      <c r="E359" s="14">
        <f t="shared" si="16"/>
        <v>0</v>
      </c>
    </row>
    <row r="360" spans="2:5" x14ac:dyDescent="0.25">
      <c r="B360" s="13">
        <v>7.16</v>
      </c>
      <c r="C360" s="13">
        <v>3.5000000000000003E-2</v>
      </c>
      <c r="D360" s="27">
        <f t="shared" si="15"/>
        <v>0</v>
      </c>
      <c r="E360" s="14">
        <f t="shared" si="16"/>
        <v>0</v>
      </c>
    </row>
    <row r="361" spans="2:5" x14ac:dyDescent="0.25">
      <c r="B361" s="13">
        <v>7.18</v>
      </c>
      <c r="C361" s="13">
        <v>3.5000000000000003E-2</v>
      </c>
      <c r="D361" s="27">
        <f t="shared" si="15"/>
        <v>0</v>
      </c>
      <c r="E361" s="14">
        <f t="shared" si="16"/>
        <v>0</v>
      </c>
    </row>
    <row r="362" spans="2:5" x14ac:dyDescent="0.25">
      <c r="B362" s="13">
        <v>7.2</v>
      </c>
      <c r="C362" s="13">
        <v>3.5000000000000003E-2</v>
      </c>
      <c r="D362" s="27">
        <f t="shared" si="15"/>
        <v>0</v>
      </c>
      <c r="E362" s="14">
        <f t="shared" si="16"/>
        <v>0</v>
      </c>
    </row>
    <row r="363" spans="2:5" x14ac:dyDescent="0.25">
      <c r="B363" s="13">
        <v>7.22</v>
      </c>
      <c r="C363" s="13">
        <v>3.5000000000000003E-2</v>
      </c>
      <c r="D363" s="27">
        <f t="shared" si="15"/>
        <v>0</v>
      </c>
      <c r="E363" s="14">
        <f t="shared" si="16"/>
        <v>0</v>
      </c>
    </row>
    <row r="364" spans="2:5" x14ac:dyDescent="0.25">
      <c r="B364" s="13">
        <v>7.24</v>
      </c>
      <c r="C364" s="13">
        <v>3.5000000000000003E-2</v>
      </c>
      <c r="D364" s="27">
        <f t="shared" si="15"/>
        <v>0</v>
      </c>
      <c r="E364" s="14">
        <f t="shared" si="16"/>
        <v>0</v>
      </c>
    </row>
    <row r="365" spans="2:5" x14ac:dyDescent="0.25">
      <c r="B365" s="13">
        <v>7.26</v>
      </c>
      <c r="C365" s="13">
        <v>2.9000000000000001E-2</v>
      </c>
      <c r="D365" s="27">
        <f t="shared" si="15"/>
        <v>-6.0000000000000019E-3</v>
      </c>
      <c r="E365" s="14">
        <f t="shared" si="16"/>
        <v>-5.8539384953847627E-4</v>
      </c>
    </row>
    <row r="366" spans="2:5" x14ac:dyDescent="0.25">
      <c r="B366" s="13">
        <v>7.28</v>
      </c>
      <c r="C366" s="13">
        <v>2.9000000000000001E-2</v>
      </c>
      <c r="D366" s="27">
        <f t="shared" si="15"/>
        <v>-6.0000000000000019E-3</v>
      </c>
      <c r="E366" s="14">
        <f t="shared" si="16"/>
        <v>-5.8539384953847627E-4</v>
      </c>
    </row>
    <row r="367" spans="2:5" x14ac:dyDescent="0.25">
      <c r="B367" s="13">
        <v>7.3</v>
      </c>
      <c r="C367" s="13">
        <v>3.5000000000000003E-2</v>
      </c>
      <c r="D367" s="27">
        <f t="shared" si="15"/>
        <v>0</v>
      </c>
      <c r="E367" s="14">
        <f t="shared" si="16"/>
        <v>0</v>
      </c>
    </row>
    <row r="368" spans="2:5" x14ac:dyDescent="0.25">
      <c r="B368" s="13">
        <v>7.32</v>
      </c>
      <c r="C368" s="13">
        <v>3.5000000000000003E-2</v>
      </c>
      <c r="D368" s="27">
        <f t="shared" si="15"/>
        <v>0</v>
      </c>
      <c r="E368" s="14">
        <f t="shared" si="16"/>
        <v>0</v>
      </c>
    </row>
    <row r="369" spans="2:5" x14ac:dyDescent="0.25">
      <c r="B369" s="13">
        <v>7.34</v>
      </c>
      <c r="C369" s="13">
        <v>3.5000000000000003E-2</v>
      </c>
      <c r="D369" s="27">
        <f t="shared" si="15"/>
        <v>0</v>
      </c>
      <c r="E369" s="14">
        <f t="shared" si="16"/>
        <v>0</v>
      </c>
    </row>
    <row r="370" spans="2:5" x14ac:dyDescent="0.25">
      <c r="B370" s="13">
        <v>7.36</v>
      </c>
      <c r="C370" s="13">
        <v>2.9000000000000001E-2</v>
      </c>
      <c r="D370" s="27">
        <f t="shared" si="15"/>
        <v>-6.0000000000000019E-3</v>
      </c>
      <c r="E370" s="14">
        <f t="shared" si="16"/>
        <v>-5.8539384953847627E-4</v>
      </c>
    </row>
    <row r="371" spans="2:5" x14ac:dyDescent="0.25">
      <c r="B371" s="13">
        <v>7.38</v>
      </c>
      <c r="C371" s="13">
        <v>3.5000000000000003E-2</v>
      </c>
      <c r="D371" s="27">
        <f t="shared" si="15"/>
        <v>0</v>
      </c>
      <c r="E371" s="14">
        <f t="shared" si="16"/>
        <v>0</v>
      </c>
    </row>
    <row r="372" spans="2:5" x14ac:dyDescent="0.25">
      <c r="B372" s="13">
        <v>7.4</v>
      </c>
      <c r="C372" s="13">
        <v>3.5000000000000003E-2</v>
      </c>
      <c r="D372" s="27">
        <f t="shared" si="15"/>
        <v>0</v>
      </c>
      <c r="E372" s="14">
        <f t="shared" si="16"/>
        <v>0</v>
      </c>
    </row>
    <row r="373" spans="2:5" x14ac:dyDescent="0.25">
      <c r="B373" s="13">
        <v>7.42</v>
      </c>
      <c r="C373" s="13">
        <v>2.9000000000000001E-2</v>
      </c>
      <c r="D373" s="27">
        <f t="shared" si="15"/>
        <v>-6.0000000000000019E-3</v>
      </c>
      <c r="E373" s="14">
        <f t="shared" si="16"/>
        <v>-5.8539384953847627E-4</v>
      </c>
    </row>
    <row r="374" spans="2:5" x14ac:dyDescent="0.25">
      <c r="B374" s="13">
        <v>7.44</v>
      </c>
      <c r="C374" s="13">
        <v>3.5000000000000003E-2</v>
      </c>
      <c r="D374" s="27">
        <f t="shared" si="15"/>
        <v>0</v>
      </c>
      <c r="E374" s="14">
        <f t="shared" si="16"/>
        <v>0</v>
      </c>
    </row>
    <row r="375" spans="2:5" x14ac:dyDescent="0.25">
      <c r="B375" s="13">
        <v>7.46</v>
      </c>
      <c r="C375" s="13">
        <v>3.5000000000000003E-2</v>
      </c>
      <c r="D375" s="27">
        <f t="shared" si="15"/>
        <v>0</v>
      </c>
      <c r="E375" s="14">
        <f t="shared" si="16"/>
        <v>0</v>
      </c>
    </row>
    <row r="376" spans="2:5" x14ac:dyDescent="0.25">
      <c r="B376" s="13">
        <v>7.48</v>
      </c>
      <c r="C376" s="13">
        <v>3.5000000000000003E-2</v>
      </c>
      <c r="D376" s="27">
        <f t="shared" si="15"/>
        <v>0</v>
      </c>
      <c r="E376" s="14">
        <f t="shared" si="16"/>
        <v>0</v>
      </c>
    </row>
    <row r="377" spans="2:5" x14ac:dyDescent="0.25">
      <c r="B377" s="13">
        <v>7.5</v>
      </c>
      <c r="C377" s="13">
        <v>2.9000000000000001E-2</v>
      </c>
      <c r="D377" s="27">
        <f t="shared" si="15"/>
        <v>-6.0000000000000019E-3</v>
      </c>
      <c r="E377" s="14">
        <f t="shared" si="16"/>
        <v>-5.8539384953847627E-4</v>
      </c>
    </row>
    <row r="378" spans="2:5" x14ac:dyDescent="0.25">
      <c r="B378" s="13">
        <v>7.52</v>
      </c>
      <c r="C378" s="13">
        <v>3.5000000000000003E-2</v>
      </c>
      <c r="D378" s="27">
        <f t="shared" si="15"/>
        <v>0</v>
      </c>
      <c r="E378" s="14">
        <f t="shared" si="16"/>
        <v>0</v>
      </c>
    </row>
    <row r="379" spans="2:5" x14ac:dyDescent="0.25">
      <c r="B379" s="13">
        <v>7.54</v>
      </c>
      <c r="C379" s="13">
        <v>3.5000000000000003E-2</v>
      </c>
      <c r="D379" s="27">
        <f t="shared" si="15"/>
        <v>0</v>
      </c>
      <c r="E379" s="14">
        <f t="shared" si="16"/>
        <v>0</v>
      </c>
    </row>
    <row r="380" spans="2:5" x14ac:dyDescent="0.25">
      <c r="B380" s="13">
        <v>7.56</v>
      </c>
      <c r="C380" s="13">
        <v>3.5000000000000003E-2</v>
      </c>
      <c r="D380" s="27">
        <f t="shared" si="15"/>
        <v>0</v>
      </c>
      <c r="E380" s="14">
        <f t="shared" si="16"/>
        <v>0</v>
      </c>
    </row>
    <row r="381" spans="2:5" x14ac:dyDescent="0.25">
      <c r="B381" s="13">
        <v>7.58</v>
      </c>
      <c r="C381" s="13">
        <v>3.5000000000000003E-2</v>
      </c>
      <c r="D381" s="27">
        <f t="shared" si="15"/>
        <v>0</v>
      </c>
      <c r="E381" s="14">
        <f t="shared" si="16"/>
        <v>0</v>
      </c>
    </row>
    <row r="382" spans="2:5" x14ac:dyDescent="0.25">
      <c r="B382" s="13">
        <v>7.6</v>
      </c>
      <c r="C382" s="13">
        <v>2.9000000000000001E-2</v>
      </c>
      <c r="D382" s="27">
        <f t="shared" si="15"/>
        <v>-6.0000000000000019E-3</v>
      </c>
      <c r="E382" s="14">
        <f t="shared" si="16"/>
        <v>-5.8539384953847627E-4</v>
      </c>
    </row>
    <row r="383" spans="2:5" x14ac:dyDescent="0.25">
      <c r="B383" s="13">
        <v>7.62</v>
      </c>
      <c r="C383" s="13">
        <v>3.5000000000000003E-2</v>
      </c>
      <c r="D383" s="27">
        <f t="shared" si="15"/>
        <v>0</v>
      </c>
      <c r="E383" s="14">
        <f t="shared" si="16"/>
        <v>0</v>
      </c>
    </row>
    <row r="384" spans="2:5" x14ac:dyDescent="0.25">
      <c r="B384" s="13">
        <v>7.64</v>
      </c>
      <c r="C384" s="13">
        <v>2.9000000000000001E-2</v>
      </c>
      <c r="D384" s="27">
        <f t="shared" si="15"/>
        <v>-6.0000000000000019E-3</v>
      </c>
      <c r="E384" s="14">
        <f t="shared" si="16"/>
        <v>-5.8539384953847627E-4</v>
      </c>
    </row>
    <row r="385" spans="2:5" x14ac:dyDescent="0.25">
      <c r="B385" s="13">
        <v>7.66</v>
      </c>
      <c r="C385" s="13">
        <v>2.9000000000000001E-2</v>
      </c>
      <c r="D385" s="27">
        <f t="shared" si="15"/>
        <v>-6.0000000000000019E-3</v>
      </c>
      <c r="E385" s="14">
        <f t="shared" si="16"/>
        <v>-5.8539384953847627E-4</v>
      </c>
    </row>
    <row r="386" spans="2:5" x14ac:dyDescent="0.25">
      <c r="B386" s="13">
        <v>7.68</v>
      </c>
      <c r="C386" s="13">
        <v>3.5000000000000003E-2</v>
      </c>
      <c r="D386" s="27">
        <f t="shared" si="15"/>
        <v>0</v>
      </c>
      <c r="E386" s="14">
        <f t="shared" si="16"/>
        <v>0</v>
      </c>
    </row>
    <row r="387" spans="2:5" x14ac:dyDescent="0.25">
      <c r="B387" s="13">
        <v>7.7</v>
      </c>
      <c r="C387" s="13">
        <v>3.5000000000000003E-2</v>
      </c>
      <c r="D387" s="27">
        <f t="shared" ref="D387:D450" si="17">C387-$O$5</f>
        <v>0</v>
      </c>
      <c r="E387" s="14">
        <f t="shared" si="16"/>
        <v>0</v>
      </c>
    </row>
    <row r="388" spans="2:5" x14ac:dyDescent="0.25">
      <c r="B388" s="13">
        <v>7.72</v>
      </c>
      <c r="C388" s="13">
        <v>2.9000000000000001E-2</v>
      </c>
      <c r="D388" s="27">
        <f t="shared" si="17"/>
        <v>-6.0000000000000019E-3</v>
      </c>
      <c r="E388" s="14">
        <f t="shared" ref="E388:E451" si="18">D388/$O$2</f>
        <v>-5.8539384953847627E-4</v>
      </c>
    </row>
    <row r="389" spans="2:5" x14ac:dyDescent="0.25">
      <c r="B389" s="13">
        <v>7.74</v>
      </c>
      <c r="C389" s="13">
        <v>2.3E-2</v>
      </c>
      <c r="D389" s="27">
        <f t="shared" si="17"/>
        <v>-1.2000000000000004E-2</v>
      </c>
      <c r="E389" s="14">
        <f t="shared" si="18"/>
        <v>-1.1707876990769525E-3</v>
      </c>
    </row>
    <row r="390" spans="2:5" x14ac:dyDescent="0.25">
      <c r="B390" s="13">
        <v>7.76</v>
      </c>
      <c r="C390" s="13">
        <v>3.5000000000000003E-2</v>
      </c>
      <c r="D390" s="27">
        <f t="shared" si="17"/>
        <v>0</v>
      </c>
      <c r="E390" s="14">
        <f t="shared" si="18"/>
        <v>0</v>
      </c>
    </row>
    <row r="391" spans="2:5" x14ac:dyDescent="0.25">
      <c r="B391" s="13">
        <v>7.78</v>
      </c>
      <c r="C391" s="13">
        <v>3.5000000000000003E-2</v>
      </c>
      <c r="D391" s="27">
        <f t="shared" si="17"/>
        <v>0</v>
      </c>
      <c r="E391" s="14">
        <f t="shared" si="18"/>
        <v>0</v>
      </c>
    </row>
    <row r="392" spans="2:5" x14ac:dyDescent="0.25">
      <c r="B392" s="13">
        <v>7.8</v>
      </c>
      <c r="C392" s="13">
        <v>2.9000000000000001E-2</v>
      </c>
      <c r="D392" s="27">
        <f t="shared" si="17"/>
        <v>-6.0000000000000019E-3</v>
      </c>
      <c r="E392" s="14">
        <f t="shared" si="18"/>
        <v>-5.8539384953847627E-4</v>
      </c>
    </row>
    <row r="393" spans="2:5" x14ac:dyDescent="0.25">
      <c r="B393" s="13">
        <v>7.82</v>
      </c>
      <c r="C393" s="13">
        <v>2.9000000000000001E-2</v>
      </c>
      <c r="D393" s="27">
        <f t="shared" si="17"/>
        <v>-6.0000000000000019E-3</v>
      </c>
      <c r="E393" s="14">
        <f t="shared" si="18"/>
        <v>-5.8539384953847627E-4</v>
      </c>
    </row>
    <row r="394" spans="2:5" x14ac:dyDescent="0.25">
      <c r="B394" s="13">
        <v>7.84</v>
      </c>
      <c r="C394" s="13">
        <v>3.5000000000000003E-2</v>
      </c>
      <c r="D394" s="27">
        <f t="shared" si="17"/>
        <v>0</v>
      </c>
      <c r="E394" s="14">
        <f t="shared" si="18"/>
        <v>0</v>
      </c>
    </row>
    <row r="395" spans="2:5" x14ac:dyDescent="0.25">
      <c r="B395" s="13">
        <v>7.86</v>
      </c>
      <c r="C395" s="13">
        <v>3.5000000000000003E-2</v>
      </c>
      <c r="D395" s="27">
        <f t="shared" si="17"/>
        <v>0</v>
      </c>
      <c r="E395" s="14">
        <f t="shared" si="18"/>
        <v>0</v>
      </c>
    </row>
    <row r="396" spans="2:5" x14ac:dyDescent="0.25">
      <c r="B396" s="13">
        <v>7.88</v>
      </c>
      <c r="C396" s="13">
        <v>2.9000000000000001E-2</v>
      </c>
      <c r="D396" s="27">
        <f t="shared" si="17"/>
        <v>-6.0000000000000019E-3</v>
      </c>
      <c r="E396" s="14">
        <f t="shared" si="18"/>
        <v>-5.8539384953847627E-4</v>
      </c>
    </row>
    <row r="397" spans="2:5" x14ac:dyDescent="0.25">
      <c r="B397" s="13">
        <v>7.9</v>
      </c>
      <c r="C397" s="13">
        <v>2.9000000000000001E-2</v>
      </c>
      <c r="D397" s="27">
        <f t="shared" si="17"/>
        <v>-6.0000000000000019E-3</v>
      </c>
      <c r="E397" s="14">
        <f t="shared" si="18"/>
        <v>-5.8539384953847627E-4</v>
      </c>
    </row>
    <row r="398" spans="2:5" x14ac:dyDescent="0.25">
      <c r="B398" s="13">
        <v>7.92</v>
      </c>
      <c r="C398" s="13">
        <v>3.5000000000000003E-2</v>
      </c>
      <c r="D398" s="27">
        <f t="shared" si="17"/>
        <v>0</v>
      </c>
      <c r="E398" s="14">
        <f t="shared" si="18"/>
        <v>0</v>
      </c>
    </row>
    <row r="399" spans="2:5" x14ac:dyDescent="0.25">
      <c r="B399" s="13">
        <v>7.94</v>
      </c>
      <c r="C399" s="13">
        <v>2.9000000000000001E-2</v>
      </c>
      <c r="D399" s="27">
        <f t="shared" si="17"/>
        <v>-6.0000000000000019E-3</v>
      </c>
      <c r="E399" s="14">
        <f t="shared" si="18"/>
        <v>-5.8539384953847627E-4</v>
      </c>
    </row>
    <row r="400" spans="2:5" x14ac:dyDescent="0.25">
      <c r="B400" s="13">
        <v>7.96</v>
      </c>
      <c r="C400" s="13">
        <v>2.3E-2</v>
      </c>
      <c r="D400" s="27">
        <f t="shared" si="17"/>
        <v>-1.2000000000000004E-2</v>
      </c>
      <c r="E400" s="14">
        <f t="shared" si="18"/>
        <v>-1.1707876990769525E-3</v>
      </c>
    </row>
    <row r="401" spans="2:5" x14ac:dyDescent="0.25">
      <c r="B401" s="13">
        <v>7.98</v>
      </c>
      <c r="C401" s="13">
        <v>3.5000000000000003E-2</v>
      </c>
      <c r="D401" s="27">
        <f t="shared" si="17"/>
        <v>0</v>
      </c>
      <c r="E401" s="14">
        <f t="shared" si="18"/>
        <v>0</v>
      </c>
    </row>
    <row r="402" spans="2:5" x14ac:dyDescent="0.25">
      <c r="B402" s="13">
        <v>8</v>
      </c>
      <c r="C402" s="13">
        <v>3.5000000000000003E-2</v>
      </c>
      <c r="D402" s="27">
        <f t="shared" si="17"/>
        <v>0</v>
      </c>
      <c r="E402" s="14">
        <f t="shared" si="18"/>
        <v>0</v>
      </c>
    </row>
    <row r="403" spans="2:5" x14ac:dyDescent="0.25">
      <c r="B403" s="13">
        <v>8.02</v>
      </c>
      <c r="C403" s="13">
        <v>3.5000000000000003E-2</v>
      </c>
      <c r="D403" s="27">
        <f t="shared" si="17"/>
        <v>0</v>
      </c>
      <c r="E403" s="14">
        <f t="shared" si="18"/>
        <v>0</v>
      </c>
    </row>
    <row r="404" spans="2:5" x14ac:dyDescent="0.25">
      <c r="B404" s="13">
        <v>8.0399999999999991</v>
      </c>
      <c r="C404" s="13">
        <v>2.9000000000000001E-2</v>
      </c>
      <c r="D404" s="27">
        <f t="shared" si="17"/>
        <v>-6.0000000000000019E-3</v>
      </c>
      <c r="E404" s="14">
        <f t="shared" si="18"/>
        <v>-5.8539384953847627E-4</v>
      </c>
    </row>
    <row r="405" spans="2:5" x14ac:dyDescent="0.25">
      <c r="B405" s="13">
        <v>8.06</v>
      </c>
      <c r="C405" s="13">
        <v>3.5000000000000003E-2</v>
      </c>
      <c r="D405" s="27">
        <f t="shared" si="17"/>
        <v>0</v>
      </c>
      <c r="E405" s="14">
        <f t="shared" si="18"/>
        <v>0</v>
      </c>
    </row>
    <row r="406" spans="2:5" x14ac:dyDescent="0.25">
      <c r="B406" s="13">
        <v>8.08</v>
      </c>
      <c r="C406" s="13">
        <v>3.5000000000000003E-2</v>
      </c>
      <c r="D406" s="27">
        <f t="shared" si="17"/>
        <v>0</v>
      </c>
      <c r="E406" s="14">
        <f t="shared" si="18"/>
        <v>0</v>
      </c>
    </row>
    <row r="407" spans="2:5" x14ac:dyDescent="0.25">
      <c r="B407" s="13">
        <v>8.1</v>
      </c>
      <c r="C407" s="13">
        <v>3.5000000000000003E-2</v>
      </c>
      <c r="D407" s="27">
        <f t="shared" si="17"/>
        <v>0</v>
      </c>
      <c r="E407" s="14">
        <f t="shared" si="18"/>
        <v>0</v>
      </c>
    </row>
    <row r="408" spans="2:5" x14ac:dyDescent="0.25">
      <c r="B408" s="13">
        <v>8.1199999999999992</v>
      </c>
      <c r="C408" s="13">
        <v>2.9000000000000001E-2</v>
      </c>
      <c r="D408" s="27">
        <f t="shared" si="17"/>
        <v>-6.0000000000000019E-3</v>
      </c>
      <c r="E408" s="14">
        <f t="shared" si="18"/>
        <v>-5.8539384953847627E-4</v>
      </c>
    </row>
    <row r="409" spans="2:5" x14ac:dyDescent="0.25">
      <c r="B409" s="13">
        <v>8.14</v>
      </c>
      <c r="C409" s="13">
        <v>2.9000000000000001E-2</v>
      </c>
      <c r="D409" s="27">
        <f t="shared" si="17"/>
        <v>-6.0000000000000019E-3</v>
      </c>
      <c r="E409" s="14">
        <f t="shared" si="18"/>
        <v>-5.8539384953847627E-4</v>
      </c>
    </row>
    <row r="410" spans="2:5" x14ac:dyDescent="0.25">
      <c r="B410" s="13">
        <v>8.16</v>
      </c>
      <c r="C410" s="13">
        <v>2.9000000000000001E-2</v>
      </c>
      <c r="D410" s="27">
        <f t="shared" si="17"/>
        <v>-6.0000000000000019E-3</v>
      </c>
      <c r="E410" s="14">
        <f t="shared" si="18"/>
        <v>-5.8539384953847627E-4</v>
      </c>
    </row>
    <row r="411" spans="2:5" x14ac:dyDescent="0.25">
      <c r="B411" s="13">
        <v>8.18</v>
      </c>
      <c r="C411" s="13">
        <v>2.9000000000000001E-2</v>
      </c>
      <c r="D411" s="27">
        <f t="shared" si="17"/>
        <v>-6.0000000000000019E-3</v>
      </c>
      <c r="E411" s="14">
        <f t="shared" si="18"/>
        <v>-5.8539384953847627E-4</v>
      </c>
    </row>
    <row r="412" spans="2:5" x14ac:dyDescent="0.25">
      <c r="B412" s="13">
        <v>8.1999999999999993</v>
      </c>
      <c r="C412" s="13">
        <v>3.5000000000000003E-2</v>
      </c>
      <c r="D412" s="27">
        <f t="shared" si="17"/>
        <v>0</v>
      </c>
      <c r="E412" s="14">
        <f t="shared" si="18"/>
        <v>0</v>
      </c>
    </row>
    <row r="413" spans="2:5" x14ac:dyDescent="0.25">
      <c r="B413" s="13">
        <v>8.2200000000000006</v>
      </c>
      <c r="C413" s="13">
        <v>3.5000000000000003E-2</v>
      </c>
      <c r="D413" s="27">
        <f t="shared" si="17"/>
        <v>0</v>
      </c>
      <c r="E413" s="14">
        <f t="shared" si="18"/>
        <v>0</v>
      </c>
    </row>
    <row r="414" spans="2:5" x14ac:dyDescent="0.25">
      <c r="B414" s="13">
        <v>8.24</v>
      </c>
      <c r="C414" s="13">
        <v>3.5000000000000003E-2</v>
      </c>
      <c r="D414" s="27">
        <f t="shared" si="17"/>
        <v>0</v>
      </c>
      <c r="E414" s="14">
        <f t="shared" si="18"/>
        <v>0</v>
      </c>
    </row>
    <row r="415" spans="2:5" x14ac:dyDescent="0.25">
      <c r="B415" s="13">
        <v>8.26</v>
      </c>
      <c r="C415" s="13">
        <v>2.9000000000000001E-2</v>
      </c>
      <c r="D415" s="27">
        <f t="shared" si="17"/>
        <v>-6.0000000000000019E-3</v>
      </c>
      <c r="E415" s="14">
        <f t="shared" si="18"/>
        <v>-5.8539384953847627E-4</v>
      </c>
    </row>
    <row r="416" spans="2:5" x14ac:dyDescent="0.25">
      <c r="B416" s="13">
        <v>8.2799999999999994</v>
      </c>
      <c r="C416" s="13">
        <v>2.9000000000000001E-2</v>
      </c>
      <c r="D416" s="27">
        <f t="shared" si="17"/>
        <v>-6.0000000000000019E-3</v>
      </c>
      <c r="E416" s="14">
        <f t="shared" si="18"/>
        <v>-5.8539384953847627E-4</v>
      </c>
    </row>
    <row r="417" spans="2:5" x14ac:dyDescent="0.25">
      <c r="B417" s="13">
        <v>8.3000000000000007</v>
      </c>
      <c r="C417" s="13">
        <v>3.5000000000000003E-2</v>
      </c>
      <c r="D417" s="27">
        <f t="shared" si="17"/>
        <v>0</v>
      </c>
      <c r="E417" s="14">
        <f t="shared" si="18"/>
        <v>0</v>
      </c>
    </row>
    <row r="418" spans="2:5" x14ac:dyDescent="0.25">
      <c r="B418" s="13">
        <v>8.32</v>
      </c>
      <c r="C418" s="13">
        <v>3.5000000000000003E-2</v>
      </c>
      <c r="D418" s="27">
        <f t="shared" si="17"/>
        <v>0</v>
      </c>
      <c r="E418" s="14">
        <f t="shared" si="18"/>
        <v>0</v>
      </c>
    </row>
    <row r="419" spans="2:5" x14ac:dyDescent="0.25">
      <c r="B419" s="13">
        <v>8.34</v>
      </c>
      <c r="C419" s="13">
        <v>2.9000000000000001E-2</v>
      </c>
      <c r="D419" s="27">
        <f t="shared" si="17"/>
        <v>-6.0000000000000019E-3</v>
      </c>
      <c r="E419" s="14">
        <f t="shared" si="18"/>
        <v>-5.8539384953847627E-4</v>
      </c>
    </row>
    <row r="420" spans="2:5" x14ac:dyDescent="0.25">
      <c r="B420" s="13">
        <v>8.36</v>
      </c>
      <c r="C420" s="13">
        <v>2.9000000000000001E-2</v>
      </c>
      <c r="D420" s="27">
        <f t="shared" si="17"/>
        <v>-6.0000000000000019E-3</v>
      </c>
      <c r="E420" s="14">
        <f t="shared" si="18"/>
        <v>-5.8539384953847627E-4</v>
      </c>
    </row>
    <row r="421" spans="2:5" x14ac:dyDescent="0.25">
      <c r="B421" s="13">
        <v>8.3800000000000008</v>
      </c>
      <c r="C421" s="13">
        <v>2.9000000000000001E-2</v>
      </c>
      <c r="D421" s="27">
        <f t="shared" si="17"/>
        <v>-6.0000000000000019E-3</v>
      </c>
      <c r="E421" s="14">
        <f t="shared" si="18"/>
        <v>-5.8539384953847627E-4</v>
      </c>
    </row>
    <row r="422" spans="2:5" x14ac:dyDescent="0.25">
      <c r="B422" s="13">
        <v>8.4</v>
      </c>
      <c r="C422" s="13">
        <v>2.9000000000000001E-2</v>
      </c>
      <c r="D422" s="27">
        <f t="shared" si="17"/>
        <v>-6.0000000000000019E-3</v>
      </c>
      <c r="E422" s="14">
        <f t="shared" si="18"/>
        <v>-5.8539384953847627E-4</v>
      </c>
    </row>
    <row r="423" spans="2:5" x14ac:dyDescent="0.25">
      <c r="B423" s="13">
        <v>8.42</v>
      </c>
      <c r="C423" s="13">
        <v>2.9000000000000001E-2</v>
      </c>
      <c r="D423" s="27">
        <f t="shared" si="17"/>
        <v>-6.0000000000000019E-3</v>
      </c>
      <c r="E423" s="14">
        <f t="shared" si="18"/>
        <v>-5.8539384953847627E-4</v>
      </c>
    </row>
    <row r="424" spans="2:5" x14ac:dyDescent="0.25">
      <c r="B424" s="13">
        <v>8.44</v>
      </c>
      <c r="C424" s="13">
        <v>3.5000000000000003E-2</v>
      </c>
      <c r="D424" s="27">
        <f t="shared" si="17"/>
        <v>0</v>
      </c>
      <c r="E424" s="14">
        <f t="shared" si="18"/>
        <v>0</v>
      </c>
    </row>
    <row r="425" spans="2:5" x14ac:dyDescent="0.25">
      <c r="B425" s="13">
        <v>8.4600000000000009</v>
      </c>
      <c r="C425" s="13">
        <v>3.5000000000000003E-2</v>
      </c>
      <c r="D425" s="27">
        <f t="shared" si="17"/>
        <v>0</v>
      </c>
      <c r="E425" s="14">
        <f t="shared" si="18"/>
        <v>0</v>
      </c>
    </row>
    <row r="426" spans="2:5" x14ac:dyDescent="0.25">
      <c r="B426" s="13">
        <v>8.48</v>
      </c>
      <c r="C426" s="13">
        <v>2.9000000000000001E-2</v>
      </c>
      <c r="D426" s="27">
        <f t="shared" si="17"/>
        <v>-6.0000000000000019E-3</v>
      </c>
      <c r="E426" s="14">
        <f t="shared" si="18"/>
        <v>-5.8539384953847627E-4</v>
      </c>
    </row>
    <row r="427" spans="2:5" x14ac:dyDescent="0.25">
      <c r="B427" s="13">
        <v>8.5</v>
      </c>
      <c r="C427" s="13">
        <v>3.5000000000000003E-2</v>
      </c>
      <c r="D427" s="27">
        <f t="shared" si="17"/>
        <v>0</v>
      </c>
      <c r="E427" s="14">
        <f t="shared" si="18"/>
        <v>0</v>
      </c>
    </row>
    <row r="428" spans="2:5" x14ac:dyDescent="0.25">
      <c r="B428" s="13">
        <v>8.52</v>
      </c>
      <c r="C428" s="13">
        <v>3.5000000000000003E-2</v>
      </c>
      <c r="D428" s="27">
        <f t="shared" si="17"/>
        <v>0</v>
      </c>
      <c r="E428" s="14">
        <f t="shared" si="18"/>
        <v>0</v>
      </c>
    </row>
    <row r="429" spans="2:5" x14ac:dyDescent="0.25">
      <c r="B429" s="13">
        <v>8.5399999999999991</v>
      </c>
      <c r="C429" s="13">
        <v>3.5000000000000003E-2</v>
      </c>
      <c r="D429" s="27">
        <f t="shared" si="17"/>
        <v>0</v>
      </c>
      <c r="E429" s="14">
        <f t="shared" si="18"/>
        <v>0</v>
      </c>
    </row>
    <row r="430" spans="2:5" x14ac:dyDescent="0.25">
      <c r="B430" s="13">
        <v>8.56</v>
      </c>
      <c r="C430" s="13">
        <v>2.9000000000000001E-2</v>
      </c>
      <c r="D430" s="27">
        <f t="shared" si="17"/>
        <v>-6.0000000000000019E-3</v>
      </c>
      <c r="E430" s="14">
        <f t="shared" si="18"/>
        <v>-5.8539384953847627E-4</v>
      </c>
    </row>
    <row r="431" spans="2:5" x14ac:dyDescent="0.25">
      <c r="B431" s="13">
        <v>8.58</v>
      </c>
      <c r="C431" s="13">
        <v>2.9000000000000001E-2</v>
      </c>
      <c r="D431" s="27">
        <f t="shared" si="17"/>
        <v>-6.0000000000000019E-3</v>
      </c>
      <c r="E431" s="14">
        <f t="shared" si="18"/>
        <v>-5.8539384953847627E-4</v>
      </c>
    </row>
    <row r="432" spans="2:5" x14ac:dyDescent="0.25">
      <c r="B432" s="13">
        <v>8.6</v>
      </c>
      <c r="C432" s="13">
        <v>2.9000000000000001E-2</v>
      </c>
      <c r="D432" s="27">
        <f t="shared" si="17"/>
        <v>-6.0000000000000019E-3</v>
      </c>
      <c r="E432" s="14">
        <f t="shared" si="18"/>
        <v>-5.8539384953847627E-4</v>
      </c>
    </row>
    <row r="433" spans="2:5" x14ac:dyDescent="0.25">
      <c r="B433" s="13">
        <v>8.6199999999999992</v>
      </c>
      <c r="C433" s="13">
        <v>3.5000000000000003E-2</v>
      </c>
      <c r="D433" s="27">
        <f t="shared" si="17"/>
        <v>0</v>
      </c>
      <c r="E433" s="14">
        <f t="shared" si="18"/>
        <v>0</v>
      </c>
    </row>
    <row r="434" spans="2:5" x14ac:dyDescent="0.25">
      <c r="B434" s="13">
        <v>8.64</v>
      </c>
      <c r="C434" s="13">
        <v>3.5000000000000003E-2</v>
      </c>
      <c r="D434" s="27">
        <f t="shared" si="17"/>
        <v>0</v>
      </c>
      <c r="E434" s="14">
        <f t="shared" si="18"/>
        <v>0</v>
      </c>
    </row>
    <row r="435" spans="2:5" x14ac:dyDescent="0.25">
      <c r="B435" s="13">
        <v>8.66</v>
      </c>
      <c r="C435" s="13">
        <v>3.5000000000000003E-2</v>
      </c>
      <c r="D435" s="27">
        <f t="shared" si="17"/>
        <v>0</v>
      </c>
      <c r="E435" s="14">
        <f t="shared" si="18"/>
        <v>0</v>
      </c>
    </row>
    <row r="436" spans="2:5" x14ac:dyDescent="0.25">
      <c r="B436" s="13">
        <v>8.68</v>
      </c>
      <c r="C436" s="13">
        <v>4.2000000000000003E-2</v>
      </c>
      <c r="D436" s="27">
        <f t="shared" si="17"/>
        <v>6.9999999999999993E-3</v>
      </c>
      <c r="E436" s="14">
        <f t="shared" si="18"/>
        <v>6.8295949112822209E-4</v>
      </c>
    </row>
    <row r="437" spans="2:5" x14ac:dyDescent="0.25">
      <c r="B437" s="13">
        <v>8.6999999999999993</v>
      </c>
      <c r="C437" s="13">
        <v>3.5000000000000003E-2</v>
      </c>
      <c r="D437" s="27">
        <f t="shared" si="17"/>
        <v>0</v>
      </c>
      <c r="E437" s="14">
        <f t="shared" si="18"/>
        <v>0</v>
      </c>
    </row>
    <row r="438" spans="2:5" x14ac:dyDescent="0.25">
      <c r="B438" s="13">
        <v>8.7200000000000006</v>
      </c>
      <c r="C438" s="13">
        <v>2.9000000000000001E-2</v>
      </c>
      <c r="D438" s="27">
        <f t="shared" si="17"/>
        <v>-6.0000000000000019E-3</v>
      </c>
      <c r="E438" s="14">
        <f t="shared" si="18"/>
        <v>-5.8539384953847627E-4</v>
      </c>
    </row>
    <row r="439" spans="2:5" x14ac:dyDescent="0.25">
      <c r="B439" s="13">
        <v>8.74</v>
      </c>
      <c r="C439" s="13">
        <v>3.5000000000000003E-2</v>
      </c>
      <c r="D439" s="27">
        <f t="shared" si="17"/>
        <v>0</v>
      </c>
      <c r="E439" s="14">
        <f t="shared" si="18"/>
        <v>0</v>
      </c>
    </row>
    <row r="440" spans="2:5" x14ac:dyDescent="0.25">
      <c r="B440" s="13">
        <v>8.76</v>
      </c>
      <c r="C440" s="13">
        <v>3.5000000000000003E-2</v>
      </c>
      <c r="D440" s="27">
        <f t="shared" si="17"/>
        <v>0</v>
      </c>
      <c r="E440" s="14">
        <f t="shared" si="18"/>
        <v>0</v>
      </c>
    </row>
    <row r="441" spans="2:5" x14ac:dyDescent="0.25">
      <c r="B441" s="13">
        <v>8.7799999999999994</v>
      </c>
      <c r="C441" s="13">
        <v>3.5000000000000003E-2</v>
      </c>
      <c r="D441" s="27">
        <f t="shared" si="17"/>
        <v>0</v>
      </c>
      <c r="E441" s="14">
        <f t="shared" si="18"/>
        <v>0</v>
      </c>
    </row>
    <row r="442" spans="2:5" x14ac:dyDescent="0.25">
      <c r="B442" s="13">
        <v>8.8000000000000007</v>
      </c>
      <c r="C442" s="13">
        <v>2.9000000000000001E-2</v>
      </c>
      <c r="D442" s="27">
        <f t="shared" si="17"/>
        <v>-6.0000000000000019E-3</v>
      </c>
      <c r="E442" s="14">
        <f t="shared" si="18"/>
        <v>-5.8539384953847627E-4</v>
      </c>
    </row>
    <row r="443" spans="2:5" x14ac:dyDescent="0.25">
      <c r="B443" s="13">
        <v>8.82</v>
      </c>
      <c r="C443" s="13">
        <v>3.5000000000000003E-2</v>
      </c>
      <c r="D443" s="27">
        <f t="shared" si="17"/>
        <v>0</v>
      </c>
      <c r="E443" s="14">
        <f t="shared" si="18"/>
        <v>0</v>
      </c>
    </row>
    <row r="444" spans="2:5" x14ac:dyDescent="0.25">
      <c r="B444" s="13">
        <v>8.84</v>
      </c>
      <c r="C444" s="13">
        <v>4.2000000000000003E-2</v>
      </c>
      <c r="D444" s="27">
        <f t="shared" si="17"/>
        <v>6.9999999999999993E-3</v>
      </c>
      <c r="E444" s="14">
        <f t="shared" si="18"/>
        <v>6.8295949112822209E-4</v>
      </c>
    </row>
    <row r="445" spans="2:5" x14ac:dyDescent="0.25">
      <c r="B445" s="13">
        <v>8.86</v>
      </c>
      <c r="C445" s="13">
        <v>4.2000000000000003E-2</v>
      </c>
      <c r="D445" s="27">
        <f t="shared" si="17"/>
        <v>6.9999999999999993E-3</v>
      </c>
      <c r="E445" s="14">
        <f t="shared" si="18"/>
        <v>6.8295949112822209E-4</v>
      </c>
    </row>
    <row r="446" spans="2:5" x14ac:dyDescent="0.25">
      <c r="B446" s="13">
        <v>8.8800000000000008</v>
      </c>
      <c r="C446" s="13">
        <v>3.5000000000000003E-2</v>
      </c>
      <c r="D446" s="27">
        <f t="shared" si="17"/>
        <v>0</v>
      </c>
      <c r="E446" s="14">
        <f t="shared" si="18"/>
        <v>0</v>
      </c>
    </row>
    <row r="447" spans="2:5" x14ac:dyDescent="0.25">
      <c r="B447" s="13">
        <v>8.9</v>
      </c>
      <c r="C447" s="13">
        <v>3.5000000000000003E-2</v>
      </c>
      <c r="D447" s="27">
        <f t="shared" si="17"/>
        <v>0</v>
      </c>
      <c r="E447" s="14">
        <f t="shared" si="18"/>
        <v>0</v>
      </c>
    </row>
    <row r="448" spans="2:5" x14ac:dyDescent="0.25">
      <c r="B448" s="13">
        <v>8.92</v>
      </c>
      <c r="C448" s="13">
        <v>3.5000000000000003E-2</v>
      </c>
      <c r="D448" s="27">
        <f t="shared" si="17"/>
        <v>0</v>
      </c>
      <c r="E448" s="14">
        <f t="shared" si="18"/>
        <v>0</v>
      </c>
    </row>
    <row r="449" spans="2:5" x14ac:dyDescent="0.25">
      <c r="B449" s="13">
        <v>8.94</v>
      </c>
      <c r="C449" s="13">
        <v>3.5000000000000003E-2</v>
      </c>
      <c r="D449" s="27">
        <f t="shared" si="17"/>
        <v>0</v>
      </c>
      <c r="E449" s="14">
        <f t="shared" si="18"/>
        <v>0</v>
      </c>
    </row>
    <row r="450" spans="2:5" x14ac:dyDescent="0.25">
      <c r="B450" s="13">
        <v>8.9600000000000009</v>
      </c>
      <c r="C450" s="13">
        <v>2.9000000000000001E-2</v>
      </c>
      <c r="D450" s="27">
        <f t="shared" si="17"/>
        <v>-6.0000000000000019E-3</v>
      </c>
      <c r="E450" s="14">
        <f t="shared" si="18"/>
        <v>-5.8539384953847627E-4</v>
      </c>
    </row>
    <row r="451" spans="2:5" x14ac:dyDescent="0.25">
      <c r="B451" s="13">
        <v>8.98</v>
      </c>
      <c r="C451" s="13">
        <v>3.5000000000000003E-2</v>
      </c>
      <c r="D451" s="27">
        <f t="shared" ref="D451:D502" si="19">C451-$O$5</f>
        <v>0</v>
      </c>
      <c r="E451" s="14">
        <f t="shared" si="18"/>
        <v>0</v>
      </c>
    </row>
    <row r="452" spans="2:5" x14ac:dyDescent="0.25">
      <c r="B452" s="13">
        <v>9</v>
      </c>
      <c r="C452" s="13">
        <v>4.2000000000000003E-2</v>
      </c>
      <c r="D452" s="27">
        <f t="shared" si="19"/>
        <v>6.9999999999999993E-3</v>
      </c>
      <c r="E452" s="14">
        <f t="shared" ref="E452:E502" si="20">D452/$O$2</f>
        <v>6.8295949112822209E-4</v>
      </c>
    </row>
    <row r="453" spans="2:5" x14ac:dyDescent="0.25">
      <c r="B453" s="13">
        <v>9.02</v>
      </c>
      <c r="C453" s="13">
        <v>3.5000000000000003E-2</v>
      </c>
      <c r="D453" s="27">
        <f t="shared" si="19"/>
        <v>0</v>
      </c>
      <c r="E453" s="14">
        <f t="shared" si="20"/>
        <v>0</v>
      </c>
    </row>
    <row r="454" spans="2:5" x14ac:dyDescent="0.25">
      <c r="B454" s="13">
        <v>9.0399999999999991</v>
      </c>
      <c r="C454" s="13">
        <v>2.9000000000000001E-2</v>
      </c>
      <c r="D454" s="27">
        <f t="shared" si="19"/>
        <v>-6.0000000000000019E-3</v>
      </c>
      <c r="E454" s="14">
        <f t="shared" si="20"/>
        <v>-5.8539384953847627E-4</v>
      </c>
    </row>
    <row r="455" spans="2:5" x14ac:dyDescent="0.25">
      <c r="B455" s="13">
        <v>9.06</v>
      </c>
      <c r="C455" s="13">
        <v>3.5000000000000003E-2</v>
      </c>
      <c r="D455" s="27">
        <f t="shared" si="19"/>
        <v>0</v>
      </c>
      <c r="E455" s="14">
        <f t="shared" si="20"/>
        <v>0</v>
      </c>
    </row>
    <row r="456" spans="2:5" x14ac:dyDescent="0.25">
      <c r="B456" s="13">
        <v>9.08</v>
      </c>
      <c r="C456" s="13">
        <v>2.9000000000000001E-2</v>
      </c>
      <c r="D456" s="27">
        <f t="shared" si="19"/>
        <v>-6.0000000000000019E-3</v>
      </c>
      <c r="E456" s="14">
        <f t="shared" si="20"/>
        <v>-5.8539384953847627E-4</v>
      </c>
    </row>
    <row r="457" spans="2:5" x14ac:dyDescent="0.25">
      <c r="B457" s="13">
        <v>9.1</v>
      </c>
      <c r="C457" s="13">
        <v>2.9000000000000001E-2</v>
      </c>
      <c r="D457" s="27">
        <f t="shared" si="19"/>
        <v>-6.0000000000000019E-3</v>
      </c>
      <c r="E457" s="14">
        <f t="shared" si="20"/>
        <v>-5.8539384953847627E-4</v>
      </c>
    </row>
    <row r="458" spans="2:5" x14ac:dyDescent="0.25">
      <c r="B458" s="13">
        <v>9.1199999999999992</v>
      </c>
      <c r="C458" s="13">
        <v>3.5000000000000003E-2</v>
      </c>
      <c r="D458" s="27">
        <f t="shared" si="19"/>
        <v>0</v>
      </c>
      <c r="E458" s="14">
        <f t="shared" si="20"/>
        <v>0</v>
      </c>
    </row>
    <row r="459" spans="2:5" x14ac:dyDescent="0.25">
      <c r="B459" s="13">
        <v>9.14</v>
      </c>
      <c r="C459" s="13">
        <v>3.5000000000000003E-2</v>
      </c>
      <c r="D459" s="27">
        <f t="shared" si="19"/>
        <v>0</v>
      </c>
      <c r="E459" s="14">
        <f t="shared" si="20"/>
        <v>0</v>
      </c>
    </row>
    <row r="460" spans="2:5" x14ac:dyDescent="0.25">
      <c r="B460" s="13">
        <v>9.16</v>
      </c>
      <c r="C460" s="13">
        <v>3.5000000000000003E-2</v>
      </c>
      <c r="D460" s="27">
        <f t="shared" si="19"/>
        <v>0</v>
      </c>
      <c r="E460" s="14">
        <f t="shared" si="20"/>
        <v>0</v>
      </c>
    </row>
    <row r="461" spans="2:5" x14ac:dyDescent="0.25">
      <c r="B461" s="13">
        <v>9.18</v>
      </c>
      <c r="C461" s="13">
        <v>3.5000000000000003E-2</v>
      </c>
      <c r="D461" s="27">
        <f t="shared" si="19"/>
        <v>0</v>
      </c>
      <c r="E461" s="14">
        <f t="shared" si="20"/>
        <v>0</v>
      </c>
    </row>
    <row r="462" spans="2:5" x14ac:dyDescent="0.25">
      <c r="B462" s="13">
        <v>9.1999999999999993</v>
      </c>
      <c r="C462" s="13">
        <v>2.9000000000000001E-2</v>
      </c>
      <c r="D462" s="27">
        <f t="shared" si="19"/>
        <v>-6.0000000000000019E-3</v>
      </c>
      <c r="E462" s="14">
        <f t="shared" si="20"/>
        <v>-5.8539384953847627E-4</v>
      </c>
    </row>
    <row r="463" spans="2:5" x14ac:dyDescent="0.25">
      <c r="B463" s="13">
        <v>9.2200000000000006</v>
      </c>
      <c r="C463" s="13">
        <v>3.5000000000000003E-2</v>
      </c>
      <c r="D463" s="27">
        <f t="shared" si="19"/>
        <v>0</v>
      </c>
      <c r="E463" s="14">
        <f t="shared" si="20"/>
        <v>0</v>
      </c>
    </row>
    <row r="464" spans="2:5" x14ac:dyDescent="0.25">
      <c r="B464" s="13">
        <v>9.24</v>
      </c>
      <c r="C464" s="13">
        <v>3.5000000000000003E-2</v>
      </c>
      <c r="D464" s="27">
        <f t="shared" si="19"/>
        <v>0</v>
      </c>
      <c r="E464" s="14">
        <f t="shared" si="20"/>
        <v>0</v>
      </c>
    </row>
    <row r="465" spans="2:5" x14ac:dyDescent="0.25">
      <c r="B465" s="13">
        <v>9.26</v>
      </c>
      <c r="C465" s="13">
        <v>2.9000000000000001E-2</v>
      </c>
      <c r="D465" s="27">
        <f t="shared" si="19"/>
        <v>-6.0000000000000019E-3</v>
      </c>
      <c r="E465" s="14">
        <f t="shared" si="20"/>
        <v>-5.8539384953847627E-4</v>
      </c>
    </row>
    <row r="466" spans="2:5" x14ac:dyDescent="0.25">
      <c r="B466" s="13">
        <v>9.2799999999999994</v>
      </c>
      <c r="C466" s="13">
        <v>2.9000000000000001E-2</v>
      </c>
      <c r="D466" s="27">
        <f t="shared" si="19"/>
        <v>-6.0000000000000019E-3</v>
      </c>
      <c r="E466" s="14">
        <f t="shared" si="20"/>
        <v>-5.8539384953847627E-4</v>
      </c>
    </row>
    <row r="467" spans="2:5" x14ac:dyDescent="0.25">
      <c r="B467" s="13">
        <v>9.3000000000000007</v>
      </c>
      <c r="C467" s="13">
        <v>3.5000000000000003E-2</v>
      </c>
      <c r="D467" s="27">
        <f t="shared" si="19"/>
        <v>0</v>
      </c>
      <c r="E467" s="14">
        <f t="shared" si="20"/>
        <v>0</v>
      </c>
    </row>
    <row r="468" spans="2:5" x14ac:dyDescent="0.25">
      <c r="B468" s="13">
        <v>9.32</v>
      </c>
      <c r="C468" s="13">
        <v>3.5000000000000003E-2</v>
      </c>
      <c r="D468" s="27">
        <f t="shared" si="19"/>
        <v>0</v>
      </c>
      <c r="E468" s="14">
        <f t="shared" si="20"/>
        <v>0</v>
      </c>
    </row>
    <row r="469" spans="2:5" x14ac:dyDescent="0.25">
      <c r="B469" s="13">
        <v>9.34</v>
      </c>
      <c r="C469" s="13">
        <v>3.5000000000000003E-2</v>
      </c>
      <c r="D469" s="27">
        <f t="shared" si="19"/>
        <v>0</v>
      </c>
      <c r="E469" s="14">
        <f t="shared" si="20"/>
        <v>0</v>
      </c>
    </row>
    <row r="470" spans="2:5" x14ac:dyDescent="0.25">
      <c r="B470" s="13">
        <v>9.36</v>
      </c>
      <c r="C470" s="13">
        <v>3.5000000000000003E-2</v>
      </c>
      <c r="D470" s="27">
        <f t="shared" si="19"/>
        <v>0</v>
      </c>
      <c r="E470" s="14">
        <f t="shared" si="20"/>
        <v>0</v>
      </c>
    </row>
    <row r="471" spans="2:5" x14ac:dyDescent="0.25">
      <c r="B471" s="13">
        <v>9.3800000000000008</v>
      </c>
      <c r="C471" s="13">
        <v>3.5000000000000003E-2</v>
      </c>
      <c r="D471" s="27">
        <f t="shared" si="19"/>
        <v>0</v>
      </c>
      <c r="E471" s="14">
        <f t="shared" si="20"/>
        <v>0</v>
      </c>
    </row>
    <row r="472" spans="2:5" x14ac:dyDescent="0.25">
      <c r="B472" s="13">
        <v>9.4</v>
      </c>
      <c r="C472" s="13">
        <v>3.5000000000000003E-2</v>
      </c>
      <c r="D472" s="27">
        <f t="shared" si="19"/>
        <v>0</v>
      </c>
      <c r="E472" s="14">
        <f t="shared" si="20"/>
        <v>0</v>
      </c>
    </row>
    <row r="473" spans="2:5" x14ac:dyDescent="0.25">
      <c r="B473" s="13">
        <v>9.42</v>
      </c>
      <c r="C473" s="13">
        <v>3.5000000000000003E-2</v>
      </c>
      <c r="D473" s="27">
        <f t="shared" si="19"/>
        <v>0</v>
      </c>
      <c r="E473" s="14">
        <f t="shared" si="20"/>
        <v>0</v>
      </c>
    </row>
    <row r="474" spans="2:5" x14ac:dyDescent="0.25">
      <c r="B474" s="13">
        <v>9.44</v>
      </c>
      <c r="C474" s="13">
        <v>3.5000000000000003E-2</v>
      </c>
      <c r="D474" s="27">
        <f t="shared" si="19"/>
        <v>0</v>
      </c>
      <c r="E474" s="14">
        <f t="shared" si="20"/>
        <v>0</v>
      </c>
    </row>
    <row r="475" spans="2:5" x14ac:dyDescent="0.25">
      <c r="B475" s="13">
        <v>9.4600000000000009</v>
      </c>
      <c r="C475" s="13">
        <v>3.5000000000000003E-2</v>
      </c>
      <c r="D475" s="27">
        <f t="shared" si="19"/>
        <v>0</v>
      </c>
      <c r="E475" s="14">
        <f t="shared" si="20"/>
        <v>0</v>
      </c>
    </row>
    <row r="476" spans="2:5" x14ac:dyDescent="0.25">
      <c r="B476" s="13">
        <v>9.48</v>
      </c>
      <c r="C476" s="13">
        <v>3.5000000000000003E-2</v>
      </c>
      <c r="D476" s="27">
        <f t="shared" si="19"/>
        <v>0</v>
      </c>
      <c r="E476" s="14">
        <f t="shared" si="20"/>
        <v>0</v>
      </c>
    </row>
    <row r="477" spans="2:5" x14ac:dyDescent="0.25">
      <c r="B477" s="13">
        <v>9.5</v>
      </c>
      <c r="C477" s="13">
        <v>3.5000000000000003E-2</v>
      </c>
      <c r="D477" s="27">
        <f t="shared" si="19"/>
        <v>0</v>
      </c>
      <c r="E477" s="14">
        <f t="shared" si="20"/>
        <v>0</v>
      </c>
    </row>
    <row r="478" spans="2:5" x14ac:dyDescent="0.25">
      <c r="B478" s="13">
        <v>9.52</v>
      </c>
      <c r="C478" s="13">
        <v>2.9000000000000001E-2</v>
      </c>
      <c r="D478" s="27">
        <f t="shared" si="19"/>
        <v>-6.0000000000000019E-3</v>
      </c>
      <c r="E478" s="14">
        <f t="shared" si="20"/>
        <v>-5.8539384953847627E-4</v>
      </c>
    </row>
    <row r="479" spans="2:5" x14ac:dyDescent="0.25">
      <c r="B479" s="13">
        <v>9.5399999999999991</v>
      </c>
      <c r="C479" s="13">
        <v>3.5000000000000003E-2</v>
      </c>
      <c r="D479" s="27">
        <f t="shared" si="19"/>
        <v>0</v>
      </c>
      <c r="E479" s="14">
        <f t="shared" si="20"/>
        <v>0</v>
      </c>
    </row>
    <row r="480" spans="2:5" x14ac:dyDescent="0.25">
      <c r="B480" s="13">
        <v>9.56</v>
      </c>
      <c r="C480" s="13">
        <v>3.5000000000000003E-2</v>
      </c>
      <c r="D480" s="27">
        <f t="shared" si="19"/>
        <v>0</v>
      </c>
      <c r="E480" s="14">
        <f t="shared" si="20"/>
        <v>0</v>
      </c>
    </row>
    <row r="481" spans="2:5" x14ac:dyDescent="0.25">
      <c r="B481" s="13">
        <v>9.58</v>
      </c>
      <c r="C481" s="13">
        <v>3.5000000000000003E-2</v>
      </c>
      <c r="D481" s="27">
        <f t="shared" si="19"/>
        <v>0</v>
      </c>
      <c r="E481" s="14">
        <f t="shared" si="20"/>
        <v>0</v>
      </c>
    </row>
    <row r="482" spans="2:5" x14ac:dyDescent="0.25">
      <c r="B482" s="13">
        <v>9.6</v>
      </c>
      <c r="C482" s="13">
        <v>3.5000000000000003E-2</v>
      </c>
      <c r="D482" s="27">
        <f t="shared" si="19"/>
        <v>0</v>
      </c>
      <c r="E482" s="14">
        <f t="shared" si="20"/>
        <v>0</v>
      </c>
    </row>
    <row r="483" spans="2:5" x14ac:dyDescent="0.25">
      <c r="B483" s="13">
        <v>9.6199999999999992</v>
      </c>
      <c r="C483" s="13">
        <v>3.5000000000000003E-2</v>
      </c>
      <c r="D483" s="27">
        <f t="shared" si="19"/>
        <v>0</v>
      </c>
      <c r="E483" s="14">
        <f t="shared" si="20"/>
        <v>0</v>
      </c>
    </row>
    <row r="484" spans="2:5" x14ac:dyDescent="0.25">
      <c r="B484" s="13">
        <v>9.64</v>
      </c>
      <c r="C484" s="13">
        <v>3.5000000000000003E-2</v>
      </c>
      <c r="D484" s="27">
        <f t="shared" si="19"/>
        <v>0</v>
      </c>
      <c r="E484" s="14">
        <f t="shared" si="20"/>
        <v>0</v>
      </c>
    </row>
    <row r="485" spans="2:5" x14ac:dyDescent="0.25">
      <c r="B485" s="13">
        <v>9.66</v>
      </c>
      <c r="C485" s="13">
        <v>3.5000000000000003E-2</v>
      </c>
      <c r="D485" s="27">
        <f t="shared" si="19"/>
        <v>0</v>
      </c>
      <c r="E485" s="14">
        <f t="shared" si="20"/>
        <v>0</v>
      </c>
    </row>
    <row r="486" spans="2:5" x14ac:dyDescent="0.25">
      <c r="B486" s="13">
        <v>9.68</v>
      </c>
      <c r="C486" s="13">
        <v>3.5000000000000003E-2</v>
      </c>
      <c r="D486" s="27">
        <f t="shared" si="19"/>
        <v>0</v>
      </c>
      <c r="E486" s="14">
        <f t="shared" si="20"/>
        <v>0</v>
      </c>
    </row>
    <row r="487" spans="2:5" x14ac:dyDescent="0.25">
      <c r="B487" s="13">
        <v>9.6999999999999993</v>
      </c>
      <c r="C487" s="13">
        <v>3.5000000000000003E-2</v>
      </c>
      <c r="D487" s="27">
        <f t="shared" si="19"/>
        <v>0</v>
      </c>
      <c r="E487" s="14">
        <f t="shared" si="20"/>
        <v>0</v>
      </c>
    </row>
    <row r="488" spans="2:5" x14ac:dyDescent="0.25">
      <c r="B488" s="13">
        <v>9.7200000000000006</v>
      </c>
      <c r="C488" s="13">
        <v>3.5000000000000003E-2</v>
      </c>
      <c r="D488" s="27">
        <f t="shared" si="19"/>
        <v>0</v>
      </c>
      <c r="E488" s="14">
        <f t="shared" si="20"/>
        <v>0</v>
      </c>
    </row>
    <row r="489" spans="2:5" x14ac:dyDescent="0.25">
      <c r="B489" s="13">
        <v>9.74</v>
      </c>
      <c r="C489" s="13">
        <v>2.9000000000000001E-2</v>
      </c>
      <c r="D489" s="27">
        <f t="shared" si="19"/>
        <v>-6.0000000000000019E-3</v>
      </c>
      <c r="E489" s="14">
        <f t="shared" si="20"/>
        <v>-5.8539384953847627E-4</v>
      </c>
    </row>
    <row r="490" spans="2:5" x14ac:dyDescent="0.25">
      <c r="B490" s="13">
        <v>9.76</v>
      </c>
      <c r="C490" s="13">
        <v>3.5000000000000003E-2</v>
      </c>
      <c r="D490" s="27">
        <f t="shared" si="19"/>
        <v>0</v>
      </c>
      <c r="E490" s="14">
        <f t="shared" si="20"/>
        <v>0</v>
      </c>
    </row>
    <row r="491" spans="2:5" x14ac:dyDescent="0.25">
      <c r="B491" s="13">
        <v>9.7799999999999994</v>
      </c>
      <c r="C491" s="13">
        <v>3.5000000000000003E-2</v>
      </c>
      <c r="D491" s="27">
        <f t="shared" si="19"/>
        <v>0</v>
      </c>
      <c r="E491" s="14">
        <f t="shared" si="20"/>
        <v>0</v>
      </c>
    </row>
    <row r="492" spans="2:5" x14ac:dyDescent="0.25">
      <c r="B492" s="13">
        <v>9.8000000000000007</v>
      </c>
      <c r="C492" s="13">
        <v>3.5000000000000003E-2</v>
      </c>
      <c r="D492" s="27">
        <f t="shared" si="19"/>
        <v>0</v>
      </c>
      <c r="E492" s="14">
        <f t="shared" si="20"/>
        <v>0</v>
      </c>
    </row>
    <row r="493" spans="2:5" x14ac:dyDescent="0.25">
      <c r="B493" s="13">
        <v>9.82</v>
      </c>
      <c r="C493" s="13">
        <v>3.5000000000000003E-2</v>
      </c>
      <c r="D493" s="27">
        <f t="shared" si="19"/>
        <v>0</v>
      </c>
      <c r="E493" s="14">
        <f t="shared" si="20"/>
        <v>0</v>
      </c>
    </row>
    <row r="494" spans="2:5" x14ac:dyDescent="0.25">
      <c r="B494" s="13">
        <v>9.84</v>
      </c>
      <c r="C494" s="13">
        <v>3.5000000000000003E-2</v>
      </c>
      <c r="D494" s="27">
        <f t="shared" si="19"/>
        <v>0</v>
      </c>
      <c r="E494" s="14">
        <f t="shared" si="20"/>
        <v>0</v>
      </c>
    </row>
    <row r="495" spans="2:5" x14ac:dyDescent="0.25">
      <c r="B495" s="13">
        <v>9.86</v>
      </c>
      <c r="C495" s="13">
        <v>3.5000000000000003E-2</v>
      </c>
      <c r="D495" s="27">
        <f t="shared" si="19"/>
        <v>0</v>
      </c>
      <c r="E495" s="14">
        <f t="shared" si="20"/>
        <v>0</v>
      </c>
    </row>
    <row r="496" spans="2:5" x14ac:dyDescent="0.25">
      <c r="B496" s="13">
        <v>9.8800000000000008</v>
      </c>
      <c r="C496" s="13">
        <v>2.9000000000000001E-2</v>
      </c>
      <c r="D496" s="27">
        <f t="shared" si="19"/>
        <v>-6.0000000000000019E-3</v>
      </c>
      <c r="E496" s="14">
        <f t="shared" si="20"/>
        <v>-5.8539384953847627E-4</v>
      </c>
    </row>
    <row r="497" spans="2:5" x14ac:dyDescent="0.25">
      <c r="B497" s="13">
        <v>9.9</v>
      </c>
      <c r="C497" s="13">
        <v>3.5000000000000003E-2</v>
      </c>
      <c r="D497" s="27">
        <f t="shared" si="19"/>
        <v>0</v>
      </c>
      <c r="E497" s="14">
        <f t="shared" si="20"/>
        <v>0</v>
      </c>
    </row>
    <row r="498" spans="2:5" x14ac:dyDescent="0.25">
      <c r="B498" s="13">
        <v>9.92</v>
      </c>
      <c r="C498" s="13">
        <v>3.5000000000000003E-2</v>
      </c>
      <c r="D498" s="27">
        <f t="shared" si="19"/>
        <v>0</v>
      </c>
      <c r="E498" s="14">
        <f t="shared" si="20"/>
        <v>0</v>
      </c>
    </row>
    <row r="499" spans="2:5" x14ac:dyDescent="0.25">
      <c r="B499" s="13">
        <v>9.94</v>
      </c>
      <c r="C499" s="13">
        <v>3.5000000000000003E-2</v>
      </c>
      <c r="D499" s="27">
        <f t="shared" si="19"/>
        <v>0</v>
      </c>
      <c r="E499" s="14">
        <f t="shared" si="20"/>
        <v>0</v>
      </c>
    </row>
    <row r="500" spans="2:5" x14ac:dyDescent="0.25">
      <c r="B500" s="13">
        <v>9.9600000000000009</v>
      </c>
      <c r="C500" s="13">
        <v>3.5000000000000003E-2</v>
      </c>
      <c r="D500" s="27">
        <f t="shared" si="19"/>
        <v>0</v>
      </c>
      <c r="E500" s="14">
        <f t="shared" si="20"/>
        <v>0</v>
      </c>
    </row>
    <row r="501" spans="2:5" x14ac:dyDescent="0.25">
      <c r="B501" s="13">
        <v>9.98</v>
      </c>
      <c r="C501" s="13">
        <v>2.9000000000000001E-2</v>
      </c>
      <c r="D501" s="27">
        <f t="shared" si="19"/>
        <v>-6.0000000000000019E-3</v>
      </c>
      <c r="E501" s="14">
        <f t="shared" si="20"/>
        <v>-5.8539384953847627E-4</v>
      </c>
    </row>
    <row r="502" spans="2:5" x14ac:dyDescent="0.25">
      <c r="B502" s="13">
        <v>10</v>
      </c>
      <c r="C502" s="13">
        <v>3.5000000000000003E-2</v>
      </c>
      <c r="D502" s="27">
        <f t="shared" si="19"/>
        <v>0</v>
      </c>
      <c r="E502" s="14">
        <f t="shared" si="20"/>
        <v>0</v>
      </c>
    </row>
    <row r="503" spans="2:5" x14ac:dyDescent="0.25">
      <c r="E503" s="9"/>
    </row>
    <row r="504" spans="2:5" x14ac:dyDescent="0.25">
      <c r="E504" s="9"/>
    </row>
  </sheetData>
  <mergeCells count="20">
    <mergeCell ref="O5:O6"/>
    <mergeCell ref="O2:O3"/>
    <mergeCell ref="W2:Y2"/>
    <mergeCell ref="W27:W28"/>
    <mergeCell ref="AA27:AA28"/>
    <mergeCell ref="AA2:AC2"/>
    <mergeCell ref="W9:X9"/>
    <mergeCell ref="AA9:AB9"/>
    <mergeCell ref="J2:J3"/>
    <mergeCell ref="K2:K3"/>
    <mergeCell ref="K4:K9"/>
    <mergeCell ref="L4:L9"/>
    <mergeCell ref="N2:N3"/>
    <mergeCell ref="L2:L3"/>
    <mergeCell ref="N5:N6"/>
    <mergeCell ref="H4:H9"/>
    <mergeCell ref="I4:I9"/>
    <mergeCell ref="G2:G3"/>
    <mergeCell ref="H2:H3"/>
    <mergeCell ref="I2:I3"/>
  </mergeCells>
  <pageMargins left="0.7" right="0.7" top="0.75" bottom="0.75" header="0.3" footer="0.3"/>
  <ignoredErrors>
    <ignoredError sqref="T3 T6:T7 T9:T10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E35A-C176-4006-992C-31CA4E0FB879}">
  <dimension ref="B1:AC504"/>
  <sheetViews>
    <sheetView topLeftCell="E1" workbookViewId="0">
      <selection activeCell="P11" sqref="P11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31" t="s">
        <v>23</v>
      </c>
      <c r="C1" s="31" t="s">
        <v>16</v>
      </c>
      <c r="D1" s="31" t="s">
        <v>17</v>
      </c>
      <c r="E1" s="31" t="s">
        <v>18</v>
      </c>
    </row>
    <row r="2" spans="2:29" x14ac:dyDescent="0.25">
      <c r="B2" s="13">
        <v>0</v>
      </c>
      <c r="C2" s="13">
        <v>-0.68799999999999994</v>
      </c>
      <c r="D2" s="27">
        <f>C2-$O$5</f>
        <v>-0.69899999999999995</v>
      </c>
      <c r="E2" s="14">
        <f>D2/$O$2</f>
        <v>-6.8198383471232471E-2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'1ª Parte'!I15</f>
        <v>5.2256775800563385E-2</v>
      </c>
      <c r="S2" s="31" t="s">
        <v>19</v>
      </c>
      <c r="T2" s="31" t="s">
        <v>20</v>
      </c>
      <c r="U2" s="31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-0.59599999999999997</v>
      </c>
      <c r="D3" s="27">
        <f t="shared" ref="D3:D66" si="0">C3-$O$5</f>
        <v>-0.60699999999999998</v>
      </c>
      <c r="E3" s="14">
        <f>D3/$O$2</f>
        <v>-5.922234444497583E-2</v>
      </c>
      <c r="G3" s="81"/>
      <c r="H3" s="81"/>
      <c r="I3" s="81"/>
      <c r="J3" s="81"/>
      <c r="K3" s="81"/>
      <c r="L3" s="81"/>
      <c r="N3" s="81"/>
      <c r="O3" s="86"/>
      <c r="S3" s="18">
        <f>E23</f>
        <v>9.658998517384855E-2</v>
      </c>
      <c r="T3" s="13">
        <f>AVERAGE(B23)</f>
        <v>0.42</v>
      </c>
      <c r="U3" s="18">
        <f>($O$2*S3*S3)/2</f>
        <v>4.7812042661055029E-2</v>
      </c>
      <c r="W3" s="31" t="s">
        <v>28</v>
      </c>
      <c r="X3" s="31" t="s">
        <v>20</v>
      </c>
      <c r="Y3" s="31" t="s">
        <v>21</v>
      </c>
      <c r="AA3" s="31" t="s">
        <v>29</v>
      </c>
      <c r="AB3" s="31" t="s">
        <v>20</v>
      </c>
      <c r="AC3" s="31" t="s">
        <v>21</v>
      </c>
    </row>
    <row r="4" spans="2:29" x14ac:dyDescent="0.25">
      <c r="B4" s="13">
        <v>0.04</v>
      </c>
      <c r="C4" s="13">
        <v>-0.499</v>
      </c>
      <c r="D4" s="27">
        <f t="shared" si="0"/>
        <v>-0.51</v>
      </c>
      <c r="E4" s="14">
        <f t="shared" ref="E4:E67" si="1">D4/$O$2</f>
        <v>-4.9758477210770473E-2</v>
      </c>
      <c r="G4" s="32">
        <f>T5-T3</f>
        <v>1.2000000000000002</v>
      </c>
      <c r="H4" s="84">
        <f>AVERAGE(G4:G9)</f>
        <v>1.1900000000000002</v>
      </c>
      <c r="I4" s="82">
        <f>_xlfn.STDEV.S(G4:G9)</f>
        <v>1.6733200530681475E-2</v>
      </c>
      <c r="J4" s="33">
        <f>1/G4</f>
        <v>0.83333333333333326</v>
      </c>
      <c r="K4" s="82">
        <f>AVERAGE(J4:J9)</f>
        <v>0.84047616386727564</v>
      </c>
      <c r="L4" s="82">
        <f>_xlfn.STDEV.S(J4:J9)</f>
        <v>1.1951280679012468E-2</v>
      </c>
      <c r="S4" s="18">
        <f>E52</f>
        <v>-8.2930795351284115E-2</v>
      </c>
      <c r="T4" s="13">
        <f>AVERAGE(B52:B54)</f>
        <v>1.02</v>
      </c>
      <c r="U4" s="18">
        <f t="shared" ref="U4:U10" si="2">($O$2*S4*S4)/2</f>
        <v>3.5245588024295747E-2</v>
      </c>
      <c r="W4" s="18">
        <f>S3</f>
        <v>9.658998517384855E-2</v>
      </c>
      <c r="X4" s="13">
        <f>T3</f>
        <v>0.42</v>
      </c>
      <c r="Y4" s="18">
        <f>($O$2*W4*W4)/2</f>
        <v>4.7812042661055029E-2</v>
      </c>
      <c r="AA4" s="18">
        <f>S4</f>
        <v>-8.2930795351284115E-2</v>
      </c>
      <c r="AB4" s="13">
        <f>T4</f>
        <v>1.02</v>
      </c>
      <c r="AC4" s="18">
        <f>($O$2*AA4*AA4)/2</f>
        <v>3.5245588024295747E-2</v>
      </c>
    </row>
    <row r="5" spans="2:29" x14ac:dyDescent="0.25">
      <c r="B5" s="13">
        <v>0.06</v>
      </c>
      <c r="C5" s="13">
        <v>-0.41399999999999998</v>
      </c>
      <c r="D5" s="27">
        <f t="shared" si="0"/>
        <v>-0.42499999999999999</v>
      </c>
      <c r="E5" s="14">
        <f t="shared" si="1"/>
        <v>-4.1465397675642057E-2</v>
      </c>
      <c r="G5" s="32">
        <f t="shared" ref="G5:G9" si="3">T6-T4</f>
        <v>1.19</v>
      </c>
      <c r="H5" s="84"/>
      <c r="I5" s="82"/>
      <c r="J5" s="33">
        <f t="shared" ref="J5:J9" si="4">1/G5</f>
        <v>0.84033613445378152</v>
      </c>
      <c r="K5" s="82"/>
      <c r="L5" s="82"/>
      <c r="N5" s="81" t="s">
        <v>30</v>
      </c>
      <c r="O5" s="87">
        <f>C502</f>
        <v>1.0999999999999999E-2</v>
      </c>
      <c r="S5" s="18">
        <f>E83</f>
        <v>7.8247644554976306E-2</v>
      </c>
      <c r="T5" s="13">
        <f>AVERAGE(B83)</f>
        <v>1.62</v>
      </c>
      <c r="U5" s="18">
        <f t="shared" si="2"/>
        <v>3.1377305466545498E-2</v>
      </c>
      <c r="W5" s="18">
        <f>S5</f>
        <v>7.8247644554976306E-2</v>
      </c>
      <c r="X5" s="13">
        <f>T5</f>
        <v>1.62</v>
      </c>
      <c r="Y5" s="18">
        <f t="shared" ref="Y5:Y7" si="5">($O$2*W5*W5)/2</f>
        <v>3.1377305466545498E-2</v>
      </c>
      <c r="AA5" s="18">
        <f>S6</f>
        <v>-6.4588454732411871E-2</v>
      </c>
      <c r="AB5" s="13">
        <f>T6</f>
        <v>2.21</v>
      </c>
      <c r="AC5" s="18">
        <f t="shared" ref="AC5:AC7" si="6">($O$2*AA5*AA5)/2</f>
        <v>2.1378778516428332E-2</v>
      </c>
    </row>
    <row r="6" spans="2:29" x14ac:dyDescent="0.25">
      <c r="B6" s="13">
        <v>0.08</v>
      </c>
      <c r="C6" s="13">
        <v>-0.317</v>
      </c>
      <c r="D6" s="27">
        <f t="shared" si="0"/>
        <v>-0.32800000000000001</v>
      </c>
      <c r="E6" s="14">
        <f t="shared" si="1"/>
        <v>-3.2001530441436693E-2</v>
      </c>
      <c r="G6" s="32">
        <f t="shared" si="3"/>
        <v>1.19</v>
      </c>
      <c r="H6" s="84"/>
      <c r="I6" s="82"/>
      <c r="J6" s="33">
        <f t="shared" si="4"/>
        <v>0.84033613445378152</v>
      </c>
      <c r="K6" s="82"/>
      <c r="L6" s="82"/>
      <c r="N6" s="81"/>
      <c r="O6" s="87"/>
      <c r="S6" s="18">
        <f>E112</f>
        <v>-6.4588454732411871E-2</v>
      </c>
      <c r="T6" s="13">
        <f>AVERAGE(B112:B113)</f>
        <v>2.21</v>
      </c>
      <c r="U6" s="18">
        <f t="shared" si="2"/>
        <v>2.1378778516428332E-2</v>
      </c>
      <c r="W6" s="18">
        <f>S7</f>
        <v>5.6880769046821926E-2</v>
      </c>
      <c r="X6" s="13">
        <f>T7</f>
        <v>2.81</v>
      </c>
      <c r="Y6" s="18">
        <f t="shared" si="5"/>
        <v>1.6580744177148589E-2</v>
      </c>
      <c r="AA6" s="18">
        <f>S8</f>
        <v>-4.624611411353962E-2</v>
      </c>
      <c r="AB6" s="13">
        <f>T8</f>
        <v>3.42</v>
      </c>
      <c r="AC6" s="18">
        <f t="shared" si="6"/>
        <v>1.0960329044908892E-2</v>
      </c>
    </row>
    <row r="7" spans="2:29" x14ac:dyDescent="0.25">
      <c r="B7" s="13">
        <v>0.1</v>
      </c>
      <c r="C7" s="13">
        <v>-0.19500000000000001</v>
      </c>
      <c r="D7" s="27">
        <f t="shared" si="0"/>
        <v>-0.20600000000000002</v>
      </c>
      <c r="E7" s="14">
        <f t="shared" si="1"/>
        <v>-2.0098522167487681E-2</v>
      </c>
      <c r="G7" s="32">
        <f t="shared" si="3"/>
        <v>1.21</v>
      </c>
      <c r="H7" s="84"/>
      <c r="I7" s="82"/>
      <c r="J7" s="33">
        <f t="shared" si="4"/>
        <v>0.82644628099173556</v>
      </c>
      <c r="K7" s="82"/>
      <c r="L7" s="82"/>
      <c r="S7" s="18">
        <f>E141</f>
        <v>5.6880769046821926E-2</v>
      </c>
      <c r="T7" s="13">
        <f>AVERAGE(B141:B144)</f>
        <v>2.81</v>
      </c>
      <c r="U7" s="18">
        <f t="shared" si="2"/>
        <v>1.6580744177148589E-2</v>
      </c>
      <c r="W7" s="18">
        <f>S9</f>
        <v>3.7953034578411204E-2</v>
      </c>
      <c r="X7" s="13">
        <f>T9</f>
        <v>4</v>
      </c>
      <c r="Y7" s="18">
        <f t="shared" si="5"/>
        <v>7.3818652255009795E-3</v>
      </c>
      <c r="AA7" s="18">
        <f>S10</f>
        <v>-2.6635420154000666E-2</v>
      </c>
      <c r="AB7" s="13">
        <f>T10</f>
        <v>4.58</v>
      </c>
      <c r="AC7" s="18">
        <f t="shared" si="6"/>
        <v>3.6357348510210911E-3</v>
      </c>
    </row>
    <row r="8" spans="2:29" x14ac:dyDescent="0.25">
      <c r="B8" s="13">
        <v>0.12</v>
      </c>
      <c r="C8" s="13">
        <v>-8.5999999999999993E-2</v>
      </c>
      <c r="D8" s="27">
        <f t="shared" si="0"/>
        <v>-9.6999999999999989E-2</v>
      </c>
      <c r="E8" s="14">
        <f t="shared" si="1"/>
        <v>-9.4638672342053625E-3</v>
      </c>
      <c r="G8" s="34">
        <f t="shared" si="3"/>
        <v>1.19</v>
      </c>
      <c r="H8" s="84"/>
      <c r="I8" s="82"/>
      <c r="J8" s="33">
        <f t="shared" si="4"/>
        <v>0.84033613445378152</v>
      </c>
      <c r="K8" s="82"/>
      <c r="L8" s="82"/>
      <c r="S8" s="18">
        <f>E173</f>
        <v>-4.624611411353962E-2</v>
      </c>
      <c r="T8" s="13">
        <f>AVERAGE(B173)</f>
        <v>3.42</v>
      </c>
      <c r="U8" s="18">
        <f t="shared" si="2"/>
        <v>1.0960329044908892E-2</v>
      </c>
    </row>
    <row r="9" spans="2:29" x14ac:dyDescent="0.25">
      <c r="B9" s="13">
        <v>0.14000000000000001</v>
      </c>
      <c r="C9" s="13">
        <v>1.0999999999999999E-2</v>
      </c>
      <c r="D9" s="27">
        <f t="shared" si="0"/>
        <v>0</v>
      </c>
      <c r="E9" s="14">
        <f t="shared" si="1"/>
        <v>0</v>
      </c>
      <c r="G9" s="34">
        <f t="shared" si="3"/>
        <v>1.1600000000000001</v>
      </c>
      <c r="H9" s="84"/>
      <c r="I9" s="82"/>
      <c r="J9" s="33">
        <f t="shared" si="4"/>
        <v>0.86206896551724133</v>
      </c>
      <c r="K9" s="82"/>
      <c r="L9" s="82"/>
      <c r="S9" s="18">
        <f>E202</f>
        <v>3.7953034578411204E-2</v>
      </c>
      <c r="T9" s="13">
        <f>B202</f>
        <v>4</v>
      </c>
      <c r="U9" s="18">
        <f t="shared" si="2"/>
        <v>7.3818652255009795E-3</v>
      </c>
      <c r="W9" s="85" t="s">
        <v>7</v>
      </c>
      <c r="X9" s="85"/>
      <c r="AA9" s="85" t="s">
        <v>7</v>
      </c>
      <c r="AB9" s="85"/>
    </row>
    <row r="10" spans="2:29" x14ac:dyDescent="0.25">
      <c r="B10" s="13">
        <v>0.16</v>
      </c>
      <c r="C10" s="13">
        <v>0.13300000000000001</v>
      </c>
      <c r="D10" s="27">
        <f t="shared" si="0"/>
        <v>0.12200000000000001</v>
      </c>
      <c r="E10" s="14">
        <f t="shared" si="1"/>
        <v>1.1903008273949016E-2</v>
      </c>
      <c r="S10" s="18">
        <f>E231</f>
        <v>-2.6635420154000666E-2</v>
      </c>
      <c r="T10" s="13">
        <f>B231</f>
        <v>4.58</v>
      </c>
      <c r="U10" s="18">
        <f t="shared" si="2"/>
        <v>3.6357348510210911E-3</v>
      </c>
      <c r="W10" s="31" t="s">
        <v>8</v>
      </c>
      <c r="X10" s="31" t="s">
        <v>9</v>
      </c>
      <c r="AA10" s="31" t="s">
        <v>8</v>
      </c>
      <c r="AB10" s="31" t="s">
        <v>9</v>
      </c>
    </row>
    <row r="11" spans="2:29" x14ac:dyDescent="0.25">
      <c r="B11" s="13">
        <v>0.18</v>
      </c>
      <c r="C11" s="13">
        <v>0.23599999999999999</v>
      </c>
      <c r="D11" s="27">
        <f t="shared" si="0"/>
        <v>0.22499999999999998</v>
      </c>
      <c r="E11" s="14">
        <f t="shared" si="1"/>
        <v>2.1952269357692851E-2</v>
      </c>
      <c r="W11" s="26" cm="1">
        <f t="array" ref="W11:X15">LINEST(W4:W7,X4:X7,TRUE,TRUE)</f>
        <v>-1.6535612944772491E-2</v>
      </c>
      <c r="X11" s="26">
        <v>0.10400290197882363</v>
      </c>
      <c r="AA11" s="26" cm="1">
        <f t="array" ref="AA11:AB15">LINEST(AA4:AA7,AB4:AB7,TRUE,TRUE)</f>
        <v>1.5743696491482585E-2</v>
      </c>
      <c r="AB11" s="26">
        <v>-9.9300623987646428E-2</v>
      </c>
    </row>
    <row r="12" spans="2:29" x14ac:dyDescent="0.25">
      <c r="B12" s="13">
        <v>0.2</v>
      </c>
      <c r="C12" s="13">
        <v>0.33300000000000002</v>
      </c>
      <c r="D12" s="27">
        <f t="shared" si="0"/>
        <v>0.32200000000000001</v>
      </c>
      <c r="E12" s="14">
        <f t="shared" si="1"/>
        <v>3.1416136591898222E-2</v>
      </c>
      <c r="W12">
        <v>3.4816055850177318E-4</v>
      </c>
      <c r="X12">
        <v>8.9945614264251095E-4</v>
      </c>
      <c r="AA12">
        <v>2.7102156937892951E-4</v>
      </c>
      <c r="AB12">
        <v>8.4188412994051103E-4</v>
      </c>
    </row>
    <row r="13" spans="2:29" x14ac:dyDescent="0.25">
      <c r="B13" s="13">
        <v>0.22</v>
      </c>
      <c r="C13" s="13">
        <v>0.42399999999999999</v>
      </c>
      <c r="D13" s="27">
        <f t="shared" si="0"/>
        <v>0.41299999999999998</v>
      </c>
      <c r="E13" s="14">
        <f t="shared" si="1"/>
        <v>4.0294609976565102E-2</v>
      </c>
      <c r="W13">
        <v>0.99911414294767498</v>
      </c>
      <c r="X13">
        <v>9.2876519403637195E-4</v>
      </c>
      <c r="AA13">
        <v>0.99940766558542249</v>
      </c>
      <c r="AB13">
        <v>7.2058488890337563E-4</v>
      </c>
    </row>
    <row r="14" spans="2:29" x14ac:dyDescent="0.25">
      <c r="B14" s="13">
        <v>0.24</v>
      </c>
      <c r="C14" s="13">
        <v>0.52800000000000002</v>
      </c>
      <c r="D14" s="27">
        <f t="shared" si="0"/>
        <v>0.51700000000000002</v>
      </c>
      <c r="E14" s="14">
        <f t="shared" si="1"/>
        <v>5.0441436701898691E-2</v>
      </c>
      <c r="W14">
        <v>2255.7006016386836</v>
      </c>
      <c r="X14">
        <v>2</v>
      </c>
      <c r="AA14">
        <v>3374.4710453749321</v>
      </c>
      <c r="AB14">
        <v>2</v>
      </c>
      <c r="AC14" s="23"/>
    </row>
    <row r="15" spans="2:29" x14ac:dyDescent="0.25">
      <c r="B15" s="13">
        <v>0.26</v>
      </c>
      <c r="C15" s="13">
        <v>0.63100000000000001</v>
      </c>
      <c r="D15" s="27">
        <f t="shared" si="0"/>
        <v>0.62</v>
      </c>
      <c r="E15" s="14">
        <f t="shared" si="1"/>
        <v>6.0490697785642533E-2</v>
      </c>
      <c r="W15">
        <v>1.9457781339748262E-3</v>
      </c>
      <c r="X15">
        <v>1.7252095713068391E-6</v>
      </c>
      <c r="AA15">
        <v>1.7521690588757871E-3</v>
      </c>
      <c r="AB15">
        <v>1.0384851642317805E-6</v>
      </c>
      <c r="AC15" s="23"/>
    </row>
    <row r="16" spans="2:29" x14ac:dyDescent="0.25">
      <c r="B16" s="13">
        <v>0.28000000000000003</v>
      </c>
      <c r="C16" s="13">
        <v>0.70399999999999996</v>
      </c>
      <c r="D16" s="27">
        <f t="shared" si="0"/>
        <v>0.69299999999999995</v>
      </c>
      <c r="E16" s="14">
        <f t="shared" si="1"/>
        <v>6.7612989621693986E-2</v>
      </c>
      <c r="AC16" s="23"/>
    </row>
    <row r="17" spans="2:27" x14ac:dyDescent="0.25">
      <c r="B17" s="13">
        <v>0.3</v>
      </c>
      <c r="C17" s="13">
        <v>0.77100000000000002</v>
      </c>
      <c r="D17" s="27">
        <f t="shared" si="0"/>
        <v>0.76</v>
      </c>
      <c r="E17" s="14">
        <f t="shared" si="1"/>
        <v>7.4149887608206982E-2</v>
      </c>
    </row>
    <row r="18" spans="2:27" x14ac:dyDescent="0.25">
      <c r="B18" s="13">
        <v>0.32</v>
      </c>
      <c r="C18" s="13">
        <v>0.83699999999999997</v>
      </c>
      <c r="D18" s="27">
        <f t="shared" si="0"/>
        <v>0.82599999999999996</v>
      </c>
      <c r="E18" s="14">
        <f t="shared" si="1"/>
        <v>8.0589219953130203E-2</v>
      </c>
    </row>
    <row r="19" spans="2:27" x14ac:dyDescent="0.25">
      <c r="B19" s="13">
        <v>0.34</v>
      </c>
      <c r="C19" s="13">
        <v>0.89200000000000002</v>
      </c>
      <c r="D19" s="27">
        <f t="shared" si="0"/>
        <v>0.88100000000000001</v>
      </c>
      <c r="E19" s="14">
        <f t="shared" si="1"/>
        <v>8.5955330240566244E-2</v>
      </c>
    </row>
    <row r="20" spans="2:27" x14ac:dyDescent="0.25">
      <c r="B20" s="13">
        <v>0.36</v>
      </c>
      <c r="C20" s="13">
        <v>0.92900000000000005</v>
      </c>
      <c r="D20" s="27">
        <f t="shared" si="0"/>
        <v>0.91800000000000004</v>
      </c>
      <c r="E20" s="14">
        <f t="shared" si="1"/>
        <v>8.9565258979386858E-2</v>
      </c>
      <c r="G20" s="9">
        <f>H4-'1ª Parte'!G17</f>
        <v>-2.3521595068891177E-2</v>
      </c>
      <c r="H20">
        <f>G20/I4</f>
        <v>-1.4056841681758796</v>
      </c>
      <c r="J20">
        <f>1/H4</f>
        <v>0.84033613445378141</v>
      </c>
      <c r="K20">
        <f>I4/(H4*H4)</f>
        <v>1.1816397521842716E-2</v>
      </c>
      <c r="L20">
        <f>J20-'1ª Parte'!G18</f>
        <v>1.6288170195485563E-2</v>
      </c>
      <c r="M20">
        <f>L20/K20</f>
        <v>1.3784379008387908</v>
      </c>
    </row>
    <row r="21" spans="2:27" x14ac:dyDescent="0.25">
      <c r="B21" s="13">
        <v>0.38</v>
      </c>
      <c r="C21" s="13">
        <v>0.96499999999999997</v>
      </c>
      <c r="D21" s="27">
        <f t="shared" si="0"/>
        <v>0.95399999999999996</v>
      </c>
      <c r="E21" s="14">
        <f t="shared" si="1"/>
        <v>9.3077622076617697E-2</v>
      </c>
      <c r="J21">
        <f>2*PI()/H4</f>
        <v>5.2799876530920882</v>
      </c>
      <c r="K21">
        <f>((2*PI()*I4)/(H4*H4))</f>
        <v>7.4244615293035429E-2</v>
      </c>
      <c r="L21" s="70">
        <f>J21-'1ª Parte'!G16</f>
        <v>0.10234159165311496</v>
      </c>
      <c r="M21">
        <f>L21/K21</f>
        <v>1.3784379008387857</v>
      </c>
    </row>
    <row r="22" spans="2:27" x14ac:dyDescent="0.25">
      <c r="B22" s="13">
        <v>0.4</v>
      </c>
      <c r="C22" s="13">
        <v>0.995</v>
      </c>
      <c r="D22" s="27">
        <f t="shared" si="0"/>
        <v>0.98399999999999999</v>
      </c>
      <c r="E22" s="14">
        <f t="shared" si="1"/>
        <v>9.6004591324310079E-2</v>
      </c>
    </row>
    <row r="23" spans="2:27" x14ac:dyDescent="0.25">
      <c r="B23" s="15">
        <v>0.42</v>
      </c>
      <c r="C23" s="15">
        <v>1.0009999999999999</v>
      </c>
      <c r="D23" s="27">
        <f t="shared" si="0"/>
        <v>0.98999999999999988</v>
      </c>
      <c r="E23" s="14">
        <f t="shared" si="1"/>
        <v>9.658998517384855E-2</v>
      </c>
    </row>
    <row r="24" spans="2:27" x14ac:dyDescent="0.25">
      <c r="B24" s="13">
        <v>0.44</v>
      </c>
      <c r="C24" s="13">
        <v>0.98899999999999999</v>
      </c>
      <c r="D24" s="27">
        <f t="shared" si="0"/>
        <v>0.97799999999999998</v>
      </c>
      <c r="E24" s="14">
        <f t="shared" si="1"/>
        <v>9.5419197474771608E-2</v>
      </c>
    </row>
    <row r="25" spans="2:27" x14ac:dyDescent="0.25">
      <c r="B25" s="13">
        <v>0.46</v>
      </c>
      <c r="C25" s="13">
        <v>0.98299999999999998</v>
      </c>
      <c r="D25" s="27">
        <f t="shared" si="0"/>
        <v>0.97199999999999998</v>
      </c>
      <c r="E25" s="14">
        <f t="shared" si="1"/>
        <v>9.4833803625233123E-2</v>
      </c>
    </row>
    <row r="26" spans="2:27" x14ac:dyDescent="0.25">
      <c r="B26" s="13">
        <v>0.48</v>
      </c>
      <c r="C26" s="13">
        <v>0.96499999999999997</v>
      </c>
      <c r="D26" s="27">
        <f t="shared" si="0"/>
        <v>0.95399999999999996</v>
      </c>
      <c r="E26" s="14">
        <f t="shared" si="1"/>
        <v>9.3077622076617697E-2</v>
      </c>
      <c r="Q26" s="24"/>
    </row>
    <row r="27" spans="2:27" x14ac:dyDescent="0.25">
      <c r="B27" s="13">
        <v>0.5</v>
      </c>
      <c r="C27" s="13">
        <v>0.93400000000000005</v>
      </c>
      <c r="D27" s="27">
        <f t="shared" si="0"/>
        <v>0.92300000000000004</v>
      </c>
      <c r="E27" s="14">
        <f t="shared" si="1"/>
        <v>9.0053087187335581E-2</v>
      </c>
      <c r="W27" s="92" t="s">
        <v>33</v>
      </c>
      <c r="AA27" s="81" t="s">
        <v>34</v>
      </c>
    </row>
    <row r="28" spans="2:27" x14ac:dyDescent="0.25">
      <c r="B28" s="13">
        <v>0.52</v>
      </c>
      <c r="C28" s="13">
        <v>0.89200000000000002</v>
      </c>
      <c r="D28" s="27">
        <f t="shared" si="0"/>
        <v>0.88100000000000001</v>
      </c>
      <c r="E28" s="14">
        <f t="shared" si="1"/>
        <v>8.5955330240566244E-2</v>
      </c>
      <c r="W28" s="93"/>
      <c r="AA28" s="81"/>
    </row>
    <row r="29" spans="2:27" x14ac:dyDescent="0.25">
      <c r="B29" s="13">
        <v>0.54</v>
      </c>
      <c r="C29" s="13">
        <v>0.83699999999999997</v>
      </c>
      <c r="D29" s="27">
        <f t="shared" si="0"/>
        <v>0.82599999999999996</v>
      </c>
      <c r="E29" s="14">
        <f t="shared" si="1"/>
        <v>8.0589219953130203E-2</v>
      </c>
      <c r="W29" s="50">
        <f>(ABS(W11)*O2*H4)/4</f>
        <v>5.0420873279911183E-2</v>
      </c>
      <c r="AA29" s="50">
        <f>(ABS(AA11)*O2*H4)/4</f>
        <v>4.8006138532976389E-2</v>
      </c>
    </row>
    <row r="30" spans="2:27" x14ac:dyDescent="0.25">
      <c r="B30" s="13">
        <v>0.56000000000000005</v>
      </c>
      <c r="C30" s="13">
        <v>0.78900000000000003</v>
      </c>
      <c r="D30" s="27">
        <f t="shared" si="0"/>
        <v>0.77800000000000002</v>
      </c>
      <c r="E30" s="14">
        <f t="shared" si="1"/>
        <v>7.5906069156822409E-2</v>
      </c>
      <c r="W30">
        <f>SQRT((((W11*H4*P2)/4)^2)+(((O2*H4*W12)/4)^2)+(((W11*O2*I4)/4)^2))</f>
        <v>1.3022275273036836E-3</v>
      </c>
      <c r="AA30">
        <f>SQRT((((AA11*H4*P2)/4)^2)+(((O2*H4*AA12)/4)^2)+(((AA11*O2*I4)/4)^2))</f>
        <v>1.0947749577827021E-3</v>
      </c>
    </row>
    <row r="31" spans="2:27" x14ac:dyDescent="0.25">
      <c r="B31" s="13">
        <v>0.57999999999999996</v>
      </c>
      <c r="C31" s="13">
        <v>0.71599999999999997</v>
      </c>
      <c r="D31" s="27">
        <f t="shared" si="0"/>
        <v>0.70499999999999996</v>
      </c>
      <c r="E31" s="14">
        <f t="shared" si="1"/>
        <v>6.8783777320770942E-2</v>
      </c>
    </row>
    <row r="32" spans="2:27" x14ac:dyDescent="0.25">
      <c r="B32" s="13">
        <v>0.6</v>
      </c>
      <c r="C32" s="13">
        <v>0.63700000000000001</v>
      </c>
      <c r="D32" s="27">
        <f t="shared" si="0"/>
        <v>0.626</v>
      </c>
      <c r="E32" s="14">
        <f t="shared" si="1"/>
        <v>6.1076091635181011E-2</v>
      </c>
    </row>
    <row r="33" spans="2:5" x14ac:dyDescent="0.25">
      <c r="B33" s="13">
        <v>0.62</v>
      </c>
      <c r="C33" s="13">
        <v>0.55800000000000005</v>
      </c>
      <c r="D33" s="27">
        <f t="shared" si="0"/>
        <v>0.54700000000000004</v>
      </c>
      <c r="E33" s="14">
        <f t="shared" si="1"/>
        <v>5.336840594959108E-2</v>
      </c>
    </row>
    <row r="34" spans="2:5" x14ac:dyDescent="0.25">
      <c r="B34" s="13">
        <v>0.64</v>
      </c>
      <c r="C34" s="13">
        <v>0.46700000000000003</v>
      </c>
      <c r="D34" s="27">
        <f t="shared" si="0"/>
        <v>0.45600000000000002</v>
      </c>
      <c r="E34" s="14">
        <f t="shared" si="1"/>
        <v>4.4489932564924187E-2</v>
      </c>
    </row>
    <row r="35" spans="2:5" x14ac:dyDescent="0.25">
      <c r="B35" s="13">
        <v>0.66</v>
      </c>
      <c r="C35" s="13">
        <v>0.376</v>
      </c>
      <c r="D35" s="27">
        <f t="shared" si="0"/>
        <v>0.36499999999999999</v>
      </c>
      <c r="E35" s="14">
        <f t="shared" si="1"/>
        <v>3.56114591802573E-2</v>
      </c>
    </row>
    <row r="36" spans="2:5" x14ac:dyDescent="0.25">
      <c r="B36" s="13">
        <v>0.68</v>
      </c>
      <c r="C36" s="13">
        <v>0.27900000000000003</v>
      </c>
      <c r="D36" s="27">
        <f t="shared" si="0"/>
        <v>0.26800000000000002</v>
      </c>
      <c r="E36" s="14">
        <f t="shared" si="1"/>
        <v>2.6147591946051936E-2</v>
      </c>
    </row>
    <row r="37" spans="2:5" x14ac:dyDescent="0.25">
      <c r="B37" s="13">
        <v>0.7</v>
      </c>
      <c r="C37" s="13">
        <v>0.193</v>
      </c>
      <c r="D37" s="27">
        <f t="shared" si="0"/>
        <v>0.182</v>
      </c>
      <c r="E37" s="14">
        <f t="shared" si="1"/>
        <v>1.7756946769333776E-2</v>
      </c>
    </row>
    <row r="38" spans="2:5" x14ac:dyDescent="0.25">
      <c r="B38" s="13">
        <v>0.72</v>
      </c>
      <c r="C38" s="13">
        <v>9.6000000000000002E-2</v>
      </c>
      <c r="D38" s="27">
        <f t="shared" si="0"/>
        <v>8.5000000000000006E-2</v>
      </c>
      <c r="E38" s="14">
        <f t="shared" si="1"/>
        <v>8.2930795351284121E-3</v>
      </c>
    </row>
    <row r="39" spans="2:5" x14ac:dyDescent="0.25">
      <c r="B39" s="13">
        <v>0.74</v>
      </c>
      <c r="C39" s="13">
        <v>-7.0000000000000001E-3</v>
      </c>
      <c r="D39" s="27">
        <f t="shared" si="0"/>
        <v>-1.7999999999999999E-2</v>
      </c>
      <c r="E39" s="14">
        <f t="shared" si="1"/>
        <v>-1.7561815486154281E-3</v>
      </c>
    </row>
    <row r="40" spans="2:5" x14ac:dyDescent="0.25">
      <c r="B40" s="13">
        <v>0.76</v>
      </c>
      <c r="C40" s="13">
        <v>-9.8000000000000004E-2</v>
      </c>
      <c r="D40" s="27">
        <f t="shared" si="0"/>
        <v>-0.109</v>
      </c>
      <c r="E40" s="14">
        <f t="shared" si="1"/>
        <v>-1.0634654933282316E-2</v>
      </c>
    </row>
    <row r="41" spans="2:5" x14ac:dyDescent="0.25">
      <c r="B41" s="13">
        <v>0.78</v>
      </c>
      <c r="C41" s="13">
        <v>-0.183</v>
      </c>
      <c r="D41" s="27">
        <f t="shared" si="0"/>
        <v>-0.19400000000000001</v>
      </c>
      <c r="E41" s="14">
        <f t="shared" si="1"/>
        <v>-1.8927734468410728E-2</v>
      </c>
    </row>
    <row r="42" spans="2:5" x14ac:dyDescent="0.25">
      <c r="B42" s="13">
        <v>0.8</v>
      </c>
      <c r="C42" s="13">
        <v>-0.28699999999999998</v>
      </c>
      <c r="D42" s="27">
        <f t="shared" si="0"/>
        <v>-0.29799999999999999</v>
      </c>
      <c r="E42" s="14">
        <f t="shared" si="1"/>
        <v>-2.9074561193744314E-2</v>
      </c>
    </row>
    <row r="43" spans="2:5" x14ac:dyDescent="0.25">
      <c r="B43" s="13">
        <v>0.82</v>
      </c>
      <c r="C43" s="13">
        <v>-0.38400000000000001</v>
      </c>
      <c r="D43" s="27">
        <f t="shared" si="0"/>
        <v>-0.39500000000000002</v>
      </c>
      <c r="E43" s="14">
        <f t="shared" si="1"/>
        <v>-3.8538428427949682E-2</v>
      </c>
    </row>
    <row r="44" spans="2:5" x14ac:dyDescent="0.25">
      <c r="B44" s="13">
        <v>0.84</v>
      </c>
      <c r="C44" s="13">
        <v>-0.46300000000000002</v>
      </c>
      <c r="D44" s="27">
        <f t="shared" si="0"/>
        <v>-0.47400000000000003</v>
      </c>
      <c r="E44" s="14">
        <f t="shared" si="1"/>
        <v>-4.624611411353962E-2</v>
      </c>
    </row>
    <row r="45" spans="2:5" x14ac:dyDescent="0.25">
      <c r="B45" s="13">
        <v>0.86</v>
      </c>
      <c r="C45" s="13">
        <v>-0.52300000000000002</v>
      </c>
      <c r="D45" s="27">
        <f t="shared" si="0"/>
        <v>-0.53400000000000003</v>
      </c>
      <c r="E45" s="14">
        <f t="shared" si="1"/>
        <v>-5.2100052608924377E-2</v>
      </c>
    </row>
    <row r="46" spans="2:5" x14ac:dyDescent="0.25">
      <c r="B46" s="13">
        <v>0.88</v>
      </c>
      <c r="C46" s="13">
        <v>-0.59599999999999997</v>
      </c>
      <c r="D46" s="27">
        <f t="shared" si="0"/>
        <v>-0.60699999999999998</v>
      </c>
      <c r="E46" s="14">
        <f t="shared" si="1"/>
        <v>-5.922234444497583E-2</v>
      </c>
    </row>
    <row r="47" spans="2:5" x14ac:dyDescent="0.25">
      <c r="B47" s="13">
        <v>0.9</v>
      </c>
      <c r="C47" s="13">
        <v>-0.66300000000000003</v>
      </c>
      <c r="D47" s="27">
        <f t="shared" si="0"/>
        <v>-0.67400000000000004</v>
      </c>
      <c r="E47" s="14">
        <f t="shared" si="1"/>
        <v>-6.5759242431488826E-2</v>
      </c>
    </row>
    <row r="48" spans="2:5" x14ac:dyDescent="0.25">
      <c r="B48" s="13">
        <v>0.92</v>
      </c>
      <c r="C48" s="13">
        <v>-0.71199999999999997</v>
      </c>
      <c r="D48" s="27">
        <f t="shared" si="0"/>
        <v>-0.72299999999999998</v>
      </c>
      <c r="E48" s="14">
        <f t="shared" si="1"/>
        <v>-7.0539958869386368E-2</v>
      </c>
    </row>
    <row r="49" spans="2:5" x14ac:dyDescent="0.25">
      <c r="B49" s="13">
        <v>0.94</v>
      </c>
      <c r="C49" s="13">
        <v>-0.754</v>
      </c>
      <c r="D49" s="27">
        <f t="shared" si="0"/>
        <v>-0.76500000000000001</v>
      </c>
      <c r="E49" s="14">
        <f t="shared" si="1"/>
        <v>-7.4637715816155706E-2</v>
      </c>
    </row>
    <row r="50" spans="2:5" x14ac:dyDescent="0.25">
      <c r="B50" s="13">
        <v>0.96</v>
      </c>
      <c r="C50" s="13">
        <v>-0.79100000000000004</v>
      </c>
      <c r="D50" s="27">
        <f t="shared" si="0"/>
        <v>-0.80200000000000005</v>
      </c>
      <c r="E50" s="14">
        <f t="shared" si="1"/>
        <v>-7.824764455497632E-2</v>
      </c>
    </row>
    <row r="51" spans="2:5" x14ac:dyDescent="0.25">
      <c r="B51" s="13">
        <v>0.98</v>
      </c>
      <c r="C51" s="13">
        <v>-0.82099999999999995</v>
      </c>
      <c r="D51" s="27">
        <f t="shared" si="0"/>
        <v>-0.83199999999999996</v>
      </c>
      <c r="E51" s="14">
        <f t="shared" si="1"/>
        <v>-8.1174613802668688E-2</v>
      </c>
    </row>
    <row r="52" spans="2:5" x14ac:dyDescent="0.25">
      <c r="B52" s="15">
        <v>1</v>
      </c>
      <c r="C52" s="15">
        <v>-0.83899999999999997</v>
      </c>
      <c r="D52" s="27">
        <f t="shared" si="0"/>
        <v>-0.85</v>
      </c>
      <c r="E52" s="14">
        <f t="shared" si="1"/>
        <v>-8.2930795351284115E-2</v>
      </c>
    </row>
    <row r="53" spans="2:5" x14ac:dyDescent="0.25">
      <c r="B53" s="15">
        <v>1.02</v>
      </c>
      <c r="C53" s="15">
        <v>-0.83899999999999997</v>
      </c>
      <c r="D53" s="27">
        <f t="shared" si="0"/>
        <v>-0.85</v>
      </c>
      <c r="E53" s="14">
        <f t="shared" si="1"/>
        <v>-8.2930795351284115E-2</v>
      </c>
    </row>
    <row r="54" spans="2:5" x14ac:dyDescent="0.25">
      <c r="B54" s="15">
        <v>1.04</v>
      </c>
      <c r="C54" s="15">
        <v>-0.83899999999999997</v>
      </c>
      <c r="D54" s="27">
        <f t="shared" si="0"/>
        <v>-0.85</v>
      </c>
      <c r="E54" s="14">
        <f t="shared" si="1"/>
        <v>-8.2930795351284115E-2</v>
      </c>
    </row>
    <row r="55" spans="2:5" x14ac:dyDescent="0.25">
      <c r="B55" s="13">
        <v>1.06</v>
      </c>
      <c r="C55" s="13">
        <v>-0.83299999999999996</v>
      </c>
      <c r="D55" s="27">
        <f t="shared" si="0"/>
        <v>-0.84399999999999997</v>
      </c>
      <c r="E55" s="14">
        <f t="shared" si="1"/>
        <v>-8.2345401501745644E-2</v>
      </c>
    </row>
    <row r="56" spans="2:5" x14ac:dyDescent="0.25">
      <c r="B56" s="13">
        <v>1.08</v>
      </c>
      <c r="C56" s="13">
        <v>-0.81499999999999995</v>
      </c>
      <c r="D56" s="27">
        <f t="shared" si="0"/>
        <v>-0.82599999999999996</v>
      </c>
      <c r="E56" s="14">
        <f t="shared" si="1"/>
        <v>-8.0589219953130203E-2</v>
      </c>
    </row>
    <row r="57" spans="2:5" x14ac:dyDescent="0.25">
      <c r="B57" s="13">
        <v>1.1000000000000001</v>
      </c>
      <c r="C57" s="13">
        <v>-0.78400000000000003</v>
      </c>
      <c r="D57" s="27">
        <f t="shared" si="0"/>
        <v>-0.79500000000000004</v>
      </c>
      <c r="E57" s="14">
        <f t="shared" si="1"/>
        <v>-7.7564685063848088E-2</v>
      </c>
    </row>
    <row r="58" spans="2:5" x14ac:dyDescent="0.25">
      <c r="B58" s="13">
        <v>1.1200000000000001</v>
      </c>
      <c r="C58" s="13">
        <v>-0.754</v>
      </c>
      <c r="D58" s="27">
        <f t="shared" si="0"/>
        <v>-0.76500000000000001</v>
      </c>
      <c r="E58" s="14">
        <f t="shared" si="1"/>
        <v>-7.4637715816155706E-2</v>
      </c>
    </row>
    <row r="59" spans="2:5" x14ac:dyDescent="0.25">
      <c r="B59" s="13">
        <v>1.1399999999999999</v>
      </c>
      <c r="C59" s="13">
        <v>-0.71199999999999997</v>
      </c>
      <c r="D59" s="27">
        <f t="shared" si="0"/>
        <v>-0.72299999999999998</v>
      </c>
      <c r="E59" s="14">
        <f t="shared" si="1"/>
        <v>-7.0539958869386368E-2</v>
      </c>
    </row>
    <row r="60" spans="2:5" x14ac:dyDescent="0.25">
      <c r="B60" s="13">
        <v>1.1599999999999999</v>
      </c>
      <c r="C60" s="13">
        <v>-0.65700000000000003</v>
      </c>
      <c r="D60" s="27">
        <f t="shared" si="0"/>
        <v>-0.66800000000000004</v>
      </c>
      <c r="E60" s="14">
        <f t="shared" si="1"/>
        <v>-6.5173848581950342E-2</v>
      </c>
    </row>
    <row r="61" spans="2:5" x14ac:dyDescent="0.25">
      <c r="B61" s="13">
        <v>1.18</v>
      </c>
      <c r="C61" s="13">
        <v>-0.59599999999999997</v>
      </c>
      <c r="D61" s="27">
        <f t="shared" si="0"/>
        <v>-0.60699999999999998</v>
      </c>
      <c r="E61" s="14">
        <f t="shared" si="1"/>
        <v>-5.922234444497583E-2</v>
      </c>
    </row>
    <row r="62" spans="2:5" x14ac:dyDescent="0.25">
      <c r="B62" s="13">
        <v>1.2</v>
      </c>
      <c r="C62" s="13">
        <v>-0.54200000000000004</v>
      </c>
      <c r="D62" s="27">
        <f t="shared" si="0"/>
        <v>-0.55300000000000005</v>
      </c>
      <c r="E62" s="14">
        <f t="shared" si="1"/>
        <v>-5.3953799799129551E-2</v>
      </c>
    </row>
    <row r="63" spans="2:5" x14ac:dyDescent="0.25">
      <c r="B63" s="13">
        <v>1.22</v>
      </c>
      <c r="C63" s="13">
        <v>-0.46300000000000002</v>
      </c>
      <c r="D63" s="27">
        <f t="shared" si="0"/>
        <v>-0.47400000000000003</v>
      </c>
      <c r="E63" s="14">
        <f t="shared" si="1"/>
        <v>-4.624611411353962E-2</v>
      </c>
    </row>
    <row r="64" spans="2:5" x14ac:dyDescent="0.25">
      <c r="B64" s="13">
        <v>1.24</v>
      </c>
      <c r="C64" s="13">
        <v>-0.38400000000000001</v>
      </c>
      <c r="D64" s="27">
        <f t="shared" si="0"/>
        <v>-0.39500000000000002</v>
      </c>
      <c r="E64" s="14">
        <f t="shared" si="1"/>
        <v>-3.8538428427949682E-2</v>
      </c>
    </row>
    <row r="65" spans="2:5" x14ac:dyDescent="0.25">
      <c r="B65" s="13">
        <v>1.26</v>
      </c>
      <c r="C65" s="13">
        <v>-0.311</v>
      </c>
      <c r="D65" s="27">
        <f t="shared" si="0"/>
        <v>-0.32200000000000001</v>
      </c>
      <c r="E65" s="14">
        <f t="shared" si="1"/>
        <v>-3.1416136591898222E-2</v>
      </c>
    </row>
    <row r="66" spans="2:5" x14ac:dyDescent="0.25">
      <c r="B66" s="13">
        <v>1.28</v>
      </c>
      <c r="C66" s="13">
        <v>-0.23200000000000001</v>
      </c>
      <c r="D66" s="27">
        <f t="shared" si="0"/>
        <v>-0.24300000000000002</v>
      </c>
      <c r="E66" s="14">
        <f t="shared" si="1"/>
        <v>-2.3708450906308284E-2</v>
      </c>
    </row>
    <row r="67" spans="2:5" x14ac:dyDescent="0.25">
      <c r="B67" s="13">
        <v>1.3</v>
      </c>
      <c r="C67" s="13">
        <v>-0.13500000000000001</v>
      </c>
      <c r="D67" s="27">
        <f t="shared" ref="D67:D130" si="7">C67-$O$5</f>
        <v>-0.14600000000000002</v>
      </c>
      <c r="E67" s="14">
        <f t="shared" si="1"/>
        <v>-1.424458367210292E-2</v>
      </c>
    </row>
    <row r="68" spans="2:5" x14ac:dyDescent="0.25">
      <c r="B68" s="13">
        <v>1.32</v>
      </c>
      <c r="C68" s="13">
        <v>-3.6999999999999998E-2</v>
      </c>
      <c r="D68" s="27">
        <f t="shared" si="7"/>
        <v>-4.8000000000000001E-2</v>
      </c>
      <c r="E68" s="14">
        <f t="shared" ref="E68:E131" si="8">D68/$O$2</f>
        <v>-4.6831507963078093E-3</v>
      </c>
    </row>
    <row r="69" spans="2:5" x14ac:dyDescent="0.25">
      <c r="B69" s="13">
        <v>1.34</v>
      </c>
      <c r="C69" s="13">
        <v>4.2000000000000003E-2</v>
      </c>
      <c r="D69" s="27">
        <f t="shared" si="7"/>
        <v>3.1000000000000003E-2</v>
      </c>
      <c r="E69" s="14">
        <f t="shared" si="8"/>
        <v>3.0245348892821268E-3</v>
      </c>
    </row>
    <row r="70" spans="2:5" x14ac:dyDescent="0.25">
      <c r="B70" s="13">
        <v>1.36</v>
      </c>
      <c r="C70" s="13">
        <v>0.121</v>
      </c>
      <c r="D70" s="27">
        <f t="shared" si="7"/>
        <v>0.11</v>
      </c>
      <c r="E70" s="14">
        <f t="shared" si="8"/>
        <v>1.0732220574872062E-2</v>
      </c>
    </row>
    <row r="71" spans="2:5" x14ac:dyDescent="0.25">
      <c r="B71" s="13">
        <v>1.38</v>
      </c>
      <c r="C71" s="13">
        <v>0.21199999999999999</v>
      </c>
      <c r="D71" s="27">
        <f t="shared" si="7"/>
        <v>0.20099999999999998</v>
      </c>
      <c r="E71" s="14">
        <f t="shared" si="8"/>
        <v>1.961069395953895E-2</v>
      </c>
    </row>
    <row r="72" spans="2:5" x14ac:dyDescent="0.25">
      <c r="B72" s="13">
        <v>1.4</v>
      </c>
      <c r="C72" s="13">
        <v>0.29699999999999999</v>
      </c>
      <c r="D72" s="27">
        <f t="shared" si="7"/>
        <v>0.28599999999999998</v>
      </c>
      <c r="E72" s="14">
        <f t="shared" si="8"/>
        <v>2.7903773494667359E-2</v>
      </c>
    </row>
    <row r="73" spans="2:5" x14ac:dyDescent="0.25">
      <c r="B73" s="13">
        <v>1.42</v>
      </c>
      <c r="C73" s="13">
        <v>0.37</v>
      </c>
      <c r="D73" s="27">
        <f t="shared" si="7"/>
        <v>0.35899999999999999</v>
      </c>
      <c r="E73" s="14">
        <f t="shared" si="8"/>
        <v>3.5026065330718822E-2</v>
      </c>
    </row>
    <row r="74" spans="2:5" x14ac:dyDescent="0.25">
      <c r="B74" s="13">
        <v>1.44</v>
      </c>
      <c r="C74" s="13">
        <v>0.436</v>
      </c>
      <c r="D74" s="27">
        <f t="shared" si="7"/>
        <v>0.42499999999999999</v>
      </c>
      <c r="E74" s="14">
        <f t="shared" si="8"/>
        <v>4.1465397675642057E-2</v>
      </c>
    </row>
    <row r="75" spans="2:5" x14ac:dyDescent="0.25">
      <c r="B75" s="13">
        <v>1.46</v>
      </c>
      <c r="C75" s="13">
        <v>0.50900000000000001</v>
      </c>
      <c r="D75" s="27">
        <f t="shared" si="7"/>
        <v>0.498</v>
      </c>
      <c r="E75" s="14">
        <f t="shared" si="8"/>
        <v>4.8587689511693517E-2</v>
      </c>
    </row>
    <row r="76" spans="2:5" x14ac:dyDescent="0.25">
      <c r="B76" s="13">
        <v>1.48</v>
      </c>
      <c r="C76" s="13">
        <v>0.59399999999999997</v>
      </c>
      <c r="D76" s="27">
        <f t="shared" si="7"/>
        <v>0.58299999999999996</v>
      </c>
      <c r="E76" s="14">
        <f t="shared" si="8"/>
        <v>5.6880769046821926E-2</v>
      </c>
    </row>
    <row r="77" spans="2:5" x14ac:dyDescent="0.25">
      <c r="B77" s="13">
        <v>1.5</v>
      </c>
      <c r="C77" s="13">
        <v>0.64300000000000002</v>
      </c>
      <c r="D77" s="27">
        <f t="shared" si="7"/>
        <v>0.63200000000000001</v>
      </c>
      <c r="E77" s="14">
        <f t="shared" si="8"/>
        <v>6.1661485484719489E-2</v>
      </c>
    </row>
    <row r="78" spans="2:5" x14ac:dyDescent="0.25">
      <c r="B78" s="13">
        <v>1.52</v>
      </c>
      <c r="C78" s="13">
        <v>0.69199999999999995</v>
      </c>
      <c r="D78" s="27">
        <f t="shared" si="7"/>
        <v>0.68099999999999994</v>
      </c>
      <c r="E78" s="14">
        <f t="shared" si="8"/>
        <v>6.6442201922617031E-2</v>
      </c>
    </row>
    <row r="79" spans="2:5" x14ac:dyDescent="0.25">
      <c r="B79" s="13">
        <v>1.54</v>
      </c>
      <c r="C79" s="13">
        <v>0.73399999999999999</v>
      </c>
      <c r="D79" s="27">
        <f t="shared" si="7"/>
        <v>0.72299999999999998</v>
      </c>
      <c r="E79" s="14">
        <f t="shared" si="8"/>
        <v>7.0539958869386368E-2</v>
      </c>
    </row>
    <row r="80" spans="2:5" x14ac:dyDescent="0.25">
      <c r="B80" s="13">
        <v>1.56</v>
      </c>
      <c r="C80" s="13">
        <v>0.76500000000000001</v>
      </c>
      <c r="D80" s="27">
        <f t="shared" si="7"/>
        <v>0.754</v>
      </c>
      <c r="E80" s="14">
        <f t="shared" si="8"/>
        <v>7.3564493758668498E-2</v>
      </c>
    </row>
    <row r="81" spans="2:5" x14ac:dyDescent="0.25">
      <c r="B81" s="13">
        <v>1.58</v>
      </c>
      <c r="C81" s="13">
        <v>0.78300000000000003</v>
      </c>
      <c r="D81" s="27">
        <f t="shared" si="7"/>
        <v>0.77200000000000002</v>
      </c>
      <c r="E81" s="14">
        <f t="shared" si="8"/>
        <v>7.5320675307283924E-2</v>
      </c>
    </row>
    <row r="82" spans="2:5" x14ac:dyDescent="0.25">
      <c r="B82" s="13">
        <v>1.6</v>
      </c>
      <c r="C82" s="13">
        <v>0.79500000000000004</v>
      </c>
      <c r="D82" s="27">
        <f t="shared" si="7"/>
        <v>0.78400000000000003</v>
      </c>
      <c r="E82" s="14">
        <f t="shared" si="8"/>
        <v>7.649146300636088E-2</v>
      </c>
    </row>
    <row r="83" spans="2:5" x14ac:dyDescent="0.25">
      <c r="B83" s="15">
        <v>1.62</v>
      </c>
      <c r="C83" s="15">
        <v>0.81299999999999994</v>
      </c>
      <c r="D83" s="27">
        <f t="shared" si="7"/>
        <v>0.80199999999999994</v>
      </c>
      <c r="E83" s="14">
        <f t="shared" si="8"/>
        <v>7.8247644554976306E-2</v>
      </c>
    </row>
    <row r="84" spans="2:5" x14ac:dyDescent="0.25">
      <c r="B84" s="13">
        <v>1.64</v>
      </c>
      <c r="C84" s="13">
        <v>0.80700000000000005</v>
      </c>
      <c r="D84" s="27">
        <f t="shared" si="7"/>
        <v>0.79600000000000004</v>
      </c>
      <c r="E84" s="14">
        <f t="shared" si="8"/>
        <v>7.7662250705437835E-2</v>
      </c>
    </row>
    <row r="85" spans="2:5" x14ac:dyDescent="0.25">
      <c r="B85" s="13">
        <v>1.66</v>
      </c>
      <c r="C85" s="13">
        <v>0.78900000000000003</v>
      </c>
      <c r="D85" s="27">
        <f t="shared" si="7"/>
        <v>0.77800000000000002</v>
      </c>
      <c r="E85" s="14">
        <f t="shared" si="8"/>
        <v>7.5906069156822409E-2</v>
      </c>
    </row>
    <row r="86" spans="2:5" x14ac:dyDescent="0.25">
      <c r="B86" s="13">
        <v>1.68</v>
      </c>
      <c r="C86" s="13">
        <v>0.76500000000000001</v>
      </c>
      <c r="D86" s="27">
        <f t="shared" si="7"/>
        <v>0.754</v>
      </c>
      <c r="E86" s="14">
        <f t="shared" si="8"/>
        <v>7.3564493758668498E-2</v>
      </c>
    </row>
    <row r="87" spans="2:5" x14ac:dyDescent="0.25">
      <c r="B87" s="13">
        <v>1.7</v>
      </c>
      <c r="C87" s="13">
        <v>0.74</v>
      </c>
      <c r="D87" s="27">
        <f t="shared" si="7"/>
        <v>0.72899999999999998</v>
      </c>
      <c r="E87" s="14">
        <f t="shared" si="8"/>
        <v>7.1125352718924853E-2</v>
      </c>
    </row>
    <row r="88" spans="2:5" x14ac:dyDescent="0.25">
      <c r="B88" s="13">
        <v>1.72</v>
      </c>
      <c r="C88" s="13">
        <v>0.70399999999999996</v>
      </c>
      <c r="D88" s="27">
        <f t="shared" si="7"/>
        <v>0.69299999999999995</v>
      </c>
      <c r="E88" s="14">
        <f t="shared" si="8"/>
        <v>6.7612989621693986E-2</v>
      </c>
    </row>
    <row r="89" spans="2:5" x14ac:dyDescent="0.25">
      <c r="B89" s="13">
        <v>1.74</v>
      </c>
      <c r="C89" s="13">
        <v>0.65500000000000003</v>
      </c>
      <c r="D89" s="27">
        <f t="shared" si="7"/>
        <v>0.64400000000000002</v>
      </c>
      <c r="E89" s="14">
        <f t="shared" si="8"/>
        <v>6.2832273183796444E-2</v>
      </c>
    </row>
    <row r="90" spans="2:5" x14ac:dyDescent="0.25">
      <c r="B90" s="13">
        <v>1.76</v>
      </c>
      <c r="C90" s="13">
        <v>0.60699999999999998</v>
      </c>
      <c r="D90" s="27">
        <f t="shared" si="7"/>
        <v>0.59599999999999997</v>
      </c>
      <c r="E90" s="14">
        <f t="shared" si="8"/>
        <v>5.8149122387488629E-2</v>
      </c>
    </row>
    <row r="91" spans="2:5" x14ac:dyDescent="0.25">
      <c r="B91" s="13">
        <v>1.78</v>
      </c>
      <c r="C91" s="13">
        <v>0.55800000000000005</v>
      </c>
      <c r="D91" s="27">
        <f t="shared" si="7"/>
        <v>0.54700000000000004</v>
      </c>
      <c r="E91" s="14">
        <f t="shared" si="8"/>
        <v>5.336840594959108E-2</v>
      </c>
    </row>
    <row r="92" spans="2:5" x14ac:dyDescent="0.25">
      <c r="B92" s="13">
        <v>1.8</v>
      </c>
      <c r="C92" s="13">
        <v>0.497</v>
      </c>
      <c r="D92" s="27">
        <f t="shared" si="7"/>
        <v>0.48599999999999999</v>
      </c>
      <c r="E92" s="14">
        <f t="shared" si="8"/>
        <v>4.7416901812616562E-2</v>
      </c>
    </row>
    <row r="93" spans="2:5" x14ac:dyDescent="0.25">
      <c r="B93" s="13">
        <v>1.82</v>
      </c>
      <c r="C93" s="13">
        <v>0.41799999999999998</v>
      </c>
      <c r="D93" s="27">
        <f t="shared" si="7"/>
        <v>0.40699999999999997</v>
      </c>
      <c r="E93" s="14">
        <f t="shared" si="8"/>
        <v>3.9709216127026631E-2</v>
      </c>
    </row>
    <row r="94" spans="2:5" x14ac:dyDescent="0.25">
      <c r="B94" s="13">
        <v>1.84</v>
      </c>
      <c r="C94" s="13">
        <v>0.35699999999999998</v>
      </c>
      <c r="D94" s="27">
        <f t="shared" si="7"/>
        <v>0.34599999999999997</v>
      </c>
      <c r="E94" s="14">
        <f t="shared" si="8"/>
        <v>3.3757711990052119E-2</v>
      </c>
    </row>
    <row r="95" spans="2:5" x14ac:dyDescent="0.25">
      <c r="B95" s="13">
        <v>1.86</v>
      </c>
      <c r="C95" s="13">
        <v>0.29099999999999998</v>
      </c>
      <c r="D95" s="27">
        <f t="shared" si="7"/>
        <v>0.27999999999999997</v>
      </c>
      <c r="E95" s="14">
        <f t="shared" si="8"/>
        <v>2.7318379645128885E-2</v>
      </c>
    </row>
    <row r="96" spans="2:5" x14ac:dyDescent="0.25">
      <c r="B96" s="13">
        <v>1.88</v>
      </c>
      <c r="C96" s="13">
        <v>0.21199999999999999</v>
      </c>
      <c r="D96" s="27">
        <f t="shared" si="7"/>
        <v>0.20099999999999998</v>
      </c>
      <c r="E96" s="14">
        <f t="shared" si="8"/>
        <v>1.961069395953895E-2</v>
      </c>
    </row>
    <row r="97" spans="2:5" x14ac:dyDescent="0.25">
      <c r="B97" s="13">
        <v>1.9</v>
      </c>
      <c r="C97" s="13">
        <v>0.13300000000000001</v>
      </c>
      <c r="D97" s="27">
        <f t="shared" si="7"/>
        <v>0.12200000000000001</v>
      </c>
      <c r="E97" s="14">
        <f t="shared" si="8"/>
        <v>1.1903008273949016E-2</v>
      </c>
    </row>
    <row r="98" spans="2:5" x14ac:dyDescent="0.25">
      <c r="B98" s="13">
        <v>1.92</v>
      </c>
      <c r="C98" s="13">
        <v>0.06</v>
      </c>
      <c r="D98" s="27">
        <f t="shared" si="7"/>
        <v>4.9000000000000002E-2</v>
      </c>
      <c r="E98" s="14">
        <f t="shared" si="8"/>
        <v>4.780716437897555E-3</v>
      </c>
    </row>
    <row r="99" spans="2:5" x14ac:dyDescent="0.25">
      <c r="B99" s="13">
        <v>1.94</v>
      </c>
      <c r="C99" s="13">
        <v>-1.2999999999999999E-2</v>
      </c>
      <c r="D99" s="27">
        <f t="shared" si="7"/>
        <v>-2.4E-2</v>
      </c>
      <c r="E99" s="14">
        <f t="shared" si="8"/>
        <v>-2.3415753981539046E-3</v>
      </c>
    </row>
    <row r="100" spans="2:5" x14ac:dyDescent="0.25">
      <c r="B100" s="13">
        <v>1.96</v>
      </c>
      <c r="C100" s="13">
        <v>-8.5999999999999993E-2</v>
      </c>
      <c r="D100" s="27">
        <f t="shared" si="7"/>
        <v>-9.6999999999999989E-2</v>
      </c>
      <c r="E100" s="14">
        <f t="shared" si="8"/>
        <v>-9.4638672342053625E-3</v>
      </c>
    </row>
    <row r="101" spans="2:5" x14ac:dyDescent="0.25">
      <c r="B101" s="13">
        <v>1.98</v>
      </c>
      <c r="C101" s="13">
        <v>-0.159</v>
      </c>
      <c r="D101" s="27">
        <f t="shared" si="7"/>
        <v>-0.17</v>
      </c>
      <c r="E101" s="14">
        <f t="shared" si="8"/>
        <v>-1.6586159070256824E-2</v>
      </c>
    </row>
    <row r="102" spans="2:5" x14ac:dyDescent="0.25">
      <c r="B102" s="13">
        <v>2</v>
      </c>
      <c r="C102" s="13">
        <v>-0.23799999999999999</v>
      </c>
      <c r="D102" s="27">
        <f t="shared" si="7"/>
        <v>-0.249</v>
      </c>
      <c r="E102" s="14">
        <f t="shared" si="8"/>
        <v>-2.4293844755846759E-2</v>
      </c>
    </row>
    <row r="103" spans="2:5" x14ac:dyDescent="0.25">
      <c r="B103" s="13">
        <v>2.02</v>
      </c>
      <c r="C103" s="13">
        <v>-0.30499999999999999</v>
      </c>
      <c r="D103" s="27">
        <f t="shared" si="7"/>
        <v>-0.316</v>
      </c>
      <c r="E103" s="14">
        <f t="shared" si="8"/>
        <v>-3.0830742742359744E-2</v>
      </c>
    </row>
    <row r="104" spans="2:5" x14ac:dyDescent="0.25">
      <c r="B104" s="13">
        <v>2.04</v>
      </c>
      <c r="C104" s="13">
        <v>-0.372</v>
      </c>
      <c r="D104" s="27">
        <f t="shared" si="7"/>
        <v>-0.38300000000000001</v>
      </c>
      <c r="E104" s="14">
        <f t="shared" si="8"/>
        <v>-3.7367640728872727E-2</v>
      </c>
    </row>
    <row r="105" spans="2:5" x14ac:dyDescent="0.25">
      <c r="B105" s="13">
        <v>2.06</v>
      </c>
      <c r="C105" s="13">
        <v>-0.42599999999999999</v>
      </c>
      <c r="D105" s="27">
        <f t="shared" si="7"/>
        <v>-0.437</v>
      </c>
      <c r="E105" s="14">
        <f t="shared" si="8"/>
        <v>-4.2636185374719013E-2</v>
      </c>
    </row>
    <row r="106" spans="2:5" x14ac:dyDescent="0.25">
      <c r="B106" s="13">
        <v>2.08</v>
      </c>
      <c r="C106" s="13">
        <v>-0.47499999999999998</v>
      </c>
      <c r="D106" s="27">
        <f t="shared" si="7"/>
        <v>-0.48599999999999999</v>
      </c>
      <c r="E106" s="14">
        <f t="shared" si="8"/>
        <v>-4.7416901812616562E-2</v>
      </c>
    </row>
    <row r="107" spans="2:5" x14ac:dyDescent="0.25">
      <c r="B107" s="13">
        <v>2.1</v>
      </c>
      <c r="C107" s="13">
        <v>-0.51700000000000002</v>
      </c>
      <c r="D107" s="27">
        <f t="shared" si="7"/>
        <v>-0.52800000000000002</v>
      </c>
      <c r="E107" s="14">
        <f t="shared" si="8"/>
        <v>-5.1514658759385899E-2</v>
      </c>
    </row>
    <row r="108" spans="2:5" x14ac:dyDescent="0.25">
      <c r="B108" s="13">
        <v>2.12</v>
      </c>
      <c r="C108" s="13">
        <v>-0.56599999999999995</v>
      </c>
      <c r="D108" s="27">
        <f t="shared" si="7"/>
        <v>-0.57699999999999996</v>
      </c>
      <c r="E108" s="14">
        <f t="shared" si="8"/>
        <v>-5.6295375197283448E-2</v>
      </c>
    </row>
    <row r="109" spans="2:5" x14ac:dyDescent="0.25">
      <c r="B109" s="13">
        <v>2.14</v>
      </c>
      <c r="C109" s="13">
        <v>-0.59599999999999997</v>
      </c>
      <c r="D109" s="27">
        <f t="shared" si="7"/>
        <v>-0.60699999999999998</v>
      </c>
      <c r="E109" s="14">
        <f t="shared" si="8"/>
        <v>-5.922234444497583E-2</v>
      </c>
    </row>
    <row r="110" spans="2:5" x14ac:dyDescent="0.25">
      <c r="B110" s="13">
        <v>2.16</v>
      </c>
      <c r="C110" s="13">
        <v>-0.61499999999999999</v>
      </c>
      <c r="D110" s="27">
        <f t="shared" si="7"/>
        <v>-0.626</v>
      </c>
      <c r="E110" s="14">
        <f t="shared" si="8"/>
        <v>-6.1076091635181011E-2</v>
      </c>
    </row>
    <row r="111" spans="2:5" x14ac:dyDescent="0.25">
      <c r="B111" s="13">
        <v>2.1800000000000002</v>
      </c>
      <c r="C111" s="13">
        <v>-0.63300000000000001</v>
      </c>
      <c r="D111" s="27">
        <f t="shared" si="7"/>
        <v>-0.64400000000000002</v>
      </c>
      <c r="E111" s="14">
        <f t="shared" si="8"/>
        <v>-6.2832273183796444E-2</v>
      </c>
    </row>
    <row r="112" spans="2:5" x14ac:dyDescent="0.25">
      <c r="B112" s="15">
        <v>2.2000000000000002</v>
      </c>
      <c r="C112" s="15">
        <v>-0.65100000000000002</v>
      </c>
      <c r="D112" s="27">
        <f t="shared" si="7"/>
        <v>-0.66200000000000003</v>
      </c>
      <c r="E112" s="14">
        <f t="shared" si="8"/>
        <v>-6.4588454732411871E-2</v>
      </c>
    </row>
    <row r="113" spans="2:5" x14ac:dyDescent="0.25">
      <c r="B113" s="15">
        <v>2.2200000000000002</v>
      </c>
      <c r="C113" s="15">
        <v>-0.65100000000000002</v>
      </c>
      <c r="D113" s="27">
        <f t="shared" si="7"/>
        <v>-0.66200000000000003</v>
      </c>
      <c r="E113" s="14">
        <f t="shared" si="8"/>
        <v>-6.4588454732411871E-2</v>
      </c>
    </row>
    <row r="114" spans="2:5" x14ac:dyDescent="0.25">
      <c r="B114" s="13">
        <v>2.2400000000000002</v>
      </c>
      <c r="C114" s="13">
        <v>-0.64500000000000002</v>
      </c>
      <c r="D114" s="27">
        <f t="shared" si="7"/>
        <v>-0.65600000000000003</v>
      </c>
      <c r="E114" s="14">
        <f t="shared" si="8"/>
        <v>-6.4003060882873386E-2</v>
      </c>
    </row>
    <row r="115" spans="2:5" x14ac:dyDescent="0.25">
      <c r="B115" s="13">
        <v>2.2599999999999998</v>
      </c>
      <c r="C115" s="13">
        <v>-0.63900000000000001</v>
      </c>
      <c r="D115" s="27">
        <f t="shared" si="7"/>
        <v>-0.65</v>
      </c>
      <c r="E115" s="14">
        <f t="shared" si="8"/>
        <v>-6.3417667033334915E-2</v>
      </c>
    </row>
    <row r="116" spans="2:5" x14ac:dyDescent="0.25">
      <c r="B116" s="13">
        <v>2.2799999999999998</v>
      </c>
      <c r="C116" s="13">
        <v>-0.626</v>
      </c>
      <c r="D116" s="27">
        <f t="shared" si="7"/>
        <v>-0.63700000000000001</v>
      </c>
      <c r="E116" s="14">
        <f t="shared" si="8"/>
        <v>-6.2149313692668219E-2</v>
      </c>
    </row>
    <row r="117" spans="2:5" x14ac:dyDescent="0.25">
      <c r="B117" s="13">
        <v>2.2999999999999998</v>
      </c>
      <c r="C117" s="13">
        <v>-0.59599999999999997</v>
      </c>
      <c r="D117" s="27">
        <f t="shared" si="7"/>
        <v>-0.60699999999999998</v>
      </c>
      <c r="E117" s="14">
        <f t="shared" si="8"/>
        <v>-5.922234444497583E-2</v>
      </c>
    </row>
    <row r="118" spans="2:5" x14ac:dyDescent="0.25">
      <c r="B118" s="13">
        <v>2.3199999999999998</v>
      </c>
      <c r="C118" s="13">
        <v>-0.56599999999999995</v>
      </c>
      <c r="D118" s="27">
        <f t="shared" si="7"/>
        <v>-0.57699999999999996</v>
      </c>
      <c r="E118" s="14">
        <f t="shared" si="8"/>
        <v>-5.6295375197283448E-2</v>
      </c>
    </row>
    <row r="119" spans="2:5" x14ac:dyDescent="0.25">
      <c r="B119" s="13">
        <v>2.34</v>
      </c>
      <c r="C119" s="13">
        <v>-0.53</v>
      </c>
      <c r="D119" s="27">
        <f t="shared" si="7"/>
        <v>-0.54100000000000004</v>
      </c>
      <c r="E119" s="14">
        <f t="shared" si="8"/>
        <v>-5.2783012100052602E-2</v>
      </c>
    </row>
    <row r="120" spans="2:5" x14ac:dyDescent="0.25">
      <c r="B120" s="13">
        <v>2.36</v>
      </c>
      <c r="C120" s="13">
        <v>-0.49299999999999999</v>
      </c>
      <c r="D120" s="27">
        <f t="shared" si="7"/>
        <v>-0.504</v>
      </c>
      <c r="E120" s="14">
        <f t="shared" si="8"/>
        <v>-4.9173083361231995E-2</v>
      </c>
    </row>
    <row r="121" spans="2:5" x14ac:dyDescent="0.25">
      <c r="B121" s="13">
        <v>2.38</v>
      </c>
      <c r="C121" s="13">
        <v>-0.438</v>
      </c>
      <c r="D121" s="27">
        <f t="shared" si="7"/>
        <v>-0.44900000000000001</v>
      </c>
      <c r="E121" s="14">
        <f t="shared" si="8"/>
        <v>-4.3806973073795961E-2</v>
      </c>
    </row>
    <row r="122" spans="2:5" x14ac:dyDescent="0.25">
      <c r="B122" s="13">
        <v>2.4</v>
      </c>
      <c r="C122" s="13">
        <v>-0.38400000000000001</v>
      </c>
      <c r="D122" s="27">
        <f t="shared" si="7"/>
        <v>-0.39500000000000002</v>
      </c>
      <c r="E122" s="14">
        <f t="shared" si="8"/>
        <v>-3.8538428427949682E-2</v>
      </c>
    </row>
    <row r="123" spans="2:5" x14ac:dyDescent="0.25">
      <c r="B123" s="13">
        <v>2.42</v>
      </c>
      <c r="C123" s="13">
        <v>-0.33500000000000002</v>
      </c>
      <c r="D123" s="27">
        <f t="shared" si="7"/>
        <v>-0.34600000000000003</v>
      </c>
      <c r="E123" s="14">
        <f t="shared" si="8"/>
        <v>-3.3757711990052126E-2</v>
      </c>
    </row>
    <row r="124" spans="2:5" x14ac:dyDescent="0.25">
      <c r="B124" s="13">
        <v>2.44</v>
      </c>
      <c r="C124" s="13">
        <v>-0.28000000000000003</v>
      </c>
      <c r="D124" s="27">
        <f t="shared" si="7"/>
        <v>-0.29100000000000004</v>
      </c>
      <c r="E124" s="14">
        <f t="shared" si="8"/>
        <v>-2.8391601702616096E-2</v>
      </c>
    </row>
    <row r="125" spans="2:5" x14ac:dyDescent="0.25">
      <c r="B125" s="13">
        <v>2.46</v>
      </c>
      <c r="C125" s="13">
        <v>-0.20799999999999999</v>
      </c>
      <c r="D125" s="27">
        <f t="shared" si="7"/>
        <v>-0.219</v>
      </c>
      <c r="E125" s="14">
        <f t="shared" si="8"/>
        <v>-2.136687550815438E-2</v>
      </c>
    </row>
    <row r="126" spans="2:5" x14ac:dyDescent="0.25">
      <c r="B126" s="13">
        <v>2.48</v>
      </c>
      <c r="C126" s="13">
        <v>-0.13500000000000001</v>
      </c>
      <c r="D126" s="27">
        <f t="shared" si="7"/>
        <v>-0.14600000000000002</v>
      </c>
      <c r="E126" s="14">
        <f t="shared" si="8"/>
        <v>-1.424458367210292E-2</v>
      </c>
    </row>
    <row r="127" spans="2:5" x14ac:dyDescent="0.25">
      <c r="B127" s="13">
        <v>2.5</v>
      </c>
      <c r="C127" s="13">
        <v>-0.08</v>
      </c>
      <c r="D127" s="27">
        <f t="shared" si="7"/>
        <v>-9.0999999999999998E-2</v>
      </c>
      <c r="E127" s="14">
        <f t="shared" si="8"/>
        <v>-8.8784733846668882E-3</v>
      </c>
    </row>
    <row r="128" spans="2:5" x14ac:dyDescent="0.25">
      <c r="B128" s="13">
        <v>2.52</v>
      </c>
      <c r="C128" s="13">
        <v>-1.2999999999999999E-2</v>
      </c>
      <c r="D128" s="27">
        <f t="shared" si="7"/>
        <v>-2.4E-2</v>
      </c>
      <c r="E128" s="14">
        <f t="shared" si="8"/>
        <v>-2.3415753981539046E-3</v>
      </c>
    </row>
    <row r="129" spans="2:5" x14ac:dyDescent="0.25">
      <c r="B129" s="13">
        <v>2.54</v>
      </c>
      <c r="C129" s="13">
        <v>0.06</v>
      </c>
      <c r="D129" s="27">
        <f t="shared" si="7"/>
        <v>4.9000000000000002E-2</v>
      </c>
      <c r="E129" s="14">
        <f t="shared" si="8"/>
        <v>4.780716437897555E-3</v>
      </c>
    </row>
    <row r="130" spans="2:5" x14ac:dyDescent="0.25">
      <c r="B130" s="13">
        <v>2.56</v>
      </c>
      <c r="C130" s="13">
        <v>0.121</v>
      </c>
      <c r="D130" s="27">
        <f t="shared" si="7"/>
        <v>0.11</v>
      </c>
      <c r="E130" s="14">
        <f t="shared" si="8"/>
        <v>1.0732220574872062E-2</v>
      </c>
    </row>
    <row r="131" spans="2:5" x14ac:dyDescent="0.25">
      <c r="B131" s="13">
        <v>2.58</v>
      </c>
      <c r="C131" s="13">
        <v>0.18099999999999999</v>
      </c>
      <c r="D131" s="27">
        <f t="shared" ref="D131:D194" si="9">C131-$O$5</f>
        <v>0.16999999999999998</v>
      </c>
      <c r="E131" s="14">
        <f t="shared" si="8"/>
        <v>1.6586159070256821E-2</v>
      </c>
    </row>
    <row r="132" spans="2:5" x14ac:dyDescent="0.25">
      <c r="B132" s="13">
        <v>2.6</v>
      </c>
      <c r="C132" s="13">
        <v>0.24199999999999999</v>
      </c>
      <c r="D132" s="27">
        <f t="shared" si="9"/>
        <v>0.23099999999999998</v>
      </c>
      <c r="E132" s="14">
        <f t="shared" ref="E132:E195" si="10">D132/$O$2</f>
        <v>2.2537663207231329E-2</v>
      </c>
    </row>
    <row r="133" spans="2:5" x14ac:dyDescent="0.25">
      <c r="B133" s="13">
        <v>2.62</v>
      </c>
      <c r="C133" s="13">
        <v>0.30299999999999999</v>
      </c>
      <c r="D133" s="27">
        <f t="shared" si="9"/>
        <v>0.29199999999999998</v>
      </c>
      <c r="E133" s="14">
        <f t="shared" si="10"/>
        <v>2.8489167344205837E-2</v>
      </c>
    </row>
    <row r="134" spans="2:5" x14ac:dyDescent="0.25">
      <c r="B134" s="13">
        <v>2.64</v>
      </c>
      <c r="C134" s="13">
        <v>0.35699999999999998</v>
      </c>
      <c r="D134" s="27">
        <f t="shared" si="9"/>
        <v>0.34599999999999997</v>
      </c>
      <c r="E134" s="14">
        <f t="shared" si="10"/>
        <v>3.3757711990052119E-2</v>
      </c>
    </row>
    <row r="135" spans="2:5" x14ac:dyDescent="0.25">
      <c r="B135" s="13">
        <v>2.66</v>
      </c>
      <c r="C135" s="13">
        <v>0.4</v>
      </c>
      <c r="D135" s="27">
        <f t="shared" si="9"/>
        <v>0.38900000000000001</v>
      </c>
      <c r="E135" s="14">
        <f t="shared" si="10"/>
        <v>3.7953034578411204E-2</v>
      </c>
    </row>
    <row r="136" spans="2:5" x14ac:dyDescent="0.25">
      <c r="B136" s="13">
        <v>2.68</v>
      </c>
      <c r="C136" s="13">
        <v>0.44900000000000001</v>
      </c>
      <c r="D136" s="27">
        <f t="shared" si="9"/>
        <v>0.438</v>
      </c>
      <c r="E136" s="14">
        <f t="shared" si="10"/>
        <v>4.273375101630876E-2</v>
      </c>
    </row>
    <row r="137" spans="2:5" x14ac:dyDescent="0.25">
      <c r="B137" s="13">
        <v>2.7</v>
      </c>
      <c r="C137" s="13">
        <v>0.49099999999999999</v>
      </c>
      <c r="D137" s="27">
        <f t="shared" si="9"/>
        <v>0.48</v>
      </c>
      <c r="E137" s="14">
        <f t="shared" si="10"/>
        <v>4.6831507963078091E-2</v>
      </c>
    </row>
    <row r="138" spans="2:5" x14ac:dyDescent="0.25">
      <c r="B138" s="13">
        <v>2.72</v>
      </c>
      <c r="C138" s="13">
        <v>0.52200000000000002</v>
      </c>
      <c r="D138" s="27">
        <f t="shared" si="9"/>
        <v>0.51100000000000001</v>
      </c>
      <c r="E138" s="14">
        <f t="shared" si="10"/>
        <v>4.985604285236022E-2</v>
      </c>
    </row>
    <row r="139" spans="2:5" x14ac:dyDescent="0.25">
      <c r="B139" s="13">
        <v>2.74</v>
      </c>
      <c r="C139" s="13">
        <v>0.55800000000000005</v>
      </c>
      <c r="D139" s="27">
        <f t="shared" si="9"/>
        <v>0.54700000000000004</v>
      </c>
      <c r="E139" s="14">
        <f t="shared" si="10"/>
        <v>5.336840594959108E-2</v>
      </c>
    </row>
    <row r="140" spans="2:5" x14ac:dyDescent="0.25">
      <c r="B140" s="13">
        <v>2.76</v>
      </c>
      <c r="C140" s="13">
        <v>0.57599999999999996</v>
      </c>
      <c r="D140" s="27">
        <f t="shared" si="9"/>
        <v>0.56499999999999995</v>
      </c>
      <c r="E140" s="14">
        <f t="shared" si="10"/>
        <v>5.51245874982065E-2</v>
      </c>
    </row>
    <row r="141" spans="2:5" x14ac:dyDescent="0.25">
      <c r="B141" s="15">
        <v>2.78</v>
      </c>
      <c r="C141" s="15">
        <v>0.59399999999999997</v>
      </c>
      <c r="D141" s="27">
        <f t="shared" si="9"/>
        <v>0.58299999999999996</v>
      </c>
      <c r="E141" s="14">
        <f t="shared" si="10"/>
        <v>5.6880769046821926E-2</v>
      </c>
    </row>
    <row r="142" spans="2:5" x14ac:dyDescent="0.25">
      <c r="B142" s="15">
        <v>2.8</v>
      </c>
      <c r="C142" s="15">
        <v>0.59399999999999997</v>
      </c>
      <c r="D142" s="27">
        <f t="shared" si="9"/>
        <v>0.58299999999999996</v>
      </c>
      <c r="E142" s="14">
        <f t="shared" si="10"/>
        <v>5.6880769046821926E-2</v>
      </c>
    </row>
    <row r="143" spans="2:5" x14ac:dyDescent="0.25">
      <c r="B143" s="15">
        <v>2.82</v>
      </c>
      <c r="C143" s="15">
        <v>0.59399999999999997</v>
      </c>
      <c r="D143" s="27">
        <f t="shared" si="9"/>
        <v>0.58299999999999996</v>
      </c>
      <c r="E143" s="14">
        <f t="shared" si="10"/>
        <v>5.6880769046821926E-2</v>
      </c>
    </row>
    <row r="144" spans="2:5" x14ac:dyDescent="0.25">
      <c r="B144" s="15">
        <v>2.84</v>
      </c>
      <c r="C144" s="15">
        <v>0.59399999999999997</v>
      </c>
      <c r="D144" s="27">
        <f t="shared" si="9"/>
        <v>0.58299999999999996</v>
      </c>
      <c r="E144" s="14">
        <f t="shared" si="10"/>
        <v>5.6880769046821926E-2</v>
      </c>
    </row>
    <row r="145" spans="2:5" x14ac:dyDescent="0.25">
      <c r="B145" s="13">
        <v>2.86</v>
      </c>
      <c r="C145" s="13">
        <v>0.58799999999999997</v>
      </c>
      <c r="D145" s="27">
        <f t="shared" si="9"/>
        <v>0.57699999999999996</v>
      </c>
      <c r="E145" s="14">
        <f t="shared" si="10"/>
        <v>5.6295375197283448E-2</v>
      </c>
    </row>
    <row r="146" spans="2:5" x14ac:dyDescent="0.25">
      <c r="B146" s="13">
        <v>2.88</v>
      </c>
      <c r="C146" s="13">
        <v>0.55800000000000005</v>
      </c>
      <c r="D146" s="27">
        <f t="shared" si="9"/>
        <v>0.54700000000000004</v>
      </c>
      <c r="E146" s="14">
        <f t="shared" si="10"/>
        <v>5.336840594959108E-2</v>
      </c>
    </row>
    <row r="147" spans="2:5" x14ac:dyDescent="0.25">
      <c r="B147" s="13">
        <v>2.9</v>
      </c>
      <c r="C147" s="13">
        <v>0.52800000000000002</v>
      </c>
      <c r="D147" s="27">
        <f t="shared" si="9"/>
        <v>0.51700000000000002</v>
      </c>
      <c r="E147" s="14">
        <f t="shared" si="10"/>
        <v>5.0441436701898691E-2</v>
      </c>
    </row>
    <row r="148" spans="2:5" x14ac:dyDescent="0.25">
      <c r="B148" s="13">
        <v>2.92</v>
      </c>
      <c r="C148" s="13">
        <v>0.503</v>
      </c>
      <c r="D148" s="27">
        <f t="shared" si="9"/>
        <v>0.49199999999999999</v>
      </c>
      <c r="E148" s="14">
        <f t="shared" si="10"/>
        <v>4.800229566215504E-2</v>
      </c>
    </row>
    <row r="149" spans="2:5" x14ac:dyDescent="0.25">
      <c r="B149" s="13">
        <v>2.94</v>
      </c>
      <c r="C149" s="13">
        <v>0.47299999999999998</v>
      </c>
      <c r="D149" s="27">
        <f t="shared" si="9"/>
        <v>0.46199999999999997</v>
      </c>
      <c r="E149" s="14">
        <f t="shared" si="10"/>
        <v>4.5075326414462658E-2</v>
      </c>
    </row>
    <row r="150" spans="2:5" x14ac:dyDescent="0.25">
      <c r="B150" s="13">
        <v>2.96</v>
      </c>
      <c r="C150" s="13">
        <v>0.43</v>
      </c>
      <c r="D150" s="27">
        <f t="shared" si="9"/>
        <v>0.41899999999999998</v>
      </c>
      <c r="E150" s="14">
        <f t="shared" si="10"/>
        <v>4.0880003826103579E-2</v>
      </c>
    </row>
    <row r="151" spans="2:5" x14ac:dyDescent="0.25">
      <c r="B151" s="13">
        <v>2.98</v>
      </c>
      <c r="C151" s="13">
        <v>0.39400000000000002</v>
      </c>
      <c r="D151" s="27">
        <f t="shared" si="9"/>
        <v>0.38300000000000001</v>
      </c>
      <c r="E151" s="14">
        <f t="shared" si="10"/>
        <v>3.7367640728872727E-2</v>
      </c>
    </row>
    <row r="152" spans="2:5" x14ac:dyDescent="0.25">
      <c r="B152" s="13">
        <v>3</v>
      </c>
      <c r="C152" s="13">
        <v>0.35099999999999998</v>
      </c>
      <c r="D152" s="27">
        <f t="shared" si="9"/>
        <v>0.33999999999999997</v>
      </c>
      <c r="E152" s="14">
        <f t="shared" si="10"/>
        <v>3.3172318140513642E-2</v>
      </c>
    </row>
    <row r="153" spans="2:5" x14ac:dyDescent="0.25">
      <c r="B153" s="13">
        <v>3.02</v>
      </c>
      <c r="C153" s="13">
        <v>0.309</v>
      </c>
      <c r="D153" s="27">
        <f t="shared" si="9"/>
        <v>0.29799999999999999</v>
      </c>
      <c r="E153" s="14">
        <f t="shared" si="10"/>
        <v>2.9074561193744314E-2</v>
      </c>
    </row>
    <row r="154" spans="2:5" x14ac:dyDescent="0.25">
      <c r="B154" s="13">
        <v>3.04</v>
      </c>
      <c r="C154" s="13">
        <v>0.248</v>
      </c>
      <c r="D154" s="27">
        <f t="shared" si="9"/>
        <v>0.23699999999999999</v>
      </c>
      <c r="E154" s="14">
        <f t="shared" si="10"/>
        <v>2.3123057056769807E-2</v>
      </c>
    </row>
    <row r="155" spans="2:5" x14ac:dyDescent="0.25">
      <c r="B155" s="13">
        <v>3.06</v>
      </c>
      <c r="C155" s="13">
        <v>0.2</v>
      </c>
      <c r="D155" s="27">
        <f t="shared" si="9"/>
        <v>0.189</v>
      </c>
      <c r="E155" s="14">
        <f t="shared" si="10"/>
        <v>1.8439906260461998E-2</v>
      </c>
    </row>
    <row r="156" spans="2:5" x14ac:dyDescent="0.25">
      <c r="B156" s="13">
        <v>3.08</v>
      </c>
      <c r="C156" s="13">
        <v>0.151</v>
      </c>
      <c r="D156" s="27">
        <f t="shared" si="9"/>
        <v>0.13999999999999999</v>
      </c>
      <c r="E156" s="14">
        <f t="shared" si="10"/>
        <v>1.3659189822564442E-2</v>
      </c>
    </row>
    <row r="157" spans="2:5" x14ac:dyDescent="0.25">
      <c r="B157" s="13">
        <v>3.1</v>
      </c>
      <c r="C157" s="13">
        <v>9.6000000000000002E-2</v>
      </c>
      <c r="D157" s="27">
        <f t="shared" si="9"/>
        <v>8.5000000000000006E-2</v>
      </c>
      <c r="E157" s="14">
        <f t="shared" si="10"/>
        <v>8.2930795351284121E-3</v>
      </c>
    </row>
    <row r="158" spans="2:5" x14ac:dyDescent="0.25">
      <c r="B158" s="13">
        <v>3.12</v>
      </c>
      <c r="C158" s="13">
        <v>3.5000000000000003E-2</v>
      </c>
      <c r="D158" s="27">
        <f t="shared" si="9"/>
        <v>2.4000000000000004E-2</v>
      </c>
      <c r="E158" s="14">
        <f t="shared" si="10"/>
        <v>2.3415753981539051E-3</v>
      </c>
    </row>
    <row r="159" spans="2:5" x14ac:dyDescent="0.25">
      <c r="B159" s="13">
        <v>3.14</v>
      </c>
      <c r="C159" s="13">
        <v>-1.2999999999999999E-2</v>
      </c>
      <c r="D159" s="27">
        <f t="shared" si="9"/>
        <v>-2.4E-2</v>
      </c>
      <c r="E159" s="14">
        <f t="shared" si="10"/>
        <v>-2.3415753981539046E-3</v>
      </c>
    </row>
    <row r="160" spans="2:5" x14ac:dyDescent="0.25">
      <c r="B160" s="13">
        <v>3.16</v>
      </c>
      <c r="C160" s="13">
        <v>-6.2E-2</v>
      </c>
      <c r="D160" s="27">
        <f t="shared" si="9"/>
        <v>-7.2999999999999995E-2</v>
      </c>
      <c r="E160" s="14">
        <f t="shared" si="10"/>
        <v>-7.1222918360514592E-3</v>
      </c>
    </row>
    <row r="161" spans="2:5" x14ac:dyDescent="0.25">
      <c r="B161" s="13">
        <v>3.18</v>
      </c>
      <c r="C161" s="13">
        <v>-0.122</v>
      </c>
      <c r="D161" s="27">
        <f t="shared" si="9"/>
        <v>-0.13300000000000001</v>
      </c>
      <c r="E161" s="14">
        <f t="shared" si="10"/>
        <v>-1.2976230331436222E-2</v>
      </c>
    </row>
    <row r="162" spans="2:5" x14ac:dyDescent="0.25">
      <c r="B162" s="13">
        <v>3.2</v>
      </c>
      <c r="C162" s="13">
        <v>-0.17100000000000001</v>
      </c>
      <c r="D162" s="27">
        <f t="shared" si="9"/>
        <v>-0.18200000000000002</v>
      </c>
      <c r="E162" s="14">
        <f t="shared" si="10"/>
        <v>-1.7756946769333776E-2</v>
      </c>
    </row>
    <row r="163" spans="2:5" x14ac:dyDescent="0.25">
      <c r="B163" s="13">
        <v>3.22</v>
      </c>
      <c r="C163" s="13">
        <v>-0.214</v>
      </c>
      <c r="D163" s="27">
        <f t="shared" si="9"/>
        <v>-0.22500000000000001</v>
      </c>
      <c r="E163" s="14">
        <f t="shared" si="10"/>
        <v>-2.1952269357692854E-2</v>
      </c>
    </row>
    <row r="164" spans="2:5" x14ac:dyDescent="0.25">
      <c r="B164" s="13">
        <v>3.24</v>
      </c>
      <c r="C164" s="13">
        <v>-0.26800000000000002</v>
      </c>
      <c r="D164" s="27">
        <f t="shared" si="9"/>
        <v>-0.27900000000000003</v>
      </c>
      <c r="E164" s="14">
        <f t="shared" si="10"/>
        <v>-2.7220814003539144E-2</v>
      </c>
    </row>
    <row r="165" spans="2:5" x14ac:dyDescent="0.25">
      <c r="B165" s="13">
        <v>3.26</v>
      </c>
      <c r="C165" s="13">
        <v>-0.311</v>
      </c>
      <c r="D165" s="27">
        <f t="shared" si="9"/>
        <v>-0.32200000000000001</v>
      </c>
      <c r="E165" s="14">
        <f t="shared" si="10"/>
        <v>-3.1416136591898222E-2</v>
      </c>
    </row>
    <row r="166" spans="2:5" x14ac:dyDescent="0.25">
      <c r="B166" s="13">
        <v>3.28</v>
      </c>
      <c r="C166" s="13">
        <v>-0.34699999999999998</v>
      </c>
      <c r="D166" s="27">
        <f t="shared" si="9"/>
        <v>-0.35799999999999998</v>
      </c>
      <c r="E166" s="14">
        <f t="shared" si="10"/>
        <v>-3.4928499689129075E-2</v>
      </c>
    </row>
    <row r="167" spans="2:5" x14ac:dyDescent="0.25">
      <c r="B167" s="13">
        <v>3.3</v>
      </c>
      <c r="C167" s="13">
        <v>-0.372</v>
      </c>
      <c r="D167" s="27">
        <f t="shared" si="9"/>
        <v>-0.38300000000000001</v>
      </c>
      <c r="E167" s="14">
        <f t="shared" si="10"/>
        <v>-3.7367640728872727E-2</v>
      </c>
    </row>
    <row r="168" spans="2:5" x14ac:dyDescent="0.25">
      <c r="B168" s="13">
        <v>3.32</v>
      </c>
      <c r="C168" s="13">
        <v>-0.40200000000000002</v>
      </c>
      <c r="D168" s="27">
        <f t="shared" si="9"/>
        <v>-0.41300000000000003</v>
      </c>
      <c r="E168" s="14">
        <f t="shared" si="10"/>
        <v>-4.0294609976565109E-2</v>
      </c>
    </row>
    <row r="169" spans="2:5" x14ac:dyDescent="0.25">
      <c r="B169" s="13">
        <v>3.34</v>
      </c>
      <c r="C169" s="13">
        <v>-0.42599999999999999</v>
      </c>
      <c r="D169" s="27">
        <f t="shared" si="9"/>
        <v>-0.437</v>
      </c>
      <c r="E169" s="14">
        <f t="shared" si="10"/>
        <v>-4.2636185374719013E-2</v>
      </c>
    </row>
    <row r="170" spans="2:5" x14ac:dyDescent="0.25">
      <c r="B170" s="13">
        <v>3.36</v>
      </c>
      <c r="C170" s="13">
        <v>-0.438</v>
      </c>
      <c r="D170" s="27">
        <f t="shared" si="9"/>
        <v>-0.44900000000000001</v>
      </c>
      <c r="E170" s="14">
        <f t="shared" si="10"/>
        <v>-4.3806973073795961E-2</v>
      </c>
    </row>
    <row r="171" spans="2:5" x14ac:dyDescent="0.25">
      <c r="B171" s="13">
        <v>3.38</v>
      </c>
      <c r="C171" s="13">
        <v>-0.44400000000000001</v>
      </c>
      <c r="D171" s="27">
        <f t="shared" si="9"/>
        <v>-0.45500000000000002</v>
      </c>
      <c r="E171" s="14">
        <f t="shared" si="10"/>
        <v>-4.4392366923334439E-2</v>
      </c>
    </row>
    <row r="172" spans="2:5" x14ac:dyDescent="0.25">
      <c r="B172" s="13">
        <v>3.4</v>
      </c>
      <c r="C172" s="13">
        <v>-0.45100000000000001</v>
      </c>
      <c r="D172" s="27">
        <f t="shared" si="9"/>
        <v>-0.46200000000000002</v>
      </c>
      <c r="E172" s="14">
        <f t="shared" si="10"/>
        <v>-4.5075326414462664E-2</v>
      </c>
    </row>
    <row r="173" spans="2:5" x14ac:dyDescent="0.25">
      <c r="B173" s="15">
        <v>3.42</v>
      </c>
      <c r="C173" s="15">
        <v>-0.46300000000000002</v>
      </c>
      <c r="D173" s="27">
        <f t="shared" si="9"/>
        <v>-0.47400000000000003</v>
      </c>
      <c r="E173" s="14">
        <f t="shared" si="10"/>
        <v>-4.624611411353962E-2</v>
      </c>
    </row>
    <row r="174" spans="2:5" x14ac:dyDescent="0.25">
      <c r="B174" s="13">
        <v>3.44</v>
      </c>
      <c r="C174" s="13">
        <v>-0.45100000000000001</v>
      </c>
      <c r="D174" s="27">
        <f t="shared" si="9"/>
        <v>-0.46200000000000002</v>
      </c>
      <c r="E174" s="14">
        <f t="shared" si="10"/>
        <v>-4.5075326414462664E-2</v>
      </c>
    </row>
    <row r="175" spans="2:5" x14ac:dyDescent="0.25">
      <c r="B175" s="13">
        <v>3.46</v>
      </c>
      <c r="C175" s="13">
        <v>-0.438</v>
      </c>
      <c r="D175" s="27">
        <f t="shared" si="9"/>
        <v>-0.44900000000000001</v>
      </c>
      <c r="E175" s="14">
        <f t="shared" si="10"/>
        <v>-4.3806973073795961E-2</v>
      </c>
    </row>
    <row r="176" spans="2:5" x14ac:dyDescent="0.25">
      <c r="B176" s="13">
        <v>3.48</v>
      </c>
      <c r="C176" s="13">
        <v>-0.42599999999999999</v>
      </c>
      <c r="D176" s="27">
        <f t="shared" si="9"/>
        <v>-0.437</v>
      </c>
      <c r="E176" s="14">
        <f t="shared" si="10"/>
        <v>-4.2636185374719013E-2</v>
      </c>
    </row>
    <row r="177" spans="2:5" x14ac:dyDescent="0.25">
      <c r="B177" s="13">
        <v>3.5</v>
      </c>
      <c r="C177" s="13">
        <v>-0.41399999999999998</v>
      </c>
      <c r="D177" s="27">
        <f t="shared" si="9"/>
        <v>-0.42499999999999999</v>
      </c>
      <c r="E177" s="14">
        <f t="shared" si="10"/>
        <v>-4.1465397675642057E-2</v>
      </c>
    </row>
    <row r="178" spans="2:5" x14ac:dyDescent="0.25">
      <c r="B178" s="13">
        <v>3.52</v>
      </c>
      <c r="C178" s="13">
        <v>-0.38400000000000001</v>
      </c>
      <c r="D178" s="27">
        <f t="shared" si="9"/>
        <v>-0.39500000000000002</v>
      </c>
      <c r="E178" s="14">
        <f t="shared" si="10"/>
        <v>-3.8538428427949682E-2</v>
      </c>
    </row>
    <row r="179" spans="2:5" x14ac:dyDescent="0.25">
      <c r="B179" s="13">
        <v>3.54</v>
      </c>
      <c r="C179" s="13">
        <v>-0.35299999999999998</v>
      </c>
      <c r="D179" s="27">
        <f t="shared" si="9"/>
        <v>-0.36399999999999999</v>
      </c>
      <c r="E179" s="14">
        <f t="shared" si="10"/>
        <v>-3.5513893538667553E-2</v>
      </c>
    </row>
    <row r="180" spans="2:5" x14ac:dyDescent="0.25">
      <c r="B180" s="13">
        <v>3.56</v>
      </c>
      <c r="C180" s="13">
        <v>-0.32900000000000001</v>
      </c>
      <c r="D180" s="27">
        <f t="shared" si="9"/>
        <v>-0.34</v>
      </c>
      <c r="E180" s="14">
        <f t="shared" si="10"/>
        <v>-3.3172318140513649E-2</v>
      </c>
    </row>
    <row r="181" spans="2:5" x14ac:dyDescent="0.25">
      <c r="B181" s="13">
        <v>3.58</v>
      </c>
      <c r="C181" s="13">
        <v>-0.30499999999999999</v>
      </c>
      <c r="D181" s="27">
        <f t="shared" si="9"/>
        <v>-0.316</v>
      </c>
      <c r="E181" s="14">
        <f t="shared" si="10"/>
        <v>-3.0830742742359744E-2</v>
      </c>
    </row>
    <row r="182" spans="2:5" x14ac:dyDescent="0.25">
      <c r="B182" s="13">
        <v>3.6</v>
      </c>
      <c r="C182" s="13">
        <v>-0.25600000000000001</v>
      </c>
      <c r="D182" s="27">
        <f t="shared" si="9"/>
        <v>-0.26700000000000002</v>
      </c>
      <c r="E182" s="14">
        <f t="shared" si="10"/>
        <v>-2.6050026304462189E-2</v>
      </c>
    </row>
    <row r="183" spans="2:5" x14ac:dyDescent="0.25">
      <c r="B183" s="13">
        <v>3.62</v>
      </c>
      <c r="C183" s="13">
        <v>-0.20799999999999999</v>
      </c>
      <c r="D183" s="27">
        <f t="shared" si="9"/>
        <v>-0.219</v>
      </c>
      <c r="E183" s="14">
        <f t="shared" si="10"/>
        <v>-2.136687550815438E-2</v>
      </c>
    </row>
    <row r="184" spans="2:5" x14ac:dyDescent="0.25">
      <c r="B184" s="13">
        <v>3.64</v>
      </c>
      <c r="C184" s="13">
        <v>-0.17100000000000001</v>
      </c>
      <c r="D184" s="27">
        <f t="shared" si="9"/>
        <v>-0.18200000000000002</v>
      </c>
      <c r="E184" s="14">
        <f t="shared" si="10"/>
        <v>-1.7756946769333776E-2</v>
      </c>
    </row>
    <row r="185" spans="2:5" x14ac:dyDescent="0.25">
      <c r="B185" s="13">
        <v>3.66</v>
      </c>
      <c r="C185" s="13">
        <v>-0.129</v>
      </c>
      <c r="D185" s="27">
        <f t="shared" si="9"/>
        <v>-0.14000000000000001</v>
      </c>
      <c r="E185" s="14">
        <f t="shared" si="10"/>
        <v>-1.3659189822564444E-2</v>
      </c>
    </row>
    <row r="186" spans="2:5" x14ac:dyDescent="0.25">
      <c r="B186" s="13">
        <v>3.68</v>
      </c>
      <c r="C186" s="13">
        <v>-0.08</v>
      </c>
      <c r="D186" s="27">
        <f t="shared" si="9"/>
        <v>-9.0999999999999998E-2</v>
      </c>
      <c r="E186" s="14">
        <f t="shared" si="10"/>
        <v>-8.8784733846668882E-3</v>
      </c>
    </row>
    <row r="187" spans="2:5" x14ac:dyDescent="0.25">
      <c r="B187" s="13">
        <v>3.7</v>
      </c>
      <c r="C187" s="13">
        <v>-3.6999999999999998E-2</v>
      </c>
      <c r="D187" s="27">
        <f t="shared" si="9"/>
        <v>-4.8000000000000001E-2</v>
      </c>
      <c r="E187" s="14">
        <f t="shared" si="10"/>
        <v>-4.6831507963078093E-3</v>
      </c>
    </row>
    <row r="188" spans="2:5" x14ac:dyDescent="0.25">
      <c r="B188" s="13">
        <v>3.72</v>
      </c>
      <c r="C188" s="13">
        <v>5.0000000000000001E-3</v>
      </c>
      <c r="D188" s="27">
        <f t="shared" si="9"/>
        <v>-5.9999999999999993E-3</v>
      </c>
      <c r="E188" s="14">
        <f t="shared" si="10"/>
        <v>-5.8539384953847605E-4</v>
      </c>
    </row>
    <row r="189" spans="2:5" x14ac:dyDescent="0.25">
      <c r="B189" s="13">
        <v>3.74</v>
      </c>
      <c r="C189" s="13">
        <v>5.3999999999999999E-2</v>
      </c>
      <c r="D189" s="27">
        <f t="shared" si="9"/>
        <v>4.2999999999999997E-2</v>
      </c>
      <c r="E189" s="14">
        <f t="shared" si="10"/>
        <v>4.1953225883590789E-3</v>
      </c>
    </row>
    <row r="190" spans="2:5" x14ac:dyDescent="0.25">
      <c r="B190" s="13">
        <v>3.76</v>
      </c>
      <c r="C190" s="13">
        <v>0.10199999999999999</v>
      </c>
      <c r="D190" s="27">
        <f t="shared" si="9"/>
        <v>9.0999999999999998E-2</v>
      </c>
      <c r="E190" s="14">
        <f t="shared" si="10"/>
        <v>8.8784733846668882E-3</v>
      </c>
    </row>
    <row r="191" spans="2:5" x14ac:dyDescent="0.25">
      <c r="B191" s="13">
        <v>3.78</v>
      </c>
      <c r="C191" s="13">
        <v>0.13900000000000001</v>
      </c>
      <c r="D191" s="27">
        <f t="shared" si="9"/>
        <v>0.128</v>
      </c>
      <c r="E191" s="14">
        <f t="shared" si="10"/>
        <v>1.248840212348749E-2</v>
      </c>
    </row>
    <row r="192" spans="2:5" x14ac:dyDescent="0.25">
      <c r="B192" s="13">
        <v>3.8</v>
      </c>
      <c r="C192" s="13">
        <v>0.16900000000000001</v>
      </c>
      <c r="D192" s="27">
        <f t="shared" si="9"/>
        <v>0.158</v>
      </c>
      <c r="E192" s="14">
        <f t="shared" si="10"/>
        <v>1.5415371371179872E-2</v>
      </c>
    </row>
    <row r="193" spans="2:5" x14ac:dyDescent="0.25">
      <c r="B193" s="13">
        <v>3.82</v>
      </c>
      <c r="C193" s="13">
        <v>0.20599999999999999</v>
      </c>
      <c r="D193" s="27">
        <f t="shared" si="9"/>
        <v>0.19499999999999998</v>
      </c>
      <c r="E193" s="14">
        <f t="shared" si="10"/>
        <v>1.9025300110000472E-2</v>
      </c>
    </row>
    <row r="194" spans="2:5" x14ac:dyDescent="0.25">
      <c r="B194" s="13">
        <v>3.84</v>
      </c>
      <c r="C194" s="13">
        <v>0.248</v>
      </c>
      <c r="D194" s="27">
        <f t="shared" si="9"/>
        <v>0.23699999999999999</v>
      </c>
      <c r="E194" s="14">
        <f t="shared" si="10"/>
        <v>2.3123057056769807E-2</v>
      </c>
    </row>
    <row r="195" spans="2:5" x14ac:dyDescent="0.25">
      <c r="B195" s="13">
        <v>3.86</v>
      </c>
      <c r="C195" s="13">
        <v>0.28499999999999998</v>
      </c>
      <c r="D195" s="27">
        <f t="shared" ref="D195:D258" si="11">C195-$O$5</f>
        <v>0.27399999999999997</v>
      </c>
      <c r="E195" s="14">
        <f t="shared" si="10"/>
        <v>2.6732985795590407E-2</v>
      </c>
    </row>
    <row r="196" spans="2:5" x14ac:dyDescent="0.25">
      <c r="B196" s="13">
        <v>3.88</v>
      </c>
      <c r="C196" s="13">
        <v>0.309</v>
      </c>
      <c r="D196" s="27">
        <f t="shared" si="11"/>
        <v>0.29799999999999999</v>
      </c>
      <c r="E196" s="14">
        <f t="shared" ref="E196:E259" si="12">D196/$O$2</f>
        <v>2.9074561193744314E-2</v>
      </c>
    </row>
    <row r="197" spans="2:5" x14ac:dyDescent="0.25">
      <c r="B197" s="13">
        <v>3.9</v>
      </c>
      <c r="C197" s="13">
        <v>0.33300000000000002</v>
      </c>
      <c r="D197" s="27">
        <f t="shared" si="11"/>
        <v>0.32200000000000001</v>
      </c>
      <c r="E197" s="14">
        <f t="shared" si="12"/>
        <v>3.1416136591898222E-2</v>
      </c>
    </row>
    <row r="198" spans="2:5" x14ac:dyDescent="0.25">
      <c r="B198" s="13">
        <v>3.92</v>
      </c>
      <c r="C198" s="13">
        <v>0.35699999999999998</v>
      </c>
      <c r="D198" s="27">
        <f t="shared" si="11"/>
        <v>0.34599999999999997</v>
      </c>
      <c r="E198" s="14">
        <f t="shared" si="12"/>
        <v>3.3757711990052119E-2</v>
      </c>
    </row>
    <row r="199" spans="2:5" x14ac:dyDescent="0.25">
      <c r="B199" s="13">
        <v>3.94</v>
      </c>
      <c r="C199" s="13">
        <v>0.376</v>
      </c>
      <c r="D199" s="27">
        <f t="shared" si="11"/>
        <v>0.36499999999999999</v>
      </c>
      <c r="E199" s="14">
        <f t="shared" si="12"/>
        <v>3.56114591802573E-2</v>
      </c>
    </row>
    <row r="200" spans="2:5" x14ac:dyDescent="0.25">
      <c r="B200" s="13">
        <v>3.96</v>
      </c>
      <c r="C200" s="13">
        <v>0.376</v>
      </c>
      <c r="D200" s="27">
        <f t="shared" si="11"/>
        <v>0.36499999999999999</v>
      </c>
      <c r="E200" s="14">
        <f t="shared" si="12"/>
        <v>3.56114591802573E-2</v>
      </c>
    </row>
    <row r="201" spans="2:5" x14ac:dyDescent="0.25">
      <c r="B201" s="13">
        <v>3.98</v>
      </c>
      <c r="C201" s="13">
        <v>0.39400000000000002</v>
      </c>
      <c r="D201" s="27">
        <f t="shared" si="11"/>
        <v>0.38300000000000001</v>
      </c>
      <c r="E201" s="14">
        <f t="shared" si="12"/>
        <v>3.7367640728872727E-2</v>
      </c>
    </row>
    <row r="202" spans="2:5" x14ac:dyDescent="0.25">
      <c r="B202" s="15">
        <v>4</v>
      </c>
      <c r="C202" s="15">
        <v>0.4</v>
      </c>
      <c r="D202" s="27">
        <f t="shared" si="11"/>
        <v>0.38900000000000001</v>
      </c>
      <c r="E202" s="14">
        <f t="shared" si="12"/>
        <v>3.7953034578411204E-2</v>
      </c>
    </row>
    <row r="203" spans="2:5" x14ac:dyDescent="0.25">
      <c r="B203" s="13">
        <v>4.0199999999999996</v>
      </c>
      <c r="C203" s="13">
        <v>0.39400000000000002</v>
      </c>
      <c r="D203" s="27">
        <f t="shared" si="11"/>
        <v>0.38300000000000001</v>
      </c>
      <c r="E203" s="14">
        <f t="shared" si="12"/>
        <v>3.7367640728872727E-2</v>
      </c>
    </row>
    <row r="204" spans="2:5" x14ac:dyDescent="0.25">
      <c r="B204" s="13">
        <v>4.04</v>
      </c>
      <c r="C204" s="13">
        <v>0.38200000000000001</v>
      </c>
      <c r="D204" s="27">
        <f t="shared" si="11"/>
        <v>0.371</v>
      </c>
      <c r="E204" s="14">
        <f t="shared" si="12"/>
        <v>3.6196853029795771E-2</v>
      </c>
    </row>
    <row r="205" spans="2:5" x14ac:dyDescent="0.25">
      <c r="B205" s="13">
        <v>4.0599999999999996</v>
      </c>
      <c r="C205" s="13">
        <v>0.376</v>
      </c>
      <c r="D205" s="27">
        <f t="shared" si="11"/>
        <v>0.36499999999999999</v>
      </c>
      <c r="E205" s="14">
        <f t="shared" si="12"/>
        <v>3.56114591802573E-2</v>
      </c>
    </row>
    <row r="206" spans="2:5" x14ac:dyDescent="0.25">
      <c r="B206" s="13">
        <v>4.08</v>
      </c>
      <c r="C206" s="13">
        <v>0.36399999999999999</v>
      </c>
      <c r="D206" s="27">
        <f t="shared" si="11"/>
        <v>0.35299999999999998</v>
      </c>
      <c r="E206" s="14">
        <f t="shared" si="12"/>
        <v>3.4440671481180345E-2</v>
      </c>
    </row>
    <row r="207" spans="2:5" x14ac:dyDescent="0.25">
      <c r="B207" s="13">
        <v>4.0999999999999996</v>
      </c>
      <c r="C207" s="13">
        <v>0.34499999999999997</v>
      </c>
      <c r="D207" s="27">
        <f t="shared" si="11"/>
        <v>0.33399999999999996</v>
      </c>
      <c r="E207" s="14">
        <f t="shared" si="12"/>
        <v>3.2586924290975171E-2</v>
      </c>
    </row>
    <row r="208" spans="2:5" x14ac:dyDescent="0.25">
      <c r="B208" s="13">
        <v>4.12</v>
      </c>
      <c r="C208" s="13">
        <v>0.32700000000000001</v>
      </c>
      <c r="D208" s="27">
        <f t="shared" si="11"/>
        <v>0.316</v>
      </c>
      <c r="E208" s="14">
        <f t="shared" si="12"/>
        <v>3.0830742742359744E-2</v>
      </c>
    </row>
    <row r="209" spans="2:5" x14ac:dyDescent="0.25">
      <c r="B209" s="13">
        <v>4.1399999999999997</v>
      </c>
      <c r="C209" s="13">
        <v>0.309</v>
      </c>
      <c r="D209" s="27">
        <f t="shared" si="11"/>
        <v>0.29799999999999999</v>
      </c>
      <c r="E209" s="14">
        <f t="shared" si="12"/>
        <v>2.9074561193744314E-2</v>
      </c>
    </row>
    <row r="210" spans="2:5" x14ac:dyDescent="0.25">
      <c r="B210" s="13">
        <v>4.16</v>
      </c>
      <c r="C210" s="13">
        <v>0.27900000000000003</v>
      </c>
      <c r="D210" s="27">
        <f t="shared" si="11"/>
        <v>0.26800000000000002</v>
      </c>
      <c r="E210" s="14">
        <f t="shared" si="12"/>
        <v>2.6147591946051936E-2</v>
      </c>
    </row>
    <row r="211" spans="2:5" x14ac:dyDescent="0.25">
      <c r="B211" s="13">
        <v>4.18</v>
      </c>
      <c r="C211" s="13">
        <v>0.254</v>
      </c>
      <c r="D211" s="27">
        <f t="shared" si="11"/>
        <v>0.24299999999999999</v>
      </c>
      <c r="E211" s="14">
        <f t="shared" si="12"/>
        <v>2.3708450906308281E-2</v>
      </c>
    </row>
    <row r="212" spans="2:5" x14ac:dyDescent="0.25">
      <c r="B212" s="13">
        <v>4.2</v>
      </c>
      <c r="C212" s="13">
        <v>0.23</v>
      </c>
      <c r="D212" s="27">
        <f t="shared" si="11"/>
        <v>0.219</v>
      </c>
      <c r="E212" s="14">
        <f t="shared" si="12"/>
        <v>2.136687550815438E-2</v>
      </c>
    </row>
    <row r="213" spans="2:5" x14ac:dyDescent="0.25">
      <c r="B213" s="13">
        <v>4.22</v>
      </c>
      <c r="C213" s="13">
        <v>0.193</v>
      </c>
      <c r="D213" s="27">
        <f t="shared" si="11"/>
        <v>0.182</v>
      </c>
      <c r="E213" s="14">
        <f t="shared" si="12"/>
        <v>1.7756946769333776E-2</v>
      </c>
    </row>
    <row r="214" spans="2:5" x14ac:dyDescent="0.25">
      <c r="B214" s="13">
        <v>4.24</v>
      </c>
      <c r="C214" s="13">
        <v>0.157</v>
      </c>
      <c r="D214" s="27">
        <f t="shared" si="11"/>
        <v>0.14599999999999999</v>
      </c>
      <c r="E214" s="14">
        <f t="shared" si="12"/>
        <v>1.4244583672102918E-2</v>
      </c>
    </row>
    <row r="215" spans="2:5" x14ac:dyDescent="0.25">
      <c r="B215" s="13">
        <v>4.26</v>
      </c>
      <c r="C215" s="13">
        <v>0.127</v>
      </c>
      <c r="D215" s="27">
        <f t="shared" si="11"/>
        <v>0.11600000000000001</v>
      </c>
      <c r="E215" s="14">
        <f t="shared" si="12"/>
        <v>1.131761442441054E-2</v>
      </c>
    </row>
    <row r="216" spans="2:5" x14ac:dyDescent="0.25">
      <c r="B216" s="13">
        <v>4.28</v>
      </c>
      <c r="C216" s="13">
        <v>0.09</v>
      </c>
      <c r="D216" s="27">
        <f t="shared" si="11"/>
        <v>7.9000000000000001E-2</v>
      </c>
      <c r="E216" s="14">
        <f t="shared" si="12"/>
        <v>7.7076856855899361E-3</v>
      </c>
    </row>
    <row r="217" spans="2:5" x14ac:dyDescent="0.25">
      <c r="B217" s="13">
        <v>4.3</v>
      </c>
      <c r="C217" s="13">
        <v>0.06</v>
      </c>
      <c r="D217" s="27">
        <f t="shared" si="11"/>
        <v>4.9000000000000002E-2</v>
      </c>
      <c r="E217" s="14">
        <f t="shared" si="12"/>
        <v>4.780716437897555E-3</v>
      </c>
    </row>
    <row r="218" spans="2:5" x14ac:dyDescent="0.25">
      <c r="B218" s="13">
        <v>4.32</v>
      </c>
      <c r="C218" s="13">
        <v>2.3E-2</v>
      </c>
      <c r="D218" s="27">
        <f t="shared" si="11"/>
        <v>1.2E-2</v>
      </c>
      <c r="E218" s="14">
        <f t="shared" si="12"/>
        <v>1.1707876990769523E-3</v>
      </c>
    </row>
    <row r="219" spans="2:5" x14ac:dyDescent="0.25">
      <c r="B219" s="13">
        <v>4.34</v>
      </c>
      <c r="C219" s="13">
        <v>-1.2999999999999999E-2</v>
      </c>
      <c r="D219" s="27">
        <f t="shared" si="11"/>
        <v>-2.4E-2</v>
      </c>
      <c r="E219" s="14">
        <f t="shared" si="12"/>
        <v>-2.3415753981539046E-3</v>
      </c>
    </row>
    <row r="220" spans="2:5" x14ac:dyDescent="0.25">
      <c r="B220" s="13">
        <v>4.3600000000000003</v>
      </c>
      <c r="C220" s="13">
        <v>-3.6999999999999998E-2</v>
      </c>
      <c r="D220" s="27">
        <f t="shared" si="11"/>
        <v>-4.8000000000000001E-2</v>
      </c>
      <c r="E220" s="14">
        <f t="shared" si="12"/>
        <v>-4.6831507963078093E-3</v>
      </c>
    </row>
    <row r="221" spans="2:5" x14ac:dyDescent="0.25">
      <c r="B221" s="13">
        <v>4.38</v>
      </c>
      <c r="C221" s="13">
        <v>-6.8000000000000005E-2</v>
      </c>
      <c r="D221" s="27">
        <f t="shared" si="11"/>
        <v>-7.9000000000000001E-2</v>
      </c>
      <c r="E221" s="14">
        <f t="shared" si="12"/>
        <v>-7.7076856855899361E-3</v>
      </c>
    </row>
    <row r="222" spans="2:5" x14ac:dyDescent="0.25">
      <c r="B222" s="13">
        <v>4.4000000000000004</v>
      </c>
      <c r="C222" s="13">
        <v>-9.8000000000000004E-2</v>
      </c>
      <c r="D222" s="27">
        <f t="shared" si="11"/>
        <v>-0.109</v>
      </c>
      <c r="E222" s="14">
        <f t="shared" si="12"/>
        <v>-1.0634654933282316E-2</v>
      </c>
    </row>
    <row r="223" spans="2:5" x14ac:dyDescent="0.25">
      <c r="B223" s="13">
        <v>4.42</v>
      </c>
      <c r="C223" s="13">
        <v>-0.129</v>
      </c>
      <c r="D223" s="27">
        <f t="shared" si="11"/>
        <v>-0.14000000000000001</v>
      </c>
      <c r="E223" s="14">
        <f t="shared" si="12"/>
        <v>-1.3659189822564444E-2</v>
      </c>
    </row>
    <row r="224" spans="2:5" x14ac:dyDescent="0.25">
      <c r="B224" s="13">
        <v>4.4400000000000004</v>
      </c>
      <c r="C224" s="13">
        <v>-0.153</v>
      </c>
      <c r="D224" s="27">
        <f t="shared" si="11"/>
        <v>-0.16400000000000001</v>
      </c>
      <c r="E224" s="14">
        <f t="shared" si="12"/>
        <v>-1.6000765220718347E-2</v>
      </c>
    </row>
    <row r="225" spans="2:5" x14ac:dyDescent="0.25">
      <c r="B225" s="13">
        <v>4.46</v>
      </c>
      <c r="C225" s="13">
        <v>-0.17699999999999999</v>
      </c>
      <c r="D225" s="27">
        <f t="shared" si="11"/>
        <v>-0.188</v>
      </c>
      <c r="E225" s="14">
        <f t="shared" si="12"/>
        <v>-1.8342340618872251E-2</v>
      </c>
    </row>
    <row r="226" spans="2:5" x14ac:dyDescent="0.25">
      <c r="B226" s="13">
        <v>4.4800000000000004</v>
      </c>
      <c r="C226" s="13">
        <v>-0.19500000000000001</v>
      </c>
      <c r="D226" s="27">
        <f t="shared" si="11"/>
        <v>-0.20600000000000002</v>
      </c>
      <c r="E226" s="14">
        <f t="shared" si="12"/>
        <v>-2.0098522167487681E-2</v>
      </c>
    </row>
    <row r="227" spans="2:5" x14ac:dyDescent="0.25">
      <c r="B227" s="13">
        <v>4.5</v>
      </c>
      <c r="C227" s="13">
        <v>-0.23200000000000001</v>
      </c>
      <c r="D227" s="27">
        <f t="shared" si="11"/>
        <v>-0.24300000000000002</v>
      </c>
      <c r="E227" s="14">
        <f t="shared" si="12"/>
        <v>-2.3708450906308284E-2</v>
      </c>
    </row>
    <row r="228" spans="2:5" x14ac:dyDescent="0.25">
      <c r="B228" s="13">
        <v>4.5199999999999996</v>
      </c>
      <c r="C228" s="13">
        <v>-0.23200000000000001</v>
      </c>
      <c r="D228" s="27">
        <f t="shared" si="11"/>
        <v>-0.24300000000000002</v>
      </c>
      <c r="E228" s="14">
        <f t="shared" si="12"/>
        <v>-2.3708450906308284E-2</v>
      </c>
    </row>
    <row r="229" spans="2:5" x14ac:dyDescent="0.25">
      <c r="B229" s="13">
        <v>4.54</v>
      </c>
      <c r="C229" s="13">
        <v>-0.25</v>
      </c>
      <c r="D229" s="27">
        <f t="shared" si="11"/>
        <v>-0.26100000000000001</v>
      </c>
      <c r="E229" s="14">
        <f t="shared" si="12"/>
        <v>-2.5464632454923714E-2</v>
      </c>
    </row>
    <row r="230" spans="2:5" x14ac:dyDescent="0.25">
      <c r="B230" s="13">
        <v>4.5599999999999996</v>
      </c>
      <c r="C230" s="13">
        <v>-0.25600000000000001</v>
      </c>
      <c r="D230" s="27">
        <f t="shared" si="11"/>
        <v>-0.26700000000000002</v>
      </c>
      <c r="E230" s="14">
        <f t="shared" si="12"/>
        <v>-2.6050026304462189E-2</v>
      </c>
    </row>
    <row r="231" spans="2:5" x14ac:dyDescent="0.25">
      <c r="B231" s="15">
        <v>4.58</v>
      </c>
      <c r="C231" s="15">
        <v>-0.26200000000000001</v>
      </c>
      <c r="D231" s="27">
        <f t="shared" si="11"/>
        <v>-0.27300000000000002</v>
      </c>
      <c r="E231" s="14">
        <f t="shared" si="12"/>
        <v>-2.6635420154000666E-2</v>
      </c>
    </row>
    <row r="232" spans="2:5" x14ac:dyDescent="0.25">
      <c r="B232" s="13">
        <v>4.5999999999999996</v>
      </c>
      <c r="C232" s="13">
        <v>-0.25600000000000001</v>
      </c>
      <c r="D232" s="27">
        <f t="shared" si="11"/>
        <v>-0.26700000000000002</v>
      </c>
      <c r="E232" s="14">
        <f t="shared" si="12"/>
        <v>-2.6050026304462189E-2</v>
      </c>
    </row>
    <row r="233" spans="2:5" x14ac:dyDescent="0.25">
      <c r="B233" s="13">
        <v>4.62</v>
      </c>
      <c r="C233" s="13">
        <v>-0.25600000000000001</v>
      </c>
      <c r="D233" s="27">
        <f t="shared" si="11"/>
        <v>-0.26700000000000002</v>
      </c>
      <c r="E233" s="14">
        <f t="shared" si="12"/>
        <v>-2.6050026304462189E-2</v>
      </c>
    </row>
    <row r="234" spans="2:5" x14ac:dyDescent="0.25">
      <c r="B234" s="13">
        <v>4.6399999999999997</v>
      </c>
      <c r="C234" s="13">
        <v>-0.25</v>
      </c>
      <c r="D234" s="27">
        <f t="shared" si="11"/>
        <v>-0.26100000000000001</v>
      </c>
      <c r="E234" s="14">
        <f t="shared" si="12"/>
        <v>-2.5464632454923714E-2</v>
      </c>
    </row>
    <row r="235" spans="2:5" x14ac:dyDescent="0.25">
      <c r="B235" s="13">
        <v>4.66</v>
      </c>
      <c r="C235" s="13">
        <v>-0.24399999999999999</v>
      </c>
      <c r="D235" s="27">
        <f t="shared" si="11"/>
        <v>-0.255</v>
      </c>
      <c r="E235" s="14">
        <f t="shared" si="12"/>
        <v>-2.4879238605385236E-2</v>
      </c>
    </row>
    <row r="236" spans="2:5" x14ac:dyDescent="0.25">
      <c r="B236" s="13">
        <v>4.68</v>
      </c>
      <c r="C236" s="13">
        <v>-0.23200000000000001</v>
      </c>
      <c r="D236" s="27">
        <f t="shared" si="11"/>
        <v>-0.24300000000000002</v>
      </c>
      <c r="E236" s="14">
        <f t="shared" si="12"/>
        <v>-2.3708450906308284E-2</v>
      </c>
    </row>
    <row r="237" spans="2:5" x14ac:dyDescent="0.25">
      <c r="B237" s="13">
        <v>4.7</v>
      </c>
      <c r="C237" s="13">
        <v>-0.20799999999999999</v>
      </c>
      <c r="D237" s="27">
        <f t="shared" si="11"/>
        <v>-0.219</v>
      </c>
      <c r="E237" s="14">
        <f t="shared" si="12"/>
        <v>-2.136687550815438E-2</v>
      </c>
    </row>
    <row r="238" spans="2:5" x14ac:dyDescent="0.25">
      <c r="B238" s="13">
        <v>4.72</v>
      </c>
      <c r="C238" s="13">
        <v>-0.19500000000000001</v>
      </c>
      <c r="D238" s="27">
        <f t="shared" si="11"/>
        <v>-0.20600000000000002</v>
      </c>
      <c r="E238" s="14">
        <f t="shared" si="12"/>
        <v>-2.0098522167487681E-2</v>
      </c>
    </row>
    <row r="239" spans="2:5" x14ac:dyDescent="0.25">
      <c r="B239" s="13">
        <v>4.74</v>
      </c>
      <c r="C239" s="13">
        <v>-0.17699999999999999</v>
      </c>
      <c r="D239" s="27">
        <f t="shared" si="11"/>
        <v>-0.188</v>
      </c>
      <c r="E239" s="14">
        <f t="shared" si="12"/>
        <v>-1.8342340618872251E-2</v>
      </c>
    </row>
    <row r="240" spans="2:5" x14ac:dyDescent="0.25">
      <c r="B240" s="13">
        <v>4.76</v>
      </c>
      <c r="C240" s="13">
        <v>-0.153</v>
      </c>
      <c r="D240" s="27">
        <f t="shared" si="11"/>
        <v>-0.16400000000000001</v>
      </c>
      <c r="E240" s="14">
        <f t="shared" si="12"/>
        <v>-1.6000765220718347E-2</v>
      </c>
    </row>
    <row r="241" spans="2:5" x14ac:dyDescent="0.25">
      <c r="B241" s="13">
        <v>4.78</v>
      </c>
      <c r="C241" s="13">
        <v>-0.14099999999999999</v>
      </c>
      <c r="D241" s="27">
        <f t="shared" si="11"/>
        <v>-0.152</v>
      </c>
      <c r="E241" s="14">
        <f t="shared" si="12"/>
        <v>-1.4829977521641394E-2</v>
      </c>
    </row>
    <row r="242" spans="2:5" x14ac:dyDescent="0.25">
      <c r="B242" s="13">
        <v>4.8</v>
      </c>
      <c r="C242" s="13">
        <v>-0.122</v>
      </c>
      <c r="D242" s="27">
        <f t="shared" si="11"/>
        <v>-0.13300000000000001</v>
      </c>
      <c r="E242" s="14">
        <f t="shared" si="12"/>
        <v>-1.2976230331436222E-2</v>
      </c>
    </row>
    <row r="243" spans="2:5" x14ac:dyDescent="0.25">
      <c r="B243" s="13">
        <v>4.82</v>
      </c>
      <c r="C243" s="13">
        <v>-0.104</v>
      </c>
      <c r="D243" s="27">
        <f t="shared" si="11"/>
        <v>-0.11499999999999999</v>
      </c>
      <c r="E243" s="14">
        <f t="shared" si="12"/>
        <v>-1.1220048782820792E-2</v>
      </c>
    </row>
    <row r="244" spans="2:5" x14ac:dyDescent="0.25">
      <c r="B244" s="13">
        <v>4.84</v>
      </c>
      <c r="C244" s="13">
        <v>-7.3999999999999996E-2</v>
      </c>
      <c r="D244" s="27">
        <f t="shared" si="11"/>
        <v>-8.4999999999999992E-2</v>
      </c>
      <c r="E244" s="14">
        <f t="shared" si="12"/>
        <v>-8.2930795351284104E-3</v>
      </c>
    </row>
    <row r="245" spans="2:5" x14ac:dyDescent="0.25">
      <c r="B245" s="13">
        <v>4.8600000000000003</v>
      </c>
      <c r="C245" s="13">
        <v>-0.05</v>
      </c>
      <c r="D245" s="27">
        <f t="shared" si="11"/>
        <v>-6.0999999999999999E-2</v>
      </c>
      <c r="E245" s="14">
        <f t="shared" si="12"/>
        <v>-5.9515041369745071E-3</v>
      </c>
    </row>
    <row r="246" spans="2:5" x14ac:dyDescent="0.25">
      <c r="B246" s="13">
        <v>4.88</v>
      </c>
      <c r="C246" s="13">
        <v>-3.1E-2</v>
      </c>
      <c r="D246" s="27">
        <f t="shared" si="11"/>
        <v>-4.1999999999999996E-2</v>
      </c>
      <c r="E246" s="14">
        <f t="shared" si="12"/>
        <v>-4.0977569467693323E-3</v>
      </c>
    </row>
    <row r="247" spans="2:5" x14ac:dyDescent="0.25">
      <c r="B247" s="13">
        <v>4.9000000000000004</v>
      </c>
      <c r="C247" s="13">
        <v>-7.0000000000000001E-3</v>
      </c>
      <c r="D247" s="27">
        <f t="shared" si="11"/>
        <v>-1.7999999999999999E-2</v>
      </c>
      <c r="E247" s="14">
        <f t="shared" si="12"/>
        <v>-1.7561815486154281E-3</v>
      </c>
    </row>
    <row r="248" spans="2:5" x14ac:dyDescent="0.25">
      <c r="B248" s="13">
        <v>4.92</v>
      </c>
      <c r="C248" s="13">
        <v>2.3E-2</v>
      </c>
      <c r="D248" s="27">
        <f t="shared" si="11"/>
        <v>1.2E-2</v>
      </c>
      <c r="E248" s="14">
        <f t="shared" si="12"/>
        <v>1.1707876990769523E-3</v>
      </c>
    </row>
    <row r="249" spans="2:5" x14ac:dyDescent="0.25">
      <c r="B249" s="13">
        <v>4.9400000000000004</v>
      </c>
      <c r="C249" s="13">
        <v>4.2000000000000003E-2</v>
      </c>
      <c r="D249" s="27">
        <f t="shared" si="11"/>
        <v>3.1000000000000003E-2</v>
      </c>
      <c r="E249" s="14">
        <f t="shared" si="12"/>
        <v>3.0245348892821268E-3</v>
      </c>
    </row>
    <row r="250" spans="2:5" x14ac:dyDescent="0.25">
      <c r="B250" s="13">
        <v>4.96</v>
      </c>
      <c r="C250" s="13">
        <v>6.6000000000000003E-2</v>
      </c>
      <c r="D250" s="27">
        <f t="shared" si="11"/>
        <v>5.5000000000000007E-2</v>
      </c>
      <c r="E250" s="14">
        <f t="shared" si="12"/>
        <v>5.3661102874360319E-3</v>
      </c>
    </row>
    <row r="251" spans="2:5" x14ac:dyDescent="0.25">
      <c r="B251" s="13">
        <v>4.9800000000000004</v>
      </c>
      <c r="C251" s="13">
        <v>8.4000000000000005E-2</v>
      </c>
      <c r="D251" s="27">
        <f t="shared" si="11"/>
        <v>7.3000000000000009E-2</v>
      </c>
      <c r="E251" s="14">
        <f t="shared" si="12"/>
        <v>7.12229183605146E-3</v>
      </c>
    </row>
    <row r="252" spans="2:5" x14ac:dyDescent="0.25">
      <c r="B252" s="13">
        <v>5</v>
      </c>
      <c r="C252" s="13">
        <v>0.108</v>
      </c>
      <c r="D252" s="27">
        <f t="shared" si="11"/>
        <v>9.7000000000000003E-2</v>
      </c>
      <c r="E252" s="14">
        <f t="shared" si="12"/>
        <v>9.4638672342053642E-3</v>
      </c>
    </row>
    <row r="253" spans="2:5" x14ac:dyDescent="0.25">
      <c r="B253" s="13">
        <v>5.0199999999999996</v>
      </c>
      <c r="C253" s="13">
        <v>0.121</v>
      </c>
      <c r="D253" s="27">
        <f t="shared" si="11"/>
        <v>0.11</v>
      </c>
      <c r="E253" s="14">
        <f t="shared" si="12"/>
        <v>1.0732220574872062E-2</v>
      </c>
    </row>
    <row r="254" spans="2:5" x14ac:dyDescent="0.25">
      <c r="B254" s="13">
        <v>5.04</v>
      </c>
      <c r="C254" s="13">
        <v>0.13900000000000001</v>
      </c>
      <c r="D254" s="27">
        <f t="shared" si="11"/>
        <v>0.128</v>
      </c>
      <c r="E254" s="14">
        <f t="shared" si="12"/>
        <v>1.248840212348749E-2</v>
      </c>
    </row>
    <row r="255" spans="2:5" x14ac:dyDescent="0.25">
      <c r="B255" s="13">
        <v>5.0599999999999996</v>
      </c>
      <c r="C255" s="13">
        <v>0.157</v>
      </c>
      <c r="D255" s="27">
        <f t="shared" si="11"/>
        <v>0.14599999999999999</v>
      </c>
      <c r="E255" s="14">
        <f t="shared" si="12"/>
        <v>1.4244583672102918E-2</v>
      </c>
    </row>
    <row r="256" spans="2:5" x14ac:dyDescent="0.25">
      <c r="B256" s="13">
        <v>5.08</v>
      </c>
      <c r="C256" s="13">
        <v>0.17499999999999999</v>
      </c>
      <c r="D256" s="27">
        <f t="shared" si="11"/>
        <v>0.16399999999999998</v>
      </c>
      <c r="E256" s="14">
        <f t="shared" si="12"/>
        <v>1.6000765220718347E-2</v>
      </c>
    </row>
    <row r="257" spans="2:5" x14ac:dyDescent="0.25">
      <c r="B257" s="13">
        <v>5.0999999999999996</v>
      </c>
      <c r="C257" s="13">
        <v>0.18099999999999999</v>
      </c>
      <c r="D257" s="27">
        <f t="shared" si="11"/>
        <v>0.16999999999999998</v>
      </c>
      <c r="E257" s="14">
        <f t="shared" si="12"/>
        <v>1.6586159070256821E-2</v>
      </c>
    </row>
    <row r="258" spans="2:5" x14ac:dyDescent="0.25">
      <c r="B258" s="13">
        <v>5.12</v>
      </c>
      <c r="C258" s="13">
        <v>0.193</v>
      </c>
      <c r="D258" s="27">
        <f t="shared" si="11"/>
        <v>0.182</v>
      </c>
      <c r="E258" s="14">
        <f t="shared" si="12"/>
        <v>1.7756946769333776E-2</v>
      </c>
    </row>
    <row r="259" spans="2:5" x14ac:dyDescent="0.25">
      <c r="B259" s="13">
        <v>5.14</v>
      </c>
      <c r="C259" s="13">
        <v>0.20599999999999999</v>
      </c>
      <c r="D259" s="27">
        <f t="shared" ref="D259:D322" si="13">C259-$O$5</f>
        <v>0.19499999999999998</v>
      </c>
      <c r="E259" s="14">
        <f t="shared" si="12"/>
        <v>1.9025300110000472E-2</v>
      </c>
    </row>
    <row r="260" spans="2:5" x14ac:dyDescent="0.25">
      <c r="B260" s="13">
        <v>5.16</v>
      </c>
      <c r="C260" s="13">
        <v>0.20599999999999999</v>
      </c>
      <c r="D260" s="27">
        <f t="shared" si="13"/>
        <v>0.19499999999999998</v>
      </c>
      <c r="E260" s="14">
        <f t="shared" ref="E260:E323" si="14">D260/$O$2</f>
        <v>1.9025300110000472E-2</v>
      </c>
    </row>
    <row r="261" spans="2:5" x14ac:dyDescent="0.25">
      <c r="B261" s="13">
        <v>5.18</v>
      </c>
      <c r="C261" s="13">
        <v>0.20599999999999999</v>
      </c>
      <c r="D261" s="27">
        <f t="shared" si="13"/>
        <v>0.19499999999999998</v>
      </c>
      <c r="E261" s="14">
        <f t="shared" si="14"/>
        <v>1.9025300110000472E-2</v>
      </c>
    </row>
    <row r="262" spans="2:5" x14ac:dyDescent="0.25">
      <c r="B262" s="13">
        <v>5.2</v>
      </c>
      <c r="C262" s="13">
        <v>0.20599999999999999</v>
      </c>
      <c r="D262" s="27">
        <f t="shared" si="13"/>
        <v>0.19499999999999998</v>
      </c>
      <c r="E262" s="14">
        <f t="shared" si="14"/>
        <v>1.9025300110000472E-2</v>
      </c>
    </row>
    <row r="263" spans="2:5" x14ac:dyDescent="0.25">
      <c r="B263" s="13">
        <v>5.22</v>
      </c>
      <c r="C263" s="13">
        <v>0.20599999999999999</v>
      </c>
      <c r="D263" s="27">
        <f t="shared" si="13"/>
        <v>0.19499999999999998</v>
      </c>
      <c r="E263" s="14">
        <f t="shared" si="14"/>
        <v>1.9025300110000472E-2</v>
      </c>
    </row>
    <row r="264" spans="2:5" x14ac:dyDescent="0.25">
      <c r="B264" s="13">
        <v>5.24</v>
      </c>
      <c r="C264" s="13">
        <v>0.2</v>
      </c>
      <c r="D264" s="27">
        <f t="shared" si="13"/>
        <v>0.189</v>
      </c>
      <c r="E264" s="14">
        <f t="shared" si="14"/>
        <v>1.8439906260461998E-2</v>
      </c>
    </row>
    <row r="265" spans="2:5" x14ac:dyDescent="0.25">
      <c r="B265" s="13">
        <v>5.26</v>
      </c>
      <c r="C265" s="13">
        <v>0.187</v>
      </c>
      <c r="D265" s="27">
        <f t="shared" si="13"/>
        <v>0.17599999999999999</v>
      </c>
      <c r="E265" s="14">
        <f t="shared" si="14"/>
        <v>1.7171552919795299E-2</v>
      </c>
    </row>
    <row r="266" spans="2:5" x14ac:dyDescent="0.25">
      <c r="B266" s="13">
        <v>5.28</v>
      </c>
      <c r="C266" s="13">
        <v>0.18099999999999999</v>
      </c>
      <c r="D266" s="27">
        <f t="shared" si="13"/>
        <v>0.16999999999999998</v>
      </c>
      <c r="E266" s="14">
        <f t="shared" si="14"/>
        <v>1.6586159070256821E-2</v>
      </c>
    </row>
    <row r="267" spans="2:5" x14ac:dyDescent="0.25">
      <c r="B267" s="13">
        <v>5.3</v>
      </c>
      <c r="C267" s="13">
        <v>0.17499999999999999</v>
      </c>
      <c r="D267" s="27">
        <f t="shared" si="13"/>
        <v>0.16399999999999998</v>
      </c>
      <c r="E267" s="14">
        <f t="shared" si="14"/>
        <v>1.6000765220718347E-2</v>
      </c>
    </row>
    <row r="268" spans="2:5" x14ac:dyDescent="0.25">
      <c r="B268" s="13">
        <v>5.32</v>
      </c>
      <c r="C268" s="13">
        <v>0.157</v>
      </c>
      <c r="D268" s="27">
        <f t="shared" si="13"/>
        <v>0.14599999999999999</v>
      </c>
      <c r="E268" s="14">
        <f t="shared" si="14"/>
        <v>1.4244583672102918E-2</v>
      </c>
    </row>
    <row r="269" spans="2:5" x14ac:dyDescent="0.25">
      <c r="B269" s="13">
        <v>5.34</v>
      </c>
      <c r="C269" s="13">
        <v>0.157</v>
      </c>
      <c r="D269" s="27">
        <f t="shared" si="13"/>
        <v>0.14599999999999999</v>
      </c>
      <c r="E269" s="14">
        <f t="shared" si="14"/>
        <v>1.4244583672102918E-2</v>
      </c>
    </row>
    <row r="270" spans="2:5" x14ac:dyDescent="0.25">
      <c r="B270" s="13">
        <v>5.36</v>
      </c>
      <c r="C270" s="13">
        <v>0.13900000000000001</v>
      </c>
      <c r="D270" s="27">
        <f t="shared" si="13"/>
        <v>0.128</v>
      </c>
      <c r="E270" s="14">
        <f t="shared" si="14"/>
        <v>1.248840212348749E-2</v>
      </c>
    </row>
    <row r="271" spans="2:5" x14ac:dyDescent="0.25">
      <c r="B271" s="13">
        <v>5.38</v>
      </c>
      <c r="C271" s="13">
        <v>0.127</v>
      </c>
      <c r="D271" s="27">
        <f t="shared" si="13"/>
        <v>0.11600000000000001</v>
      </c>
      <c r="E271" s="14">
        <f t="shared" si="14"/>
        <v>1.131761442441054E-2</v>
      </c>
    </row>
    <row r="272" spans="2:5" x14ac:dyDescent="0.25">
      <c r="B272" s="13">
        <v>5.4</v>
      </c>
      <c r="C272" s="13">
        <v>0.114</v>
      </c>
      <c r="D272" s="27">
        <f t="shared" si="13"/>
        <v>0.10300000000000001</v>
      </c>
      <c r="E272" s="14">
        <f t="shared" si="14"/>
        <v>1.004926108374384E-2</v>
      </c>
    </row>
    <row r="273" spans="2:5" x14ac:dyDescent="0.25">
      <c r="B273" s="13">
        <v>5.42</v>
      </c>
      <c r="C273" s="13">
        <v>0.10199999999999999</v>
      </c>
      <c r="D273" s="27">
        <f t="shared" si="13"/>
        <v>9.0999999999999998E-2</v>
      </c>
      <c r="E273" s="14">
        <f t="shared" si="14"/>
        <v>8.8784733846668882E-3</v>
      </c>
    </row>
    <row r="274" spans="2:5" x14ac:dyDescent="0.25">
      <c r="B274" s="13">
        <v>5.44</v>
      </c>
      <c r="C274" s="13">
        <v>8.4000000000000005E-2</v>
      </c>
      <c r="D274" s="27">
        <f t="shared" si="13"/>
        <v>7.3000000000000009E-2</v>
      </c>
      <c r="E274" s="14">
        <f t="shared" si="14"/>
        <v>7.12229183605146E-3</v>
      </c>
    </row>
    <row r="275" spans="2:5" x14ac:dyDescent="0.25">
      <c r="B275" s="13">
        <v>5.46</v>
      </c>
      <c r="C275" s="13">
        <v>6.6000000000000003E-2</v>
      </c>
      <c r="D275" s="27">
        <f t="shared" si="13"/>
        <v>5.5000000000000007E-2</v>
      </c>
      <c r="E275" s="14">
        <f t="shared" si="14"/>
        <v>5.3661102874360319E-3</v>
      </c>
    </row>
    <row r="276" spans="2:5" x14ac:dyDescent="0.25">
      <c r="B276" s="13">
        <v>5.48</v>
      </c>
      <c r="C276" s="13">
        <v>5.3999999999999999E-2</v>
      </c>
      <c r="D276" s="27">
        <f t="shared" si="13"/>
        <v>4.2999999999999997E-2</v>
      </c>
      <c r="E276" s="14">
        <f t="shared" si="14"/>
        <v>4.1953225883590789E-3</v>
      </c>
    </row>
    <row r="277" spans="2:5" x14ac:dyDescent="0.25">
      <c r="B277" s="13">
        <v>5.5</v>
      </c>
      <c r="C277" s="13">
        <v>3.5000000000000003E-2</v>
      </c>
      <c r="D277" s="27">
        <f t="shared" si="13"/>
        <v>2.4000000000000004E-2</v>
      </c>
      <c r="E277" s="14">
        <f t="shared" si="14"/>
        <v>2.3415753981539051E-3</v>
      </c>
    </row>
    <row r="278" spans="2:5" x14ac:dyDescent="0.25">
      <c r="B278" s="13">
        <v>5.52</v>
      </c>
      <c r="C278" s="13">
        <v>2.9000000000000001E-2</v>
      </c>
      <c r="D278" s="27">
        <f t="shared" si="13"/>
        <v>1.8000000000000002E-2</v>
      </c>
      <c r="E278" s="14">
        <f t="shared" si="14"/>
        <v>1.7561815486154286E-3</v>
      </c>
    </row>
    <row r="279" spans="2:5" x14ac:dyDescent="0.25">
      <c r="B279" s="13">
        <v>5.54</v>
      </c>
      <c r="C279" s="13">
        <v>1.0999999999999999E-2</v>
      </c>
      <c r="D279" s="27">
        <f t="shared" si="13"/>
        <v>0</v>
      </c>
      <c r="E279" s="14">
        <f t="shared" si="14"/>
        <v>0</v>
      </c>
    </row>
    <row r="280" spans="2:5" x14ac:dyDescent="0.25">
      <c r="B280" s="13">
        <v>5.56</v>
      </c>
      <c r="C280" s="13">
        <v>-7.0000000000000001E-3</v>
      </c>
      <c r="D280" s="27">
        <f t="shared" si="13"/>
        <v>-1.7999999999999999E-2</v>
      </c>
      <c r="E280" s="14">
        <f t="shared" si="14"/>
        <v>-1.7561815486154281E-3</v>
      </c>
    </row>
    <row r="281" spans="2:5" x14ac:dyDescent="0.25">
      <c r="B281" s="13">
        <v>5.58</v>
      </c>
      <c r="C281" s="13">
        <v>-1.2999999999999999E-2</v>
      </c>
      <c r="D281" s="27">
        <f t="shared" si="13"/>
        <v>-2.4E-2</v>
      </c>
      <c r="E281" s="14">
        <f t="shared" si="14"/>
        <v>-2.3415753981539046E-3</v>
      </c>
    </row>
    <row r="282" spans="2:5" x14ac:dyDescent="0.25">
      <c r="B282" s="13">
        <v>5.6</v>
      </c>
      <c r="C282" s="13">
        <v>-3.1E-2</v>
      </c>
      <c r="D282" s="27">
        <f t="shared" si="13"/>
        <v>-4.1999999999999996E-2</v>
      </c>
      <c r="E282" s="14">
        <f t="shared" si="14"/>
        <v>-4.0977569467693323E-3</v>
      </c>
    </row>
    <row r="283" spans="2:5" x14ac:dyDescent="0.25">
      <c r="B283" s="13">
        <v>5.62</v>
      </c>
      <c r="C283" s="13">
        <v>-3.6999999999999998E-2</v>
      </c>
      <c r="D283" s="27">
        <f t="shared" si="13"/>
        <v>-4.8000000000000001E-2</v>
      </c>
      <c r="E283" s="14">
        <f t="shared" si="14"/>
        <v>-4.6831507963078093E-3</v>
      </c>
    </row>
    <row r="284" spans="2:5" x14ac:dyDescent="0.25">
      <c r="B284" s="13">
        <v>5.64</v>
      </c>
      <c r="C284" s="13">
        <v>-0.05</v>
      </c>
      <c r="D284" s="27">
        <f t="shared" si="13"/>
        <v>-6.0999999999999999E-2</v>
      </c>
      <c r="E284" s="14">
        <f t="shared" si="14"/>
        <v>-5.9515041369745071E-3</v>
      </c>
    </row>
    <row r="285" spans="2:5" x14ac:dyDescent="0.25">
      <c r="B285" s="13">
        <v>5.66</v>
      </c>
      <c r="C285" s="13">
        <v>-5.6000000000000001E-2</v>
      </c>
      <c r="D285" s="27">
        <f t="shared" si="13"/>
        <v>-6.7000000000000004E-2</v>
      </c>
      <c r="E285" s="14">
        <f t="shared" si="14"/>
        <v>-6.536897986512984E-3</v>
      </c>
    </row>
    <row r="286" spans="2:5" x14ac:dyDescent="0.25">
      <c r="B286" s="13">
        <v>5.68</v>
      </c>
      <c r="C286" s="13">
        <v>-6.2E-2</v>
      </c>
      <c r="D286" s="27">
        <f t="shared" si="13"/>
        <v>-7.2999999999999995E-2</v>
      </c>
      <c r="E286" s="14">
        <f t="shared" si="14"/>
        <v>-7.1222918360514592E-3</v>
      </c>
    </row>
    <row r="287" spans="2:5" x14ac:dyDescent="0.25">
      <c r="B287" s="13">
        <v>5.7</v>
      </c>
      <c r="C287" s="13">
        <v>-7.3999999999999996E-2</v>
      </c>
      <c r="D287" s="27">
        <f t="shared" si="13"/>
        <v>-8.4999999999999992E-2</v>
      </c>
      <c r="E287" s="14">
        <f t="shared" si="14"/>
        <v>-8.2930795351284104E-3</v>
      </c>
    </row>
    <row r="288" spans="2:5" x14ac:dyDescent="0.25">
      <c r="B288" s="13">
        <v>5.72</v>
      </c>
      <c r="C288" s="13">
        <v>-0.08</v>
      </c>
      <c r="D288" s="27">
        <f t="shared" si="13"/>
        <v>-9.0999999999999998E-2</v>
      </c>
      <c r="E288" s="14">
        <f t="shared" si="14"/>
        <v>-8.8784733846668882E-3</v>
      </c>
    </row>
    <row r="289" spans="2:5" x14ac:dyDescent="0.25">
      <c r="B289" s="13">
        <v>5.74</v>
      </c>
      <c r="C289" s="13">
        <v>-7.3999999999999996E-2</v>
      </c>
      <c r="D289" s="27">
        <f t="shared" si="13"/>
        <v>-8.4999999999999992E-2</v>
      </c>
      <c r="E289" s="14">
        <f t="shared" si="14"/>
        <v>-8.2930795351284104E-3</v>
      </c>
    </row>
    <row r="290" spans="2:5" x14ac:dyDescent="0.25">
      <c r="B290" s="13">
        <v>5.76</v>
      </c>
      <c r="C290" s="13">
        <v>-7.3999999999999996E-2</v>
      </c>
      <c r="D290" s="27">
        <f t="shared" si="13"/>
        <v>-8.4999999999999992E-2</v>
      </c>
      <c r="E290" s="14">
        <f t="shared" si="14"/>
        <v>-8.2930795351284104E-3</v>
      </c>
    </row>
    <row r="291" spans="2:5" x14ac:dyDescent="0.25">
      <c r="B291" s="13">
        <v>5.78</v>
      </c>
      <c r="C291" s="13">
        <v>-0.08</v>
      </c>
      <c r="D291" s="27">
        <f t="shared" si="13"/>
        <v>-9.0999999999999998E-2</v>
      </c>
      <c r="E291" s="14">
        <f t="shared" si="14"/>
        <v>-8.8784733846668882E-3</v>
      </c>
    </row>
    <row r="292" spans="2:5" x14ac:dyDescent="0.25">
      <c r="B292" s="13">
        <v>5.8</v>
      </c>
      <c r="C292" s="13">
        <v>-0.08</v>
      </c>
      <c r="D292" s="27">
        <f t="shared" si="13"/>
        <v>-9.0999999999999998E-2</v>
      </c>
      <c r="E292" s="14">
        <f t="shared" si="14"/>
        <v>-8.8784733846668882E-3</v>
      </c>
    </row>
    <row r="293" spans="2:5" x14ac:dyDescent="0.25">
      <c r="B293" s="13">
        <v>5.82</v>
      </c>
      <c r="C293" s="13">
        <v>-7.3999999999999996E-2</v>
      </c>
      <c r="D293" s="27">
        <f t="shared" si="13"/>
        <v>-8.4999999999999992E-2</v>
      </c>
      <c r="E293" s="14">
        <f t="shared" si="14"/>
        <v>-8.2930795351284104E-3</v>
      </c>
    </row>
    <row r="294" spans="2:5" x14ac:dyDescent="0.25">
      <c r="B294" s="13">
        <v>5.84</v>
      </c>
      <c r="C294" s="13">
        <v>-6.8000000000000005E-2</v>
      </c>
      <c r="D294" s="27">
        <f t="shared" si="13"/>
        <v>-7.9000000000000001E-2</v>
      </c>
      <c r="E294" s="14">
        <f t="shared" si="14"/>
        <v>-7.7076856855899361E-3</v>
      </c>
    </row>
    <row r="295" spans="2:5" x14ac:dyDescent="0.25">
      <c r="B295" s="13">
        <v>5.86</v>
      </c>
      <c r="C295" s="13">
        <v>-6.8000000000000005E-2</v>
      </c>
      <c r="D295" s="27">
        <f t="shared" si="13"/>
        <v>-7.9000000000000001E-2</v>
      </c>
      <c r="E295" s="14">
        <f t="shared" si="14"/>
        <v>-7.7076856855899361E-3</v>
      </c>
    </row>
    <row r="296" spans="2:5" x14ac:dyDescent="0.25">
      <c r="B296" s="13">
        <v>5.88</v>
      </c>
      <c r="C296" s="13">
        <v>-6.2E-2</v>
      </c>
      <c r="D296" s="27">
        <f t="shared" si="13"/>
        <v>-7.2999999999999995E-2</v>
      </c>
      <c r="E296" s="14">
        <f t="shared" si="14"/>
        <v>-7.1222918360514592E-3</v>
      </c>
    </row>
    <row r="297" spans="2:5" x14ac:dyDescent="0.25">
      <c r="B297" s="13">
        <v>5.9</v>
      </c>
      <c r="C297" s="13">
        <v>-0.05</v>
      </c>
      <c r="D297" s="27">
        <f t="shared" si="13"/>
        <v>-6.0999999999999999E-2</v>
      </c>
      <c r="E297" s="14">
        <f t="shared" si="14"/>
        <v>-5.9515041369745071E-3</v>
      </c>
    </row>
    <row r="298" spans="2:5" x14ac:dyDescent="0.25">
      <c r="B298" s="13">
        <v>5.92</v>
      </c>
      <c r="C298" s="13">
        <v>-4.2999999999999997E-2</v>
      </c>
      <c r="D298" s="27">
        <f t="shared" si="13"/>
        <v>-5.3999999999999992E-2</v>
      </c>
      <c r="E298" s="14">
        <f t="shared" si="14"/>
        <v>-5.2685446458462844E-3</v>
      </c>
    </row>
    <row r="299" spans="2:5" x14ac:dyDescent="0.25">
      <c r="B299" s="13">
        <v>5.94</v>
      </c>
      <c r="C299" s="13">
        <v>-4.2999999999999997E-2</v>
      </c>
      <c r="D299" s="27">
        <f t="shared" si="13"/>
        <v>-5.3999999999999992E-2</v>
      </c>
      <c r="E299" s="14">
        <f t="shared" si="14"/>
        <v>-5.2685446458462844E-3</v>
      </c>
    </row>
    <row r="300" spans="2:5" x14ac:dyDescent="0.25">
      <c r="B300" s="13">
        <v>5.96</v>
      </c>
      <c r="C300" s="13">
        <v>-3.6999999999999998E-2</v>
      </c>
      <c r="D300" s="27">
        <f t="shared" si="13"/>
        <v>-4.8000000000000001E-2</v>
      </c>
      <c r="E300" s="14">
        <f t="shared" si="14"/>
        <v>-4.6831507963078093E-3</v>
      </c>
    </row>
    <row r="301" spans="2:5" x14ac:dyDescent="0.25">
      <c r="B301" s="13">
        <v>5.98</v>
      </c>
      <c r="C301" s="13">
        <v>-3.6999999999999998E-2</v>
      </c>
      <c r="D301" s="27">
        <f t="shared" si="13"/>
        <v>-4.8000000000000001E-2</v>
      </c>
      <c r="E301" s="14">
        <f t="shared" si="14"/>
        <v>-4.6831507963078093E-3</v>
      </c>
    </row>
    <row r="302" spans="2:5" x14ac:dyDescent="0.25">
      <c r="B302" s="13">
        <v>6</v>
      </c>
      <c r="C302" s="13">
        <v>-3.1E-2</v>
      </c>
      <c r="D302" s="27">
        <f t="shared" si="13"/>
        <v>-4.1999999999999996E-2</v>
      </c>
      <c r="E302" s="14">
        <f t="shared" si="14"/>
        <v>-4.0977569467693323E-3</v>
      </c>
    </row>
    <row r="303" spans="2:5" x14ac:dyDescent="0.25">
      <c r="B303" s="13">
        <v>6.02</v>
      </c>
      <c r="C303" s="13">
        <v>-2.5000000000000001E-2</v>
      </c>
      <c r="D303" s="27">
        <f t="shared" si="13"/>
        <v>-3.6000000000000004E-2</v>
      </c>
      <c r="E303" s="14">
        <f t="shared" si="14"/>
        <v>-3.5123630972308572E-3</v>
      </c>
    </row>
    <row r="304" spans="2:5" x14ac:dyDescent="0.25">
      <c r="B304" s="13">
        <v>6.04</v>
      </c>
      <c r="C304" s="13">
        <v>-1.2999999999999999E-2</v>
      </c>
      <c r="D304" s="27">
        <f t="shared" si="13"/>
        <v>-2.4E-2</v>
      </c>
      <c r="E304" s="14">
        <f t="shared" si="14"/>
        <v>-2.3415753981539046E-3</v>
      </c>
    </row>
    <row r="305" spans="2:5" x14ac:dyDescent="0.25">
      <c r="B305" s="13">
        <v>6.06</v>
      </c>
      <c r="C305" s="13">
        <v>-1.2999999999999999E-2</v>
      </c>
      <c r="D305" s="27">
        <f t="shared" si="13"/>
        <v>-2.4E-2</v>
      </c>
      <c r="E305" s="14">
        <f t="shared" si="14"/>
        <v>-2.3415753981539046E-3</v>
      </c>
    </row>
    <row r="306" spans="2:5" x14ac:dyDescent="0.25">
      <c r="B306" s="13">
        <v>6.08</v>
      </c>
      <c r="C306" s="13">
        <v>-7.0000000000000001E-3</v>
      </c>
      <c r="D306" s="27">
        <f t="shared" si="13"/>
        <v>-1.7999999999999999E-2</v>
      </c>
      <c r="E306" s="14">
        <f t="shared" si="14"/>
        <v>-1.7561815486154281E-3</v>
      </c>
    </row>
    <row r="307" spans="2:5" x14ac:dyDescent="0.25">
      <c r="B307" s="13">
        <v>6.1</v>
      </c>
      <c r="C307" s="13">
        <v>-7.0000000000000001E-3</v>
      </c>
      <c r="D307" s="27">
        <f t="shared" si="13"/>
        <v>-1.7999999999999999E-2</v>
      </c>
      <c r="E307" s="14">
        <f t="shared" si="14"/>
        <v>-1.7561815486154281E-3</v>
      </c>
    </row>
    <row r="308" spans="2:5" x14ac:dyDescent="0.25">
      <c r="B308" s="13">
        <v>6.12</v>
      </c>
      <c r="C308" s="13">
        <v>-1E-3</v>
      </c>
      <c r="D308" s="27">
        <f t="shared" si="13"/>
        <v>-1.2E-2</v>
      </c>
      <c r="E308" s="14">
        <f t="shared" si="14"/>
        <v>-1.1707876990769523E-3</v>
      </c>
    </row>
    <row r="309" spans="2:5" x14ac:dyDescent="0.25">
      <c r="B309" s="13">
        <v>6.14</v>
      </c>
      <c r="C309" s="13">
        <v>-1E-3</v>
      </c>
      <c r="D309" s="27">
        <f t="shared" si="13"/>
        <v>-1.2E-2</v>
      </c>
      <c r="E309" s="14">
        <f t="shared" si="14"/>
        <v>-1.1707876990769523E-3</v>
      </c>
    </row>
    <row r="310" spans="2:5" x14ac:dyDescent="0.25">
      <c r="B310" s="13">
        <v>6.16</v>
      </c>
      <c r="C310" s="13">
        <v>5.0000000000000001E-3</v>
      </c>
      <c r="D310" s="27">
        <f t="shared" si="13"/>
        <v>-5.9999999999999993E-3</v>
      </c>
      <c r="E310" s="14">
        <f t="shared" si="14"/>
        <v>-5.8539384953847605E-4</v>
      </c>
    </row>
    <row r="311" spans="2:5" x14ac:dyDescent="0.25">
      <c r="B311" s="13">
        <v>6.18</v>
      </c>
      <c r="C311" s="13">
        <v>5.0000000000000001E-3</v>
      </c>
      <c r="D311" s="27">
        <f t="shared" si="13"/>
        <v>-5.9999999999999993E-3</v>
      </c>
      <c r="E311" s="14">
        <f t="shared" si="14"/>
        <v>-5.8539384953847605E-4</v>
      </c>
    </row>
    <row r="312" spans="2:5" x14ac:dyDescent="0.25">
      <c r="B312" s="13">
        <v>6.2</v>
      </c>
      <c r="C312" s="13">
        <v>1.0999999999999999E-2</v>
      </c>
      <c r="D312" s="27">
        <f t="shared" si="13"/>
        <v>0</v>
      </c>
      <c r="E312" s="14">
        <f t="shared" si="14"/>
        <v>0</v>
      </c>
    </row>
    <row r="313" spans="2:5" x14ac:dyDescent="0.25">
      <c r="B313" s="13">
        <v>6.22</v>
      </c>
      <c r="C313" s="13">
        <v>1.0999999999999999E-2</v>
      </c>
      <c r="D313" s="27">
        <f t="shared" si="13"/>
        <v>0</v>
      </c>
      <c r="E313" s="14">
        <f t="shared" si="14"/>
        <v>0</v>
      </c>
    </row>
    <row r="314" spans="2:5" x14ac:dyDescent="0.25">
      <c r="B314" s="13">
        <v>6.24</v>
      </c>
      <c r="C314" s="13">
        <v>1.0999999999999999E-2</v>
      </c>
      <c r="D314" s="27">
        <f t="shared" si="13"/>
        <v>0</v>
      </c>
      <c r="E314" s="14">
        <f t="shared" si="14"/>
        <v>0</v>
      </c>
    </row>
    <row r="315" spans="2:5" x14ac:dyDescent="0.25">
      <c r="B315" s="13">
        <v>6.26</v>
      </c>
      <c r="C315" s="13">
        <v>1.0999999999999999E-2</v>
      </c>
      <c r="D315" s="27">
        <f t="shared" si="13"/>
        <v>0</v>
      </c>
      <c r="E315" s="14">
        <f t="shared" si="14"/>
        <v>0</v>
      </c>
    </row>
    <row r="316" spans="2:5" x14ac:dyDescent="0.25">
      <c r="B316" s="13">
        <v>6.28</v>
      </c>
      <c r="C316" s="13">
        <v>1.0999999999999999E-2</v>
      </c>
      <c r="D316" s="27">
        <f t="shared" si="13"/>
        <v>0</v>
      </c>
      <c r="E316" s="14">
        <f t="shared" si="14"/>
        <v>0</v>
      </c>
    </row>
    <row r="317" spans="2:5" x14ac:dyDescent="0.25">
      <c r="B317" s="13">
        <v>6.3</v>
      </c>
      <c r="C317" s="13">
        <v>1.0999999999999999E-2</v>
      </c>
      <c r="D317" s="27">
        <f t="shared" si="13"/>
        <v>0</v>
      </c>
      <c r="E317" s="14">
        <f t="shared" si="14"/>
        <v>0</v>
      </c>
    </row>
    <row r="318" spans="2:5" x14ac:dyDescent="0.25">
      <c r="B318" s="13">
        <v>6.32</v>
      </c>
      <c r="C318" s="13">
        <v>1.0999999999999999E-2</v>
      </c>
      <c r="D318" s="27">
        <f t="shared" si="13"/>
        <v>0</v>
      </c>
      <c r="E318" s="14">
        <f t="shared" si="14"/>
        <v>0</v>
      </c>
    </row>
    <row r="319" spans="2:5" x14ac:dyDescent="0.25">
      <c r="B319" s="13">
        <v>6.34</v>
      </c>
      <c r="C319" s="13">
        <v>1.0999999999999999E-2</v>
      </c>
      <c r="D319" s="27">
        <f t="shared" si="13"/>
        <v>0</v>
      </c>
      <c r="E319" s="14">
        <f t="shared" si="14"/>
        <v>0</v>
      </c>
    </row>
    <row r="320" spans="2:5" x14ac:dyDescent="0.25">
      <c r="B320" s="13">
        <v>6.36</v>
      </c>
      <c r="C320" s="13">
        <v>1.0999999999999999E-2</v>
      </c>
      <c r="D320" s="27">
        <f t="shared" si="13"/>
        <v>0</v>
      </c>
      <c r="E320" s="14">
        <f t="shared" si="14"/>
        <v>0</v>
      </c>
    </row>
    <row r="321" spans="2:5" x14ac:dyDescent="0.25">
      <c r="B321" s="13">
        <v>6.38</v>
      </c>
      <c r="C321" s="13">
        <v>1.0999999999999999E-2</v>
      </c>
      <c r="D321" s="27">
        <f t="shared" si="13"/>
        <v>0</v>
      </c>
      <c r="E321" s="14">
        <f t="shared" si="14"/>
        <v>0</v>
      </c>
    </row>
    <row r="322" spans="2:5" x14ac:dyDescent="0.25">
      <c r="B322" s="13">
        <v>6.4</v>
      </c>
      <c r="C322" s="13">
        <v>1.0999999999999999E-2</v>
      </c>
      <c r="D322" s="27">
        <f t="shared" si="13"/>
        <v>0</v>
      </c>
      <c r="E322" s="14">
        <f t="shared" si="14"/>
        <v>0</v>
      </c>
    </row>
    <row r="323" spans="2:5" x14ac:dyDescent="0.25">
      <c r="B323" s="13">
        <v>6.42</v>
      </c>
      <c r="C323" s="13">
        <v>1.7000000000000001E-2</v>
      </c>
      <c r="D323" s="27">
        <f t="shared" ref="D323:D386" si="15">C323-$O$5</f>
        <v>6.0000000000000019E-3</v>
      </c>
      <c r="E323" s="14">
        <f t="shared" si="14"/>
        <v>5.8539384953847627E-4</v>
      </c>
    </row>
    <row r="324" spans="2:5" x14ac:dyDescent="0.25">
      <c r="B324" s="13">
        <v>6.44</v>
      </c>
      <c r="C324" s="13">
        <v>1.7000000000000001E-2</v>
      </c>
      <c r="D324" s="27">
        <f t="shared" si="15"/>
        <v>6.0000000000000019E-3</v>
      </c>
      <c r="E324" s="14">
        <f t="shared" ref="E324:E387" si="16">D324/$O$2</f>
        <v>5.8539384953847627E-4</v>
      </c>
    </row>
    <row r="325" spans="2:5" x14ac:dyDescent="0.25">
      <c r="B325" s="13">
        <v>6.46</v>
      </c>
      <c r="C325" s="13">
        <v>1.0999999999999999E-2</v>
      </c>
      <c r="D325" s="27">
        <f t="shared" si="15"/>
        <v>0</v>
      </c>
      <c r="E325" s="14">
        <f t="shared" si="16"/>
        <v>0</v>
      </c>
    </row>
    <row r="326" spans="2:5" x14ac:dyDescent="0.25">
      <c r="B326" s="13">
        <v>6.48</v>
      </c>
      <c r="C326" s="13">
        <v>1.7000000000000001E-2</v>
      </c>
      <c r="D326" s="27">
        <f t="shared" si="15"/>
        <v>6.0000000000000019E-3</v>
      </c>
      <c r="E326" s="14">
        <f t="shared" si="16"/>
        <v>5.8539384953847627E-4</v>
      </c>
    </row>
    <row r="327" spans="2:5" x14ac:dyDescent="0.25">
      <c r="B327" s="13">
        <v>6.5</v>
      </c>
      <c r="C327" s="13">
        <v>1.7000000000000001E-2</v>
      </c>
      <c r="D327" s="27">
        <f t="shared" si="15"/>
        <v>6.0000000000000019E-3</v>
      </c>
      <c r="E327" s="14">
        <f t="shared" si="16"/>
        <v>5.8539384953847627E-4</v>
      </c>
    </row>
    <row r="328" spans="2:5" x14ac:dyDescent="0.25">
      <c r="B328" s="13">
        <v>6.52</v>
      </c>
      <c r="C328" s="13">
        <v>1.7000000000000001E-2</v>
      </c>
      <c r="D328" s="27">
        <f t="shared" si="15"/>
        <v>6.0000000000000019E-3</v>
      </c>
      <c r="E328" s="14">
        <f t="shared" si="16"/>
        <v>5.8539384953847627E-4</v>
      </c>
    </row>
    <row r="329" spans="2:5" x14ac:dyDescent="0.25">
      <c r="B329" s="13">
        <v>6.54</v>
      </c>
      <c r="C329" s="13">
        <v>1.7000000000000001E-2</v>
      </c>
      <c r="D329" s="27">
        <f t="shared" si="15"/>
        <v>6.0000000000000019E-3</v>
      </c>
      <c r="E329" s="14">
        <f t="shared" si="16"/>
        <v>5.8539384953847627E-4</v>
      </c>
    </row>
    <row r="330" spans="2:5" x14ac:dyDescent="0.25">
      <c r="B330" s="13">
        <v>6.56</v>
      </c>
      <c r="C330" s="13">
        <v>1.0999999999999999E-2</v>
      </c>
      <c r="D330" s="27">
        <f t="shared" si="15"/>
        <v>0</v>
      </c>
      <c r="E330" s="14">
        <f t="shared" si="16"/>
        <v>0</v>
      </c>
    </row>
    <row r="331" spans="2:5" x14ac:dyDescent="0.25">
      <c r="B331" s="13">
        <v>6.58</v>
      </c>
      <c r="C331" s="13">
        <v>1.0999999999999999E-2</v>
      </c>
      <c r="D331" s="27">
        <f t="shared" si="15"/>
        <v>0</v>
      </c>
      <c r="E331" s="14">
        <f t="shared" si="16"/>
        <v>0</v>
      </c>
    </row>
    <row r="332" spans="2:5" x14ac:dyDescent="0.25">
      <c r="B332" s="13">
        <v>6.6</v>
      </c>
      <c r="C332" s="13">
        <v>1.7000000000000001E-2</v>
      </c>
      <c r="D332" s="27">
        <f t="shared" si="15"/>
        <v>6.0000000000000019E-3</v>
      </c>
      <c r="E332" s="14">
        <f t="shared" si="16"/>
        <v>5.8539384953847627E-4</v>
      </c>
    </row>
    <row r="333" spans="2:5" x14ac:dyDescent="0.25">
      <c r="B333" s="13">
        <v>6.62</v>
      </c>
      <c r="C333" s="13">
        <v>1.0999999999999999E-2</v>
      </c>
      <c r="D333" s="27">
        <f t="shared" si="15"/>
        <v>0</v>
      </c>
      <c r="E333" s="14">
        <f t="shared" si="16"/>
        <v>0</v>
      </c>
    </row>
    <row r="334" spans="2:5" x14ac:dyDescent="0.25">
      <c r="B334" s="13">
        <v>6.64</v>
      </c>
      <c r="C334" s="13">
        <v>1.0999999999999999E-2</v>
      </c>
      <c r="D334" s="27">
        <f t="shared" si="15"/>
        <v>0</v>
      </c>
      <c r="E334" s="14">
        <f t="shared" si="16"/>
        <v>0</v>
      </c>
    </row>
    <row r="335" spans="2:5" x14ac:dyDescent="0.25">
      <c r="B335" s="13">
        <v>6.66</v>
      </c>
      <c r="C335" s="13">
        <v>1.0999999999999999E-2</v>
      </c>
      <c r="D335" s="27">
        <f t="shared" si="15"/>
        <v>0</v>
      </c>
      <c r="E335" s="14">
        <f t="shared" si="16"/>
        <v>0</v>
      </c>
    </row>
    <row r="336" spans="2:5" x14ac:dyDescent="0.25">
      <c r="B336" s="13">
        <v>6.68</v>
      </c>
      <c r="C336" s="13">
        <v>1.0999999999999999E-2</v>
      </c>
      <c r="D336" s="27">
        <f t="shared" si="15"/>
        <v>0</v>
      </c>
      <c r="E336" s="14">
        <f t="shared" si="16"/>
        <v>0</v>
      </c>
    </row>
    <row r="337" spans="2:5" x14ac:dyDescent="0.25">
      <c r="B337" s="13">
        <v>6.7</v>
      </c>
      <c r="C337" s="13">
        <v>1.0999999999999999E-2</v>
      </c>
      <c r="D337" s="27">
        <f t="shared" si="15"/>
        <v>0</v>
      </c>
      <c r="E337" s="14">
        <f t="shared" si="16"/>
        <v>0</v>
      </c>
    </row>
    <row r="338" spans="2:5" x14ac:dyDescent="0.25">
      <c r="B338" s="13">
        <v>6.72</v>
      </c>
      <c r="C338" s="13">
        <v>1.0999999999999999E-2</v>
      </c>
      <c r="D338" s="27">
        <f t="shared" si="15"/>
        <v>0</v>
      </c>
      <c r="E338" s="14">
        <f t="shared" si="16"/>
        <v>0</v>
      </c>
    </row>
    <row r="339" spans="2:5" x14ac:dyDescent="0.25">
      <c r="B339" s="13">
        <v>6.74</v>
      </c>
      <c r="C339" s="13">
        <v>1.0999999999999999E-2</v>
      </c>
      <c r="D339" s="27">
        <f t="shared" si="15"/>
        <v>0</v>
      </c>
      <c r="E339" s="14">
        <f t="shared" si="16"/>
        <v>0</v>
      </c>
    </row>
    <row r="340" spans="2:5" x14ac:dyDescent="0.25">
      <c r="B340" s="13">
        <v>6.76</v>
      </c>
      <c r="C340" s="13">
        <v>1.7000000000000001E-2</v>
      </c>
      <c r="D340" s="27">
        <f t="shared" si="15"/>
        <v>6.0000000000000019E-3</v>
      </c>
      <c r="E340" s="14">
        <f t="shared" si="16"/>
        <v>5.8539384953847627E-4</v>
      </c>
    </row>
    <row r="341" spans="2:5" x14ac:dyDescent="0.25">
      <c r="B341" s="13">
        <v>6.78</v>
      </c>
      <c r="C341" s="13">
        <v>1.0999999999999999E-2</v>
      </c>
      <c r="D341" s="27">
        <f t="shared" si="15"/>
        <v>0</v>
      </c>
      <c r="E341" s="14">
        <f t="shared" si="16"/>
        <v>0</v>
      </c>
    </row>
    <row r="342" spans="2:5" x14ac:dyDescent="0.25">
      <c r="B342" s="13">
        <v>6.8</v>
      </c>
      <c r="C342" s="13">
        <v>1.7000000000000001E-2</v>
      </c>
      <c r="D342" s="27">
        <f t="shared" si="15"/>
        <v>6.0000000000000019E-3</v>
      </c>
      <c r="E342" s="14">
        <f t="shared" si="16"/>
        <v>5.8539384953847627E-4</v>
      </c>
    </row>
    <row r="343" spans="2:5" x14ac:dyDescent="0.25">
      <c r="B343" s="13">
        <v>6.82</v>
      </c>
      <c r="C343" s="13">
        <v>1.7000000000000001E-2</v>
      </c>
      <c r="D343" s="27">
        <f t="shared" si="15"/>
        <v>6.0000000000000019E-3</v>
      </c>
      <c r="E343" s="14">
        <f t="shared" si="16"/>
        <v>5.8539384953847627E-4</v>
      </c>
    </row>
    <row r="344" spans="2:5" x14ac:dyDescent="0.25">
      <c r="B344" s="13">
        <v>6.84</v>
      </c>
      <c r="C344" s="13">
        <v>1.0999999999999999E-2</v>
      </c>
      <c r="D344" s="27">
        <f t="shared" si="15"/>
        <v>0</v>
      </c>
      <c r="E344" s="14">
        <f t="shared" si="16"/>
        <v>0</v>
      </c>
    </row>
    <row r="345" spans="2:5" x14ac:dyDescent="0.25">
      <c r="B345" s="13">
        <v>6.86</v>
      </c>
      <c r="C345" s="13">
        <v>1.0999999999999999E-2</v>
      </c>
      <c r="D345" s="27">
        <f t="shared" si="15"/>
        <v>0</v>
      </c>
      <c r="E345" s="14">
        <f t="shared" si="16"/>
        <v>0</v>
      </c>
    </row>
    <row r="346" spans="2:5" x14ac:dyDescent="0.25">
      <c r="B346" s="13">
        <v>6.88</v>
      </c>
      <c r="C346" s="13">
        <v>1.0999999999999999E-2</v>
      </c>
      <c r="D346" s="27">
        <f t="shared" si="15"/>
        <v>0</v>
      </c>
      <c r="E346" s="14">
        <f t="shared" si="16"/>
        <v>0</v>
      </c>
    </row>
    <row r="347" spans="2:5" x14ac:dyDescent="0.25">
      <c r="B347" s="13">
        <v>6.9</v>
      </c>
      <c r="C347" s="13">
        <v>1.0999999999999999E-2</v>
      </c>
      <c r="D347" s="27">
        <f t="shared" si="15"/>
        <v>0</v>
      </c>
      <c r="E347" s="14">
        <f t="shared" si="16"/>
        <v>0</v>
      </c>
    </row>
    <row r="348" spans="2:5" x14ac:dyDescent="0.25">
      <c r="B348" s="13">
        <v>6.92</v>
      </c>
      <c r="C348" s="13">
        <v>1.0999999999999999E-2</v>
      </c>
      <c r="D348" s="27">
        <f t="shared" si="15"/>
        <v>0</v>
      </c>
      <c r="E348" s="14">
        <f t="shared" si="16"/>
        <v>0</v>
      </c>
    </row>
    <row r="349" spans="2:5" x14ac:dyDescent="0.25">
      <c r="B349" s="13">
        <v>6.94</v>
      </c>
      <c r="C349" s="13">
        <v>1.0999999999999999E-2</v>
      </c>
      <c r="D349" s="27">
        <f t="shared" si="15"/>
        <v>0</v>
      </c>
      <c r="E349" s="14">
        <f t="shared" si="16"/>
        <v>0</v>
      </c>
    </row>
    <row r="350" spans="2:5" x14ac:dyDescent="0.25">
      <c r="B350" s="13">
        <v>6.96</v>
      </c>
      <c r="C350" s="13">
        <v>1.0999999999999999E-2</v>
      </c>
      <c r="D350" s="27">
        <f t="shared" si="15"/>
        <v>0</v>
      </c>
      <c r="E350" s="14">
        <f t="shared" si="16"/>
        <v>0</v>
      </c>
    </row>
    <row r="351" spans="2:5" x14ac:dyDescent="0.25">
      <c r="B351" s="13">
        <v>6.98</v>
      </c>
      <c r="C351" s="13">
        <v>1.7000000000000001E-2</v>
      </c>
      <c r="D351" s="27">
        <f t="shared" si="15"/>
        <v>6.0000000000000019E-3</v>
      </c>
      <c r="E351" s="14">
        <f t="shared" si="16"/>
        <v>5.8539384953847627E-4</v>
      </c>
    </row>
    <row r="352" spans="2:5" x14ac:dyDescent="0.25">
      <c r="B352" s="13">
        <v>7</v>
      </c>
      <c r="C352" s="13">
        <v>1.0999999999999999E-2</v>
      </c>
      <c r="D352" s="27">
        <f t="shared" si="15"/>
        <v>0</v>
      </c>
      <c r="E352" s="14">
        <f t="shared" si="16"/>
        <v>0</v>
      </c>
    </row>
    <row r="353" spans="2:5" x14ac:dyDescent="0.25">
      <c r="B353" s="13">
        <v>7.02</v>
      </c>
      <c r="C353" s="13">
        <v>1.0999999999999999E-2</v>
      </c>
      <c r="D353" s="27">
        <f t="shared" si="15"/>
        <v>0</v>
      </c>
      <c r="E353" s="14">
        <f t="shared" si="16"/>
        <v>0</v>
      </c>
    </row>
    <row r="354" spans="2:5" x14ac:dyDescent="0.25">
      <c r="B354" s="13">
        <v>7.04</v>
      </c>
      <c r="C354" s="13">
        <v>1.0999999999999999E-2</v>
      </c>
      <c r="D354" s="27">
        <f t="shared" si="15"/>
        <v>0</v>
      </c>
      <c r="E354" s="14">
        <f t="shared" si="16"/>
        <v>0</v>
      </c>
    </row>
    <row r="355" spans="2:5" x14ac:dyDescent="0.25">
      <c r="B355" s="13">
        <v>7.06</v>
      </c>
      <c r="C355" s="13">
        <v>1.7000000000000001E-2</v>
      </c>
      <c r="D355" s="27">
        <f t="shared" si="15"/>
        <v>6.0000000000000019E-3</v>
      </c>
      <c r="E355" s="14">
        <f t="shared" si="16"/>
        <v>5.8539384953847627E-4</v>
      </c>
    </row>
    <row r="356" spans="2:5" x14ac:dyDescent="0.25">
      <c r="B356" s="13">
        <v>7.08</v>
      </c>
      <c r="C356" s="13">
        <v>1.0999999999999999E-2</v>
      </c>
      <c r="D356" s="27">
        <f t="shared" si="15"/>
        <v>0</v>
      </c>
      <c r="E356" s="14">
        <f t="shared" si="16"/>
        <v>0</v>
      </c>
    </row>
    <row r="357" spans="2:5" x14ac:dyDescent="0.25">
      <c r="B357" s="13">
        <v>7.1</v>
      </c>
      <c r="C357" s="13">
        <v>1.0999999999999999E-2</v>
      </c>
      <c r="D357" s="27">
        <f t="shared" si="15"/>
        <v>0</v>
      </c>
      <c r="E357" s="14">
        <f t="shared" si="16"/>
        <v>0</v>
      </c>
    </row>
    <row r="358" spans="2:5" x14ac:dyDescent="0.25">
      <c r="B358" s="13">
        <v>7.12</v>
      </c>
      <c r="C358" s="13">
        <v>1.7000000000000001E-2</v>
      </c>
      <c r="D358" s="27">
        <f t="shared" si="15"/>
        <v>6.0000000000000019E-3</v>
      </c>
      <c r="E358" s="14">
        <f t="shared" si="16"/>
        <v>5.8539384953847627E-4</v>
      </c>
    </row>
    <row r="359" spans="2:5" x14ac:dyDescent="0.25">
      <c r="B359" s="13">
        <v>7.14</v>
      </c>
      <c r="C359" s="13">
        <v>1.7000000000000001E-2</v>
      </c>
      <c r="D359" s="27">
        <f t="shared" si="15"/>
        <v>6.0000000000000019E-3</v>
      </c>
      <c r="E359" s="14">
        <f t="shared" si="16"/>
        <v>5.8539384953847627E-4</v>
      </c>
    </row>
    <row r="360" spans="2:5" x14ac:dyDescent="0.25">
      <c r="B360" s="13">
        <v>7.16</v>
      </c>
      <c r="C360" s="13">
        <v>1.0999999999999999E-2</v>
      </c>
      <c r="D360" s="27">
        <f t="shared" si="15"/>
        <v>0</v>
      </c>
      <c r="E360" s="14">
        <f t="shared" si="16"/>
        <v>0</v>
      </c>
    </row>
    <row r="361" spans="2:5" x14ac:dyDescent="0.25">
      <c r="B361" s="13">
        <v>7.18</v>
      </c>
      <c r="C361" s="13">
        <v>1.0999999999999999E-2</v>
      </c>
      <c r="D361" s="27">
        <f t="shared" si="15"/>
        <v>0</v>
      </c>
      <c r="E361" s="14">
        <f t="shared" si="16"/>
        <v>0</v>
      </c>
    </row>
    <row r="362" spans="2:5" x14ac:dyDescent="0.25">
      <c r="B362" s="13">
        <v>7.2</v>
      </c>
      <c r="C362" s="13">
        <v>1.0999999999999999E-2</v>
      </c>
      <c r="D362" s="27">
        <f t="shared" si="15"/>
        <v>0</v>
      </c>
      <c r="E362" s="14">
        <f t="shared" si="16"/>
        <v>0</v>
      </c>
    </row>
    <row r="363" spans="2:5" x14ac:dyDescent="0.25">
      <c r="B363" s="13">
        <v>7.22</v>
      </c>
      <c r="C363" s="13">
        <v>1.0999999999999999E-2</v>
      </c>
      <c r="D363" s="27">
        <f t="shared" si="15"/>
        <v>0</v>
      </c>
      <c r="E363" s="14">
        <f t="shared" si="16"/>
        <v>0</v>
      </c>
    </row>
    <row r="364" spans="2:5" x14ac:dyDescent="0.25">
      <c r="B364" s="13">
        <v>7.24</v>
      </c>
      <c r="C364" s="13">
        <v>5.0000000000000001E-3</v>
      </c>
      <c r="D364" s="27">
        <f t="shared" si="15"/>
        <v>-5.9999999999999993E-3</v>
      </c>
      <c r="E364" s="14">
        <f t="shared" si="16"/>
        <v>-5.8539384953847605E-4</v>
      </c>
    </row>
    <row r="365" spans="2:5" x14ac:dyDescent="0.25">
      <c r="B365" s="13">
        <v>7.26</v>
      </c>
      <c r="C365" s="13">
        <v>1.0999999999999999E-2</v>
      </c>
      <c r="D365" s="27">
        <f t="shared" si="15"/>
        <v>0</v>
      </c>
      <c r="E365" s="14">
        <f t="shared" si="16"/>
        <v>0</v>
      </c>
    </row>
    <row r="366" spans="2:5" x14ac:dyDescent="0.25">
      <c r="B366" s="13">
        <v>7.28</v>
      </c>
      <c r="C366" s="13">
        <v>1.0999999999999999E-2</v>
      </c>
      <c r="D366" s="27">
        <f t="shared" si="15"/>
        <v>0</v>
      </c>
      <c r="E366" s="14">
        <f t="shared" si="16"/>
        <v>0</v>
      </c>
    </row>
    <row r="367" spans="2:5" x14ac:dyDescent="0.25">
      <c r="B367" s="13">
        <v>7.3</v>
      </c>
      <c r="C367" s="13">
        <v>1.0999999999999999E-2</v>
      </c>
      <c r="D367" s="27">
        <f t="shared" si="15"/>
        <v>0</v>
      </c>
      <c r="E367" s="14">
        <f t="shared" si="16"/>
        <v>0</v>
      </c>
    </row>
    <row r="368" spans="2:5" x14ac:dyDescent="0.25">
      <c r="B368" s="13">
        <v>7.32</v>
      </c>
      <c r="C368" s="13">
        <v>1.0999999999999999E-2</v>
      </c>
      <c r="D368" s="27">
        <f t="shared" si="15"/>
        <v>0</v>
      </c>
      <c r="E368" s="14">
        <f t="shared" si="16"/>
        <v>0</v>
      </c>
    </row>
    <row r="369" spans="2:5" x14ac:dyDescent="0.25">
      <c r="B369" s="13">
        <v>7.34</v>
      </c>
      <c r="C369" s="13">
        <v>1.0999999999999999E-2</v>
      </c>
      <c r="D369" s="27">
        <f t="shared" si="15"/>
        <v>0</v>
      </c>
      <c r="E369" s="14">
        <f t="shared" si="16"/>
        <v>0</v>
      </c>
    </row>
    <row r="370" spans="2:5" x14ac:dyDescent="0.25">
      <c r="B370" s="13">
        <v>7.36</v>
      </c>
      <c r="C370" s="13">
        <v>1.0999999999999999E-2</v>
      </c>
      <c r="D370" s="27">
        <f t="shared" si="15"/>
        <v>0</v>
      </c>
      <c r="E370" s="14">
        <f t="shared" si="16"/>
        <v>0</v>
      </c>
    </row>
    <row r="371" spans="2:5" x14ac:dyDescent="0.25">
      <c r="B371" s="13">
        <v>7.38</v>
      </c>
      <c r="C371" s="13">
        <v>1.0999999999999999E-2</v>
      </c>
      <c r="D371" s="27">
        <f t="shared" si="15"/>
        <v>0</v>
      </c>
      <c r="E371" s="14">
        <f t="shared" si="16"/>
        <v>0</v>
      </c>
    </row>
    <row r="372" spans="2:5" x14ac:dyDescent="0.25">
      <c r="B372" s="13">
        <v>7.4</v>
      </c>
      <c r="C372" s="13">
        <v>1.0999999999999999E-2</v>
      </c>
      <c r="D372" s="27">
        <f t="shared" si="15"/>
        <v>0</v>
      </c>
      <c r="E372" s="14">
        <f t="shared" si="16"/>
        <v>0</v>
      </c>
    </row>
    <row r="373" spans="2:5" x14ac:dyDescent="0.25">
      <c r="B373" s="13">
        <v>7.42</v>
      </c>
      <c r="C373" s="13">
        <v>1.0999999999999999E-2</v>
      </c>
      <c r="D373" s="27">
        <f t="shared" si="15"/>
        <v>0</v>
      </c>
      <c r="E373" s="14">
        <f t="shared" si="16"/>
        <v>0</v>
      </c>
    </row>
    <row r="374" spans="2:5" x14ac:dyDescent="0.25">
      <c r="B374" s="13">
        <v>7.44</v>
      </c>
      <c r="C374" s="13">
        <v>1.0999999999999999E-2</v>
      </c>
      <c r="D374" s="27">
        <f t="shared" si="15"/>
        <v>0</v>
      </c>
      <c r="E374" s="14">
        <f t="shared" si="16"/>
        <v>0</v>
      </c>
    </row>
    <row r="375" spans="2:5" x14ac:dyDescent="0.25">
      <c r="B375" s="13">
        <v>7.46</v>
      </c>
      <c r="C375" s="13">
        <v>1.0999999999999999E-2</v>
      </c>
      <c r="D375" s="27">
        <f t="shared" si="15"/>
        <v>0</v>
      </c>
      <c r="E375" s="14">
        <f t="shared" si="16"/>
        <v>0</v>
      </c>
    </row>
    <row r="376" spans="2:5" x14ac:dyDescent="0.25">
      <c r="B376" s="13">
        <v>7.48</v>
      </c>
      <c r="C376" s="13">
        <v>1.0999999999999999E-2</v>
      </c>
      <c r="D376" s="27">
        <f t="shared" si="15"/>
        <v>0</v>
      </c>
      <c r="E376" s="14">
        <f t="shared" si="16"/>
        <v>0</v>
      </c>
    </row>
    <row r="377" spans="2:5" x14ac:dyDescent="0.25">
      <c r="B377" s="13">
        <v>7.5</v>
      </c>
      <c r="C377" s="13">
        <v>1.0999999999999999E-2</v>
      </c>
      <c r="D377" s="27">
        <f t="shared" si="15"/>
        <v>0</v>
      </c>
      <c r="E377" s="14">
        <f t="shared" si="16"/>
        <v>0</v>
      </c>
    </row>
    <row r="378" spans="2:5" x14ac:dyDescent="0.25">
      <c r="B378" s="13">
        <v>7.52</v>
      </c>
      <c r="C378" s="13">
        <v>1.0999999999999999E-2</v>
      </c>
      <c r="D378" s="27">
        <f t="shared" si="15"/>
        <v>0</v>
      </c>
      <c r="E378" s="14">
        <f t="shared" si="16"/>
        <v>0</v>
      </c>
    </row>
    <row r="379" spans="2:5" x14ac:dyDescent="0.25">
      <c r="B379" s="13">
        <v>7.54</v>
      </c>
      <c r="C379" s="13">
        <v>1.0999999999999999E-2</v>
      </c>
      <c r="D379" s="27">
        <f t="shared" si="15"/>
        <v>0</v>
      </c>
      <c r="E379" s="14">
        <f t="shared" si="16"/>
        <v>0</v>
      </c>
    </row>
    <row r="380" spans="2:5" x14ac:dyDescent="0.25">
      <c r="B380" s="13">
        <v>7.56</v>
      </c>
      <c r="C380" s="13">
        <v>1.0999999999999999E-2</v>
      </c>
      <c r="D380" s="27">
        <f t="shared" si="15"/>
        <v>0</v>
      </c>
      <c r="E380" s="14">
        <f t="shared" si="16"/>
        <v>0</v>
      </c>
    </row>
    <row r="381" spans="2:5" x14ac:dyDescent="0.25">
      <c r="B381" s="13">
        <v>7.58</v>
      </c>
      <c r="C381" s="13">
        <v>1.0999999999999999E-2</v>
      </c>
      <c r="D381" s="27">
        <f t="shared" si="15"/>
        <v>0</v>
      </c>
      <c r="E381" s="14">
        <f t="shared" si="16"/>
        <v>0</v>
      </c>
    </row>
    <row r="382" spans="2:5" x14ac:dyDescent="0.25">
      <c r="B382" s="13">
        <v>7.6</v>
      </c>
      <c r="C382" s="13">
        <v>1.0999999999999999E-2</v>
      </c>
      <c r="D382" s="27">
        <f t="shared" si="15"/>
        <v>0</v>
      </c>
      <c r="E382" s="14">
        <f t="shared" si="16"/>
        <v>0</v>
      </c>
    </row>
    <row r="383" spans="2:5" x14ac:dyDescent="0.25">
      <c r="B383" s="13">
        <v>7.62</v>
      </c>
      <c r="C383" s="13">
        <v>1.0999999999999999E-2</v>
      </c>
      <c r="D383" s="27">
        <f t="shared" si="15"/>
        <v>0</v>
      </c>
      <c r="E383" s="14">
        <f t="shared" si="16"/>
        <v>0</v>
      </c>
    </row>
    <row r="384" spans="2:5" x14ac:dyDescent="0.25">
      <c r="B384" s="13">
        <v>7.64</v>
      </c>
      <c r="C384" s="13">
        <v>1.0999999999999999E-2</v>
      </c>
      <c r="D384" s="27">
        <f t="shared" si="15"/>
        <v>0</v>
      </c>
      <c r="E384" s="14">
        <f t="shared" si="16"/>
        <v>0</v>
      </c>
    </row>
    <row r="385" spans="2:5" x14ac:dyDescent="0.25">
      <c r="B385" s="13">
        <v>7.66</v>
      </c>
      <c r="C385" s="13">
        <v>1.0999999999999999E-2</v>
      </c>
      <c r="D385" s="27">
        <f t="shared" si="15"/>
        <v>0</v>
      </c>
      <c r="E385" s="14">
        <f t="shared" si="16"/>
        <v>0</v>
      </c>
    </row>
    <row r="386" spans="2:5" x14ac:dyDescent="0.25">
      <c r="B386" s="13">
        <v>7.68</v>
      </c>
      <c r="C386" s="13">
        <v>1.0999999999999999E-2</v>
      </c>
      <c r="D386" s="27">
        <f t="shared" si="15"/>
        <v>0</v>
      </c>
      <c r="E386" s="14">
        <f t="shared" si="16"/>
        <v>0</v>
      </c>
    </row>
    <row r="387" spans="2:5" x14ac:dyDescent="0.25">
      <c r="B387" s="13">
        <v>7.7</v>
      </c>
      <c r="C387" s="13">
        <v>1.0999999999999999E-2</v>
      </c>
      <c r="D387" s="27">
        <f t="shared" ref="D387:D450" si="17">C387-$O$5</f>
        <v>0</v>
      </c>
      <c r="E387" s="14">
        <f t="shared" si="16"/>
        <v>0</v>
      </c>
    </row>
    <row r="388" spans="2:5" x14ac:dyDescent="0.25">
      <c r="B388" s="13">
        <v>7.72</v>
      </c>
      <c r="C388" s="13">
        <v>1.0999999999999999E-2</v>
      </c>
      <c r="D388" s="27">
        <f t="shared" si="17"/>
        <v>0</v>
      </c>
      <c r="E388" s="14">
        <f t="shared" ref="E388:E451" si="18">D388/$O$2</f>
        <v>0</v>
      </c>
    </row>
    <row r="389" spans="2:5" x14ac:dyDescent="0.25">
      <c r="B389" s="13">
        <v>7.74</v>
      </c>
      <c r="C389" s="13">
        <v>1.0999999999999999E-2</v>
      </c>
      <c r="D389" s="27">
        <f t="shared" si="17"/>
        <v>0</v>
      </c>
      <c r="E389" s="14">
        <f t="shared" si="18"/>
        <v>0</v>
      </c>
    </row>
    <row r="390" spans="2:5" x14ac:dyDescent="0.25">
      <c r="B390" s="13">
        <v>7.76</v>
      </c>
      <c r="C390" s="13">
        <v>1.0999999999999999E-2</v>
      </c>
      <c r="D390" s="27">
        <f t="shared" si="17"/>
        <v>0</v>
      </c>
      <c r="E390" s="14">
        <f t="shared" si="18"/>
        <v>0</v>
      </c>
    </row>
    <row r="391" spans="2:5" x14ac:dyDescent="0.25">
      <c r="B391" s="13">
        <v>7.78</v>
      </c>
      <c r="C391" s="13">
        <v>1.0999999999999999E-2</v>
      </c>
      <c r="D391" s="27">
        <f t="shared" si="17"/>
        <v>0</v>
      </c>
      <c r="E391" s="14">
        <f t="shared" si="18"/>
        <v>0</v>
      </c>
    </row>
    <row r="392" spans="2:5" x14ac:dyDescent="0.25">
      <c r="B392" s="13">
        <v>7.8</v>
      </c>
      <c r="C392" s="13">
        <v>1.7000000000000001E-2</v>
      </c>
      <c r="D392" s="27">
        <f t="shared" si="17"/>
        <v>6.0000000000000019E-3</v>
      </c>
      <c r="E392" s="14">
        <f t="shared" si="18"/>
        <v>5.8539384953847627E-4</v>
      </c>
    </row>
    <row r="393" spans="2:5" x14ac:dyDescent="0.25">
      <c r="B393" s="13">
        <v>7.82</v>
      </c>
      <c r="C393" s="13">
        <v>1.0999999999999999E-2</v>
      </c>
      <c r="D393" s="27">
        <f t="shared" si="17"/>
        <v>0</v>
      </c>
      <c r="E393" s="14">
        <f t="shared" si="18"/>
        <v>0</v>
      </c>
    </row>
    <row r="394" spans="2:5" x14ac:dyDescent="0.25">
      <c r="B394" s="13">
        <v>7.84</v>
      </c>
      <c r="C394" s="13">
        <v>1.0999999999999999E-2</v>
      </c>
      <c r="D394" s="27">
        <f t="shared" si="17"/>
        <v>0</v>
      </c>
      <c r="E394" s="14">
        <f t="shared" si="18"/>
        <v>0</v>
      </c>
    </row>
    <row r="395" spans="2:5" x14ac:dyDescent="0.25">
      <c r="B395" s="13">
        <v>7.86</v>
      </c>
      <c r="C395" s="13">
        <v>1.0999999999999999E-2</v>
      </c>
      <c r="D395" s="27">
        <f t="shared" si="17"/>
        <v>0</v>
      </c>
      <c r="E395" s="14">
        <f t="shared" si="18"/>
        <v>0</v>
      </c>
    </row>
    <row r="396" spans="2:5" x14ac:dyDescent="0.25">
      <c r="B396" s="13">
        <v>7.88</v>
      </c>
      <c r="C396" s="13">
        <v>1.0999999999999999E-2</v>
      </c>
      <c r="D396" s="27">
        <f t="shared" si="17"/>
        <v>0</v>
      </c>
      <c r="E396" s="14">
        <f t="shared" si="18"/>
        <v>0</v>
      </c>
    </row>
    <row r="397" spans="2:5" x14ac:dyDescent="0.25">
      <c r="B397" s="13">
        <v>7.9</v>
      </c>
      <c r="C397" s="13">
        <v>1.0999999999999999E-2</v>
      </c>
      <c r="D397" s="27">
        <f t="shared" si="17"/>
        <v>0</v>
      </c>
      <c r="E397" s="14">
        <f t="shared" si="18"/>
        <v>0</v>
      </c>
    </row>
    <row r="398" spans="2:5" x14ac:dyDescent="0.25">
      <c r="B398" s="13">
        <v>7.92</v>
      </c>
      <c r="C398" s="13">
        <v>1.0999999999999999E-2</v>
      </c>
      <c r="D398" s="27">
        <f t="shared" si="17"/>
        <v>0</v>
      </c>
      <c r="E398" s="14">
        <f t="shared" si="18"/>
        <v>0</v>
      </c>
    </row>
    <row r="399" spans="2:5" x14ac:dyDescent="0.25">
      <c r="B399" s="13">
        <v>7.94</v>
      </c>
      <c r="C399" s="13">
        <v>1.7000000000000001E-2</v>
      </c>
      <c r="D399" s="27">
        <f t="shared" si="17"/>
        <v>6.0000000000000019E-3</v>
      </c>
      <c r="E399" s="14">
        <f t="shared" si="18"/>
        <v>5.8539384953847627E-4</v>
      </c>
    </row>
    <row r="400" spans="2:5" x14ac:dyDescent="0.25">
      <c r="B400" s="13">
        <v>7.96</v>
      </c>
      <c r="C400" s="13">
        <v>1.0999999999999999E-2</v>
      </c>
      <c r="D400" s="27">
        <f t="shared" si="17"/>
        <v>0</v>
      </c>
      <c r="E400" s="14">
        <f t="shared" si="18"/>
        <v>0</v>
      </c>
    </row>
    <row r="401" spans="2:5" x14ac:dyDescent="0.25">
      <c r="B401" s="13">
        <v>7.98</v>
      </c>
      <c r="C401" s="13">
        <v>1.0999999999999999E-2</v>
      </c>
      <c r="D401" s="27">
        <f t="shared" si="17"/>
        <v>0</v>
      </c>
      <c r="E401" s="14">
        <f t="shared" si="18"/>
        <v>0</v>
      </c>
    </row>
    <row r="402" spans="2:5" x14ac:dyDescent="0.25">
      <c r="B402" s="13">
        <v>8</v>
      </c>
      <c r="C402" s="13">
        <v>1.0999999999999999E-2</v>
      </c>
      <c r="D402" s="27">
        <f t="shared" si="17"/>
        <v>0</v>
      </c>
      <c r="E402" s="14">
        <f t="shared" si="18"/>
        <v>0</v>
      </c>
    </row>
    <row r="403" spans="2:5" x14ac:dyDescent="0.25">
      <c r="B403" s="13">
        <v>8.02</v>
      </c>
      <c r="C403" s="13">
        <v>1.0999999999999999E-2</v>
      </c>
      <c r="D403" s="27">
        <f t="shared" si="17"/>
        <v>0</v>
      </c>
      <c r="E403" s="14">
        <f t="shared" si="18"/>
        <v>0</v>
      </c>
    </row>
    <row r="404" spans="2:5" x14ac:dyDescent="0.25">
      <c r="B404" s="13">
        <v>8.0399999999999991</v>
      </c>
      <c r="C404" s="13">
        <v>1.0999999999999999E-2</v>
      </c>
      <c r="D404" s="27">
        <f t="shared" si="17"/>
        <v>0</v>
      </c>
      <c r="E404" s="14">
        <f t="shared" si="18"/>
        <v>0</v>
      </c>
    </row>
    <row r="405" spans="2:5" x14ac:dyDescent="0.25">
      <c r="B405" s="13">
        <v>8.06</v>
      </c>
      <c r="C405" s="13">
        <v>1.0999999999999999E-2</v>
      </c>
      <c r="D405" s="27">
        <f t="shared" si="17"/>
        <v>0</v>
      </c>
      <c r="E405" s="14">
        <f t="shared" si="18"/>
        <v>0</v>
      </c>
    </row>
    <row r="406" spans="2:5" x14ac:dyDescent="0.25">
      <c r="B406" s="13">
        <v>8.08</v>
      </c>
      <c r="C406" s="13">
        <v>1.0999999999999999E-2</v>
      </c>
      <c r="D406" s="27">
        <f t="shared" si="17"/>
        <v>0</v>
      </c>
      <c r="E406" s="14">
        <f t="shared" si="18"/>
        <v>0</v>
      </c>
    </row>
    <row r="407" spans="2:5" x14ac:dyDescent="0.25">
      <c r="B407" s="13">
        <v>8.1</v>
      </c>
      <c r="C407" s="13">
        <v>1.0999999999999999E-2</v>
      </c>
      <c r="D407" s="27">
        <f t="shared" si="17"/>
        <v>0</v>
      </c>
      <c r="E407" s="14">
        <f t="shared" si="18"/>
        <v>0</v>
      </c>
    </row>
    <row r="408" spans="2:5" x14ac:dyDescent="0.25">
      <c r="B408" s="13">
        <v>8.1199999999999992</v>
      </c>
      <c r="C408" s="13">
        <v>1.0999999999999999E-2</v>
      </c>
      <c r="D408" s="27">
        <f t="shared" si="17"/>
        <v>0</v>
      </c>
      <c r="E408" s="14">
        <f t="shared" si="18"/>
        <v>0</v>
      </c>
    </row>
    <row r="409" spans="2:5" x14ac:dyDescent="0.25">
      <c r="B409" s="13">
        <v>8.14</v>
      </c>
      <c r="C409" s="13">
        <v>1.7000000000000001E-2</v>
      </c>
      <c r="D409" s="27">
        <f t="shared" si="17"/>
        <v>6.0000000000000019E-3</v>
      </c>
      <c r="E409" s="14">
        <f t="shared" si="18"/>
        <v>5.8539384953847627E-4</v>
      </c>
    </row>
    <row r="410" spans="2:5" x14ac:dyDescent="0.25">
      <c r="B410" s="13">
        <v>8.16</v>
      </c>
      <c r="C410" s="13">
        <v>1.0999999999999999E-2</v>
      </c>
      <c r="D410" s="27">
        <f t="shared" si="17"/>
        <v>0</v>
      </c>
      <c r="E410" s="14">
        <f t="shared" si="18"/>
        <v>0</v>
      </c>
    </row>
    <row r="411" spans="2:5" x14ac:dyDescent="0.25">
      <c r="B411" s="13">
        <v>8.18</v>
      </c>
      <c r="C411" s="13">
        <v>1.7000000000000001E-2</v>
      </c>
      <c r="D411" s="27">
        <f t="shared" si="17"/>
        <v>6.0000000000000019E-3</v>
      </c>
      <c r="E411" s="14">
        <f t="shared" si="18"/>
        <v>5.8539384953847627E-4</v>
      </c>
    </row>
    <row r="412" spans="2:5" x14ac:dyDescent="0.25">
      <c r="B412" s="13">
        <v>8.1999999999999993</v>
      </c>
      <c r="C412" s="13">
        <v>1.7000000000000001E-2</v>
      </c>
      <c r="D412" s="27">
        <f t="shared" si="17"/>
        <v>6.0000000000000019E-3</v>
      </c>
      <c r="E412" s="14">
        <f t="shared" si="18"/>
        <v>5.8539384953847627E-4</v>
      </c>
    </row>
    <row r="413" spans="2:5" x14ac:dyDescent="0.25">
      <c r="B413" s="13">
        <v>8.2200000000000006</v>
      </c>
      <c r="C413" s="13">
        <v>1.0999999999999999E-2</v>
      </c>
      <c r="D413" s="27">
        <f t="shared" si="17"/>
        <v>0</v>
      </c>
      <c r="E413" s="14">
        <f t="shared" si="18"/>
        <v>0</v>
      </c>
    </row>
    <row r="414" spans="2:5" x14ac:dyDescent="0.25">
      <c r="B414" s="13">
        <v>8.24</v>
      </c>
      <c r="C414" s="13">
        <v>1.0999999999999999E-2</v>
      </c>
      <c r="D414" s="27">
        <f t="shared" si="17"/>
        <v>0</v>
      </c>
      <c r="E414" s="14">
        <f t="shared" si="18"/>
        <v>0</v>
      </c>
    </row>
    <row r="415" spans="2:5" x14ac:dyDescent="0.25">
      <c r="B415" s="13">
        <v>8.26</v>
      </c>
      <c r="C415" s="13">
        <v>1.0999999999999999E-2</v>
      </c>
      <c r="D415" s="27">
        <f t="shared" si="17"/>
        <v>0</v>
      </c>
      <c r="E415" s="14">
        <f t="shared" si="18"/>
        <v>0</v>
      </c>
    </row>
    <row r="416" spans="2:5" x14ac:dyDescent="0.25">
      <c r="B416" s="13">
        <v>8.2799999999999994</v>
      </c>
      <c r="C416" s="13">
        <v>1.0999999999999999E-2</v>
      </c>
      <c r="D416" s="27">
        <f t="shared" si="17"/>
        <v>0</v>
      </c>
      <c r="E416" s="14">
        <f t="shared" si="18"/>
        <v>0</v>
      </c>
    </row>
    <row r="417" spans="2:5" x14ac:dyDescent="0.25">
      <c r="B417" s="13">
        <v>8.3000000000000007</v>
      </c>
      <c r="C417" s="13">
        <v>1.7000000000000001E-2</v>
      </c>
      <c r="D417" s="27">
        <f t="shared" si="17"/>
        <v>6.0000000000000019E-3</v>
      </c>
      <c r="E417" s="14">
        <f t="shared" si="18"/>
        <v>5.8539384953847627E-4</v>
      </c>
    </row>
    <row r="418" spans="2:5" x14ac:dyDescent="0.25">
      <c r="B418" s="13">
        <v>8.32</v>
      </c>
      <c r="C418" s="13">
        <v>1.0999999999999999E-2</v>
      </c>
      <c r="D418" s="27">
        <f t="shared" si="17"/>
        <v>0</v>
      </c>
      <c r="E418" s="14">
        <f t="shared" si="18"/>
        <v>0</v>
      </c>
    </row>
    <row r="419" spans="2:5" x14ac:dyDescent="0.25">
      <c r="B419" s="13">
        <v>8.34</v>
      </c>
      <c r="C419" s="13">
        <v>1.0999999999999999E-2</v>
      </c>
      <c r="D419" s="27">
        <f t="shared" si="17"/>
        <v>0</v>
      </c>
      <c r="E419" s="14">
        <f t="shared" si="18"/>
        <v>0</v>
      </c>
    </row>
    <row r="420" spans="2:5" x14ac:dyDescent="0.25">
      <c r="B420" s="13">
        <v>8.36</v>
      </c>
      <c r="C420" s="13">
        <v>1.0999999999999999E-2</v>
      </c>
      <c r="D420" s="27">
        <f t="shared" si="17"/>
        <v>0</v>
      </c>
      <c r="E420" s="14">
        <f t="shared" si="18"/>
        <v>0</v>
      </c>
    </row>
    <row r="421" spans="2:5" x14ac:dyDescent="0.25">
      <c r="B421" s="13">
        <v>8.3800000000000008</v>
      </c>
      <c r="C421" s="13">
        <v>1.0999999999999999E-2</v>
      </c>
      <c r="D421" s="27">
        <f t="shared" si="17"/>
        <v>0</v>
      </c>
      <c r="E421" s="14">
        <f t="shared" si="18"/>
        <v>0</v>
      </c>
    </row>
    <row r="422" spans="2:5" x14ac:dyDescent="0.25">
      <c r="B422" s="13">
        <v>8.4</v>
      </c>
      <c r="C422" s="13">
        <v>1.0999999999999999E-2</v>
      </c>
      <c r="D422" s="27">
        <f t="shared" si="17"/>
        <v>0</v>
      </c>
      <c r="E422" s="14">
        <f t="shared" si="18"/>
        <v>0</v>
      </c>
    </row>
    <row r="423" spans="2:5" x14ac:dyDescent="0.25">
      <c r="B423" s="13">
        <v>8.42</v>
      </c>
      <c r="C423" s="13">
        <v>1.0999999999999999E-2</v>
      </c>
      <c r="D423" s="27">
        <f t="shared" si="17"/>
        <v>0</v>
      </c>
      <c r="E423" s="14">
        <f t="shared" si="18"/>
        <v>0</v>
      </c>
    </row>
    <row r="424" spans="2:5" x14ac:dyDescent="0.25">
      <c r="B424" s="13">
        <v>8.44</v>
      </c>
      <c r="C424" s="13">
        <v>1.0999999999999999E-2</v>
      </c>
      <c r="D424" s="27">
        <f t="shared" si="17"/>
        <v>0</v>
      </c>
      <c r="E424" s="14">
        <f t="shared" si="18"/>
        <v>0</v>
      </c>
    </row>
    <row r="425" spans="2:5" x14ac:dyDescent="0.25">
      <c r="B425" s="13">
        <v>8.4600000000000009</v>
      </c>
      <c r="C425" s="13">
        <v>1.0999999999999999E-2</v>
      </c>
      <c r="D425" s="27">
        <f t="shared" si="17"/>
        <v>0</v>
      </c>
      <c r="E425" s="14">
        <f t="shared" si="18"/>
        <v>0</v>
      </c>
    </row>
    <row r="426" spans="2:5" x14ac:dyDescent="0.25">
      <c r="B426" s="13">
        <v>8.48</v>
      </c>
      <c r="C426" s="13">
        <v>1.0999999999999999E-2</v>
      </c>
      <c r="D426" s="27">
        <f t="shared" si="17"/>
        <v>0</v>
      </c>
      <c r="E426" s="14">
        <f t="shared" si="18"/>
        <v>0</v>
      </c>
    </row>
    <row r="427" spans="2:5" x14ac:dyDescent="0.25">
      <c r="B427" s="13">
        <v>8.5</v>
      </c>
      <c r="C427" s="13">
        <v>1.7000000000000001E-2</v>
      </c>
      <c r="D427" s="27">
        <f t="shared" si="17"/>
        <v>6.0000000000000019E-3</v>
      </c>
      <c r="E427" s="14">
        <f t="shared" si="18"/>
        <v>5.8539384953847627E-4</v>
      </c>
    </row>
    <row r="428" spans="2:5" x14ac:dyDescent="0.25">
      <c r="B428" s="13">
        <v>8.52</v>
      </c>
      <c r="C428" s="13">
        <v>1.7000000000000001E-2</v>
      </c>
      <c r="D428" s="27">
        <f t="shared" si="17"/>
        <v>6.0000000000000019E-3</v>
      </c>
      <c r="E428" s="14">
        <f t="shared" si="18"/>
        <v>5.8539384953847627E-4</v>
      </c>
    </row>
    <row r="429" spans="2:5" x14ac:dyDescent="0.25">
      <c r="B429" s="13">
        <v>8.5399999999999991</v>
      </c>
      <c r="C429" s="13">
        <v>1.0999999999999999E-2</v>
      </c>
      <c r="D429" s="27">
        <f t="shared" si="17"/>
        <v>0</v>
      </c>
      <c r="E429" s="14">
        <f t="shared" si="18"/>
        <v>0</v>
      </c>
    </row>
    <row r="430" spans="2:5" x14ac:dyDescent="0.25">
      <c r="B430" s="13">
        <v>8.56</v>
      </c>
      <c r="C430" s="13">
        <v>1.0999999999999999E-2</v>
      </c>
      <c r="D430" s="27">
        <f t="shared" si="17"/>
        <v>0</v>
      </c>
      <c r="E430" s="14">
        <f t="shared" si="18"/>
        <v>0</v>
      </c>
    </row>
    <row r="431" spans="2:5" x14ac:dyDescent="0.25">
      <c r="B431" s="13">
        <v>8.58</v>
      </c>
      <c r="C431" s="13">
        <v>1.0999999999999999E-2</v>
      </c>
      <c r="D431" s="27">
        <f t="shared" si="17"/>
        <v>0</v>
      </c>
      <c r="E431" s="14">
        <f t="shared" si="18"/>
        <v>0</v>
      </c>
    </row>
    <row r="432" spans="2:5" x14ac:dyDescent="0.25">
      <c r="B432" s="13">
        <v>8.6</v>
      </c>
      <c r="C432" s="13">
        <v>1.0999999999999999E-2</v>
      </c>
      <c r="D432" s="27">
        <f t="shared" si="17"/>
        <v>0</v>
      </c>
      <c r="E432" s="14">
        <f t="shared" si="18"/>
        <v>0</v>
      </c>
    </row>
    <row r="433" spans="2:5" x14ac:dyDescent="0.25">
      <c r="B433" s="13">
        <v>8.6199999999999992</v>
      </c>
      <c r="C433" s="13">
        <v>1.0999999999999999E-2</v>
      </c>
      <c r="D433" s="27">
        <f t="shared" si="17"/>
        <v>0</v>
      </c>
      <c r="E433" s="14">
        <f t="shared" si="18"/>
        <v>0</v>
      </c>
    </row>
    <row r="434" spans="2:5" x14ac:dyDescent="0.25">
      <c r="B434" s="13">
        <v>8.64</v>
      </c>
      <c r="C434" s="13">
        <v>1.0999999999999999E-2</v>
      </c>
      <c r="D434" s="27">
        <f t="shared" si="17"/>
        <v>0</v>
      </c>
      <c r="E434" s="14">
        <f t="shared" si="18"/>
        <v>0</v>
      </c>
    </row>
    <row r="435" spans="2:5" x14ac:dyDescent="0.25">
      <c r="B435" s="13">
        <v>8.66</v>
      </c>
      <c r="C435" s="13">
        <v>1.0999999999999999E-2</v>
      </c>
      <c r="D435" s="27">
        <f t="shared" si="17"/>
        <v>0</v>
      </c>
      <c r="E435" s="14">
        <f t="shared" si="18"/>
        <v>0</v>
      </c>
    </row>
    <row r="436" spans="2:5" x14ac:dyDescent="0.25">
      <c r="B436" s="13">
        <v>8.68</v>
      </c>
      <c r="C436" s="13">
        <v>1.0999999999999999E-2</v>
      </c>
      <c r="D436" s="27">
        <f t="shared" si="17"/>
        <v>0</v>
      </c>
      <c r="E436" s="14">
        <f t="shared" si="18"/>
        <v>0</v>
      </c>
    </row>
    <row r="437" spans="2:5" x14ac:dyDescent="0.25">
      <c r="B437" s="13">
        <v>8.6999999999999993</v>
      </c>
      <c r="C437" s="13">
        <v>5.0000000000000001E-3</v>
      </c>
      <c r="D437" s="27">
        <f t="shared" si="17"/>
        <v>-5.9999999999999993E-3</v>
      </c>
      <c r="E437" s="14">
        <f t="shared" si="18"/>
        <v>-5.8539384953847605E-4</v>
      </c>
    </row>
    <row r="438" spans="2:5" x14ac:dyDescent="0.25">
      <c r="B438" s="13">
        <v>8.7200000000000006</v>
      </c>
      <c r="C438" s="13">
        <v>1.0999999999999999E-2</v>
      </c>
      <c r="D438" s="27">
        <f t="shared" si="17"/>
        <v>0</v>
      </c>
      <c r="E438" s="14">
        <f t="shared" si="18"/>
        <v>0</v>
      </c>
    </row>
    <row r="439" spans="2:5" x14ac:dyDescent="0.25">
      <c r="B439" s="13">
        <v>8.74</v>
      </c>
      <c r="C439" s="13">
        <v>1.0999999999999999E-2</v>
      </c>
      <c r="D439" s="27">
        <f t="shared" si="17"/>
        <v>0</v>
      </c>
      <c r="E439" s="14">
        <f t="shared" si="18"/>
        <v>0</v>
      </c>
    </row>
    <row r="440" spans="2:5" x14ac:dyDescent="0.25">
      <c r="B440" s="13">
        <v>8.76</v>
      </c>
      <c r="C440" s="13">
        <v>1.0999999999999999E-2</v>
      </c>
      <c r="D440" s="27">
        <f t="shared" si="17"/>
        <v>0</v>
      </c>
      <c r="E440" s="14">
        <f t="shared" si="18"/>
        <v>0</v>
      </c>
    </row>
    <row r="441" spans="2:5" x14ac:dyDescent="0.25">
      <c r="B441" s="13">
        <v>8.7799999999999994</v>
      </c>
      <c r="C441" s="13">
        <v>1.0999999999999999E-2</v>
      </c>
      <c r="D441" s="27">
        <f t="shared" si="17"/>
        <v>0</v>
      </c>
      <c r="E441" s="14">
        <f t="shared" si="18"/>
        <v>0</v>
      </c>
    </row>
    <row r="442" spans="2:5" x14ac:dyDescent="0.25">
      <c r="B442" s="13">
        <v>8.8000000000000007</v>
      </c>
      <c r="C442" s="13">
        <v>1.0999999999999999E-2</v>
      </c>
      <c r="D442" s="27">
        <f t="shared" si="17"/>
        <v>0</v>
      </c>
      <c r="E442" s="14">
        <f t="shared" si="18"/>
        <v>0</v>
      </c>
    </row>
    <row r="443" spans="2:5" x14ac:dyDescent="0.25">
      <c r="B443" s="13">
        <v>8.82</v>
      </c>
      <c r="C443" s="13">
        <v>1.0999999999999999E-2</v>
      </c>
      <c r="D443" s="27">
        <f t="shared" si="17"/>
        <v>0</v>
      </c>
      <c r="E443" s="14">
        <f t="shared" si="18"/>
        <v>0</v>
      </c>
    </row>
    <row r="444" spans="2:5" x14ac:dyDescent="0.25">
      <c r="B444" s="13">
        <v>8.84</v>
      </c>
      <c r="C444" s="13">
        <v>1.0999999999999999E-2</v>
      </c>
      <c r="D444" s="27">
        <f t="shared" si="17"/>
        <v>0</v>
      </c>
      <c r="E444" s="14">
        <f t="shared" si="18"/>
        <v>0</v>
      </c>
    </row>
    <row r="445" spans="2:5" x14ac:dyDescent="0.25">
      <c r="B445" s="13">
        <v>8.86</v>
      </c>
      <c r="C445" s="13">
        <v>1.0999999999999999E-2</v>
      </c>
      <c r="D445" s="27">
        <f t="shared" si="17"/>
        <v>0</v>
      </c>
      <c r="E445" s="14">
        <f t="shared" si="18"/>
        <v>0</v>
      </c>
    </row>
    <row r="446" spans="2:5" x14ac:dyDescent="0.25">
      <c r="B446" s="13">
        <v>8.8800000000000008</v>
      </c>
      <c r="C446" s="13">
        <v>1.0999999999999999E-2</v>
      </c>
      <c r="D446" s="27">
        <f t="shared" si="17"/>
        <v>0</v>
      </c>
      <c r="E446" s="14">
        <f t="shared" si="18"/>
        <v>0</v>
      </c>
    </row>
    <row r="447" spans="2:5" x14ac:dyDescent="0.25">
      <c r="B447" s="13">
        <v>8.9</v>
      </c>
      <c r="C447" s="13">
        <v>1.0999999999999999E-2</v>
      </c>
      <c r="D447" s="27">
        <f t="shared" si="17"/>
        <v>0</v>
      </c>
      <c r="E447" s="14">
        <f t="shared" si="18"/>
        <v>0</v>
      </c>
    </row>
    <row r="448" spans="2:5" x14ac:dyDescent="0.25">
      <c r="B448" s="13">
        <v>8.92</v>
      </c>
      <c r="C448" s="13">
        <v>1.0999999999999999E-2</v>
      </c>
      <c r="D448" s="27">
        <f t="shared" si="17"/>
        <v>0</v>
      </c>
      <c r="E448" s="14">
        <f t="shared" si="18"/>
        <v>0</v>
      </c>
    </row>
    <row r="449" spans="2:5" x14ac:dyDescent="0.25">
      <c r="B449" s="13">
        <v>8.94</v>
      </c>
      <c r="C449" s="13">
        <v>1.0999999999999999E-2</v>
      </c>
      <c r="D449" s="27">
        <f t="shared" si="17"/>
        <v>0</v>
      </c>
      <c r="E449" s="14">
        <f t="shared" si="18"/>
        <v>0</v>
      </c>
    </row>
    <row r="450" spans="2:5" x14ac:dyDescent="0.25">
      <c r="B450" s="13">
        <v>8.9600000000000009</v>
      </c>
      <c r="C450" s="13">
        <v>1.0999999999999999E-2</v>
      </c>
      <c r="D450" s="27">
        <f t="shared" si="17"/>
        <v>0</v>
      </c>
      <c r="E450" s="14">
        <f t="shared" si="18"/>
        <v>0</v>
      </c>
    </row>
    <row r="451" spans="2:5" x14ac:dyDescent="0.25">
      <c r="B451" s="13">
        <v>8.98</v>
      </c>
      <c r="C451" s="13">
        <v>1.0999999999999999E-2</v>
      </c>
      <c r="D451" s="27">
        <f t="shared" ref="D451:D502" si="19">C451-$O$5</f>
        <v>0</v>
      </c>
      <c r="E451" s="14">
        <f t="shared" si="18"/>
        <v>0</v>
      </c>
    </row>
    <row r="452" spans="2:5" x14ac:dyDescent="0.25">
      <c r="B452" s="13">
        <v>9</v>
      </c>
      <c r="C452" s="13">
        <v>1.0999999999999999E-2</v>
      </c>
      <c r="D452" s="27">
        <f t="shared" si="19"/>
        <v>0</v>
      </c>
      <c r="E452" s="14">
        <f t="shared" ref="E452:E502" si="20">D452/$O$2</f>
        <v>0</v>
      </c>
    </row>
    <row r="453" spans="2:5" x14ac:dyDescent="0.25">
      <c r="B453" s="13">
        <v>9.02</v>
      </c>
      <c r="C453" s="13">
        <v>1.0999999999999999E-2</v>
      </c>
      <c r="D453" s="27">
        <f t="shared" si="19"/>
        <v>0</v>
      </c>
      <c r="E453" s="14">
        <f t="shared" si="20"/>
        <v>0</v>
      </c>
    </row>
    <row r="454" spans="2:5" x14ac:dyDescent="0.25">
      <c r="B454" s="13">
        <v>9.0399999999999991</v>
      </c>
      <c r="C454" s="13">
        <v>1.0999999999999999E-2</v>
      </c>
      <c r="D454" s="27">
        <f t="shared" si="19"/>
        <v>0</v>
      </c>
      <c r="E454" s="14">
        <f t="shared" si="20"/>
        <v>0</v>
      </c>
    </row>
    <row r="455" spans="2:5" x14ac:dyDescent="0.25">
      <c r="B455" s="13">
        <v>9.06</v>
      </c>
      <c r="C455" s="13">
        <v>1.7000000000000001E-2</v>
      </c>
      <c r="D455" s="27">
        <f t="shared" si="19"/>
        <v>6.0000000000000019E-3</v>
      </c>
      <c r="E455" s="14">
        <f t="shared" si="20"/>
        <v>5.8539384953847627E-4</v>
      </c>
    </row>
    <row r="456" spans="2:5" x14ac:dyDescent="0.25">
      <c r="B456" s="13">
        <v>9.08</v>
      </c>
      <c r="C456" s="13">
        <v>1.0999999999999999E-2</v>
      </c>
      <c r="D456" s="27">
        <f t="shared" si="19"/>
        <v>0</v>
      </c>
      <c r="E456" s="14">
        <f t="shared" si="20"/>
        <v>0</v>
      </c>
    </row>
    <row r="457" spans="2:5" x14ac:dyDescent="0.25">
      <c r="B457" s="13">
        <v>9.1</v>
      </c>
      <c r="C457" s="13">
        <v>1.0999999999999999E-2</v>
      </c>
      <c r="D457" s="27">
        <f t="shared" si="19"/>
        <v>0</v>
      </c>
      <c r="E457" s="14">
        <f t="shared" si="20"/>
        <v>0</v>
      </c>
    </row>
    <row r="458" spans="2:5" x14ac:dyDescent="0.25">
      <c r="B458" s="13">
        <v>9.1199999999999992</v>
      </c>
      <c r="C458" s="13">
        <v>1.0999999999999999E-2</v>
      </c>
      <c r="D458" s="27">
        <f t="shared" si="19"/>
        <v>0</v>
      </c>
      <c r="E458" s="14">
        <f t="shared" si="20"/>
        <v>0</v>
      </c>
    </row>
    <row r="459" spans="2:5" x14ac:dyDescent="0.25">
      <c r="B459" s="13">
        <v>9.14</v>
      </c>
      <c r="C459" s="13">
        <v>1.0999999999999999E-2</v>
      </c>
      <c r="D459" s="27">
        <f t="shared" si="19"/>
        <v>0</v>
      </c>
      <c r="E459" s="14">
        <f t="shared" si="20"/>
        <v>0</v>
      </c>
    </row>
    <row r="460" spans="2:5" x14ac:dyDescent="0.25">
      <c r="B460" s="13">
        <v>9.16</v>
      </c>
      <c r="C460" s="13">
        <v>1.0999999999999999E-2</v>
      </c>
      <c r="D460" s="27">
        <f t="shared" si="19"/>
        <v>0</v>
      </c>
      <c r="E460" s="14">
        <f t="shared" si="20"/>
        <v>0</v>
      </c>
    </row>
    <row r="461" spans="2:5" x14ac:dyDescent="0.25">
      <c r="B461" s="13">
        <v>9.18</v>
      </c>
      <c r="C461" s="13">
        <v>1.0999999999999999E-2</v>
      </c>
      <c r="D461" s="27">
        <f t="shared" si="19"/>
        <v>0</v>
      </c>
      <c r="E461" s="14">
        <f t="shared" si="20"/>
        <v>0</v>
      </c>
    </row>
    <row r="462" spans="2:5" x14ac:dyDescent="0.25">
      <c r="B462" s="13">
        <v>9.1999999999999993</v>
      </c>
      <c r="C462" s="13">
        <v>1.0999999999999999E-2</v>
      </c>
      <c r="D462" s="27">
        <f t="shared" si="19"/>
        <v>0</v>
      </c>
      <c r="E462" s="14">
        <f t="shared" si="20"/>
        <v>0</v>
      </c>
    </row>
    <row r="463" spans="2:5" x14ac:dyDescent="0.25">
      <c r="B463" s="13">
        <v>9.2200000000000006</v>
      </c>
      <c r="C463" s="13">
        <v>1.7000000000000001E-2</v>
      </c>
      <c r="D463" s="27">
        <f t="shared" si="19"/>
        <v>6.0000000000000019E-3</v>
      </c>
      <c r="E463" s="14">
        <f t="shared" si="20"/>
        <v>5.8539384953847627E-4</v>
      </c>
    </row>
    <row r="464" spans="2:5" x14ac:dyDescent="0.25">
      <c r="B464" s="13">
        <v>9.24</v>
      </c>
      <c r="C464" s="13">
        <v>1.7000000000000001E-2</v>
      </c>
      <c r="D464" s="27">
        <f t="shared" si="19"/>
        <v>6.0000000000000019E-3</v>
      </c>
      <c r="E464" s="14">
        <f t="shared" si="20"/>
        <v>5.8539384953847627E-4</v>
      </c>
    </row>
    <row r="465" spans="2:5" x14ac:dyDescent="0.25">
      <c r="B465" s="13">
        <v>9.26</v>
      </c>
      <c r="C465" s="13">
        <v>1.0999999999999999E-2</v>
      </c>
      <c r="D465" s="27">
        <f t="shared" si="19"/>
        <v>0</v>
      </c>
      <c r="E465" s="14">
        <f t="shared" si="20"/>
        <v>0</v>
      </c>
    </row>
    <row r="466" spans="2:5" x14ac:dyDescent="0.25">
      <c r="B466" s="13">
        <v>9.2799999999999994</v>
      </c>
      <c r="C466" s="13">
        <v>1.0999999999999999E-2</v>
      </c>
      <c r="D466" s="27">
        <f t="shared" si="19"/>
        <v>0</v>
      </c>
      <c r="E466" s="14">
        <f t="shared" si="20"/>
        <v>0</v>
      </c>
    </row>
    <row r="467" spans="2:5" x14ac:dyDescent="0.25">
      <c r="B467" s="13">
        <v>9.3000000000000007</v>
      </c>
      <c r="C467" s="13">
        <v>1.0999999999999999E-2</v>
      </c>
      <c r="D467" s="27">
        <f t="shared" si="19"/>
        <v>0</v>
      </c>
      <c r="E467" s="14">
        <f t="shared" si="20"/>
        <v>0</v>
      </c>
    </row>
    <row r="468" spans="2:5" x14ac:dyDescent="0.25">
      <c r="B468" s="13">
        <v>9.32</v>
      </c>
      <c r="C468" s="13">
        <v>1.0999999999999999E-2</v>
      </c>
      <c r="D468" s="27">
        <f t="shared" si="19"/>
        <v>0</v>
      </c>
      <c r="E468" s="14">
        <f t="shared" si="20"/>
        <v>0</v>
      </c>
    </row>
    <row r="469" spans="2:5" x14ac:dyDescent="0.25">
      <c r="B469" s="13">
        <v>9.34</v>
      </c>
      <c r="C469" s="13">
        <v>1.7000000000000001E-2</v>
      </c>
      <c r="D469" s="27">
        <f t="shared" si="19"/>
        <v>6.0000000000000019E-3</v>
      </c>
      <c r="E469" s="14">
        <f t="shared" si="20"/>
        <v>5.8539384953847627E-4</v>
      </c>
    </row>
    <row r="470" spans="2:5" x14ac:dyDescent="0.25">
      <c r="B470" s="13">
        <v>9.36</v>
      </c>
      <c r="C470" s="13">
        <v>1.7000000000000001E-2</v>
      </c>
      <c r="D470" s="27">
        <f t="shared" si="19"/>
        <v>6.0000000000000019E-3</v>
      </c>
      <c r="E470" s="14">
        <f t="shared" si="20"/>
        <v>5.8539384953847627E-4</v>
      </c>
    </row>
    <row r="471" spans="2:5" x14ac:dyDescent="0.25">
      <c r="B471" s="13">
        <v>9.3800000000000008</v>
      </c>
      <c r="C471" s="13">
        <v>1.7000000000000001E-2</v>
      </c>
      <c r="D471" s="27">
        <f t="shared" si="19"/>
        <v>6.0000000000000019E-3</v>
      </c>
      <c r="E471" s="14">
        <f t="shared" si="20"/>
        <v>5.8539384953847627E-4</v>
      </c>
    </row>
    <row r="472" spans="2:5" x14ac:dyDescent="0.25">
      <c r="B472" s="13">
        <v>9.4</v>
      </c>
      <c r="C472" s="13">
        <v>1.0999999999999999E-2</v>
      </c>
      <c r="D472" s="27">
        <f t="shared" si="19"/>
        <v>0</v>
      </c>
      <c r="E472" s="14">
        <f t="shared" si="20"/>
        <v>0</v>
      </c>
    </row>
    <row r="473" spans="2:5" x14ac:dyDescent="0.25">
      <c r="B473" s="13">
        <v>9.42</v>
      </c>
      <c r="C473" s="13">
        <v>1.7000000000000001E-2</v>
      </c>
      <c r="D473" s="27">
        <f t="shared" si="19"/>
        <v>6.0000000000000019E-3</v>
      </c>
      <c r="E473" s="14">
        <f t="shared" si="20"/>
        <v>5.8539384953847627E-4</v>
      </c>
    </row>
    <row r="474" spans="2:5" x14ac:dyDescent="0.25">
      <c r="B474" s="13">
        <v>9.44</v>
      </c>
      <c r="C474" s="13">
        <v>1.0999999999999999E-2</v>
      </c>
      <c r="D474" s="27">
        <f t="shared" si="19"/>
        <v>0</v>
      </c>
      <c r="E474" s="14">
        <f t="shared" si="20"/>
        <v>0</v>
      </c>
    </row>
    <row r="475" spans="2:5" x14ac:dyDescent="0.25">
      <c r="B475" s="13">
        <v>9.4600000000000009</v>
      </c>
      <c r="C475" s="13">
        <v>1.0999999999999999E-2</v>
      </c>
      <c r="D475" s="27">
        <f t="shared" si="19"/>
        <v>0</v>
      </c>
      <c r="E475" s="14">
        <f t="shared" si="20"/>
        <v>0</v>
      </c>
    </row>
    <row r="476" spans="2:5" x14ac:dyDescent="0.25">
      <c r="B476" s="13">
        <v>9.48</v>
      </c>
      <c r="C476" s="13">
        <v>1.0999999999999999E-2</v>
      </c>
      <c r="D476" s="27">
        <f t="shared" si="19"/>
        <v>0</v>
      </c>
      <c r="E476" s="14">
        <f t="shared" si="20"/>
        <v>0</v>
      </c>
    </row>
    <row r="477" spans="2:5" x14ac:dyDescent="0.25">
      <c r="B477" s="13">
        <v>9.5</v>
      </c>
      <c r="C477" s="13">
        <v>1.0999999999999999E-2</v>
      </c>
      <c r="D477" s="27">
        <f t="shared" si="19"/>
        <v>0</v>
      </c>
      <c r="E477" s="14">
        <f t="shared" si="20"/>
        <v>0</v>
      </c>
    </row>
    <row r="478" spans="2:5" x14ac:dyDescent="0.25">
      <c r="B478" s="13">
        <v>9.52</v>
      </c>
      <c r="C478" s="13">
        <v>1.0999999999999999E-2</v>
      </c>
      <c r="D478" s="27">
        <f t="shared" si="19"/>
        <v>0</v>
      </c>
      <c r="E478" s="14">
        <f t="shared" si="20"/>
        <v>0</v>
      </c>
    </row>
    <row r="479" spans="2:5" x14ac:dyDescent="0.25">
      <c r="B479" s="13">
        <v>9.5399999999999991</v>
      </c>
      <c r="C479" s="13">
        <v>1.0999999999999999E-2</v>
      </c>
      <c r="D479" s="27">
        <f t="shared" si="19"/>
        <v>0</v>
      </c>
      <c r="E479" s="14">
        <f t="shared" si="20"/>
        <v>0</v>
      </c>
    </row>
    <row r="480" spans="2:5" x14ac:dyDescent="0.25">
      <c r="B480" s="13">
        <v>9.56</v>
      </c>
      <c r="C480" s="13">
        <v>1.0999999999999999E-2</v>
      </c>
      <c r="D480" s="27">
        <f t="shared" si="19"/>
        <v>0</v>
      </c>
      <c r="E480" s="14">
        <f t="shared" si="20"/>
        <v>0</v>
      </c>
    </row>
    <row r="481" spans="2:5" x14ac:dyDescent="0.25">
      <c r="B481" s="13">
        <v>9.58</v>
      </c>
      <c r="C481" s="13">
        <v>1.0999999999999999E-2</v>
      </c>
      <c r="D481" s="27">
        <f t="shared" si="19"/>
        <v>0</v>
      </c>
      <c r="E481" s="14">
        <f t="shared" si="20"/>
        <v>0</v>
      </c>
    </row>
    <row r="482" spans="2:5" x14ac:dyDescent="0.25">
      <c r="B482" s="13">
        <v>9.6</v>
      </c>
      <c r="C482" s="13">
        <v>1.0999999999999999E-2</v>
      </c>
      <c r="D482" s="27">
        <f t="shared" si="19"/>
        <v>0</v>
      </c>
      <c r="E482" s="14">
        <f t="shared" si="20"/>
        <v>0</v>
      </c>
    </row>
    <row r="483" spans="2:5" x14ac:dyDescent="0.25">
      <c r="B483" s="13">
        <v>9.6199999999999992</v>
      </c>
      <c r="C483" s="13">
        <v>1.0999999999999999E-2</v>
      </c>
      <c r="D483" s="27">
        <f t="shared" si="19"/>
        <v>0</v>
      </c>
      <c r="E483" s="14">
        <f t="shared" si="20"/>
        <v>0</v>
      </c>
    </row>
    <row r="484" spans="2:5" x14ac:dyDescent="0.25">
      <c r="B484" s="13">
        <v>9.64</v>
      </c>
      <c r="C484" s="13">
        <v>1.0999999999999999E-2</v>
      </c>
      <c r="D484" s="27">
        <f t="shared" si="19"/>
        <v>0</v>
      </c>
      <c r="E484" s="14">
        <f t="shared" si="20"/>
        <v>0</v>
      </c>
    </row>
    <row r="485" spans="2:5" x14ac:dyDescent="0.25">
      <c r="B485" s="13">
        <v>9.66</v>
      </c>
      <c r="C485" s="13">
        <v>1.0999999999999999E-2</v>
      </c>
      <c r="D485" s="27">
        <f t="shared" si="19"/>
        <v>0</v>
      </c>
      <c r="E485" s="14">
        <f t="shared" si="20"/>
        <v>0</v>
      </c>
    </row>
    <row r="486" spans="2:5" x14ac:dyDescent="0.25">
      <c r="B486" s="13">
        <v>9.68</v>
      </c>
      <c r="C486" s="13">
        <v>1.0999999999999999E-2</v>
      </c>
      <c r="D486" s="27">
        <f t="shared" si="19"/>
        <v>0</v>
      </c>
      <c r="E486" s="14">
        <f t="shared" si="20"/>
        <v>0</v>
      </c>
    </row>
    <row r="487" spans="2:5" x14ac:dyDescent="0.25">
      <c r="B487" s="13">
        <v>9.6999999999999993</v>
      </c>
      <c r="C487" s="13">
        <v>1.0999999999999999E-2</v>
      </c>
      <c r="D487" s="27">
        <f t="shared" si="19"/>
        <v>0</v>
      </c>
      <c r="E487" s="14">
        <f t="shared" si="20"/>
        <v>0</v>
      </c>
    </row>
    <row r="488" spans="2:5" x14ac:dyDescent="0.25">
      <c r="B488" s="13">
        <v>9.7200000000000006</v>
      </c>
      <c r="C488" s="13">
        <v>1.7000000000000001E-2</v>
      </c>
      <c r="D488" s="27">
        <f t="shared" si="19"/>
        <v>6.0000000000000019E-3</v>
      </c>
      <c r="E488" s="14">
        <f t="shared" si="20"/>
        <v>5.8539384953847627E-4</v>
      </c>
    </row>
    <row r="489" spans="2:5" x14ac:dyDescent="0.25">
      <c r="B489" s="13">
        <v>9.74</v>
      </c>
      <c r="C489" s="13">
        <v>1.7000000000000001E-2</v>
      </c>
      <c r="D489" s="27">
        <f t="shared" si="19"/>
        <v>6.0000000000000019E-3</v>
      </c>
      <c r="E489" s="14">
        <f t="shared" si="20"/>
        <v>5.8539384953847627E-4</v>
      </c>
    </row>
    <row r="490" spans="2:5" x14ac:dyDescent="0.25">
      <c r="B490" s="13">
        <v>9.76</v>
      </c>
      <c r="C490" s="13">
        <v>1.0999999999999999E-2</v>
      </c>
      <c r="D490" s="27">
        <f t="shared" si="19"/>
        <v>0</v>
      </c>
      <c r="E490" s="14">
        <f t="shared" si="20"/>
        <v>0</v>
      </c>
    </row>
    <row r="491" spans="2:5" x14ac:dyDescent="0.25">
      <c r="B491" s="13">
        <v>9.7799999999999994</v>
      </c>
      <c r="C491" s="13">
        <v>1.0999999999999999E-2</v>
      </c>
      <c r="D491" s="27">
        <f t="shared" si="19"/>
        <v>0</v>
      </c>
      <c r="E491" s="14">
        <f t="shared" si="20"/>
        <v>0</v>
      </c>
    </row>
    <row r="492" spans="2:5" x14ac:dyDescent="0.25">
      <c r="B492" s="13">
        <v>9.8000000000000007</v>
      </c>
      <c r="C492" s="13">
        <v>1.0999999999999999E-2</v>
      </c>
      <c r="D492" s="27">
        <f t="shared" si="19"/>
        <v>0</v>
      </c>
      <c r="E492" s="14">
        <f t="shared" si="20"/>
        <v>0</v>
      </c>
    </row>
    <row r="493" spans="2:5" x14ac:dyDescent="0.25">
      <c r="B493" s="13">
        <v>9.82</v>
      </c>
      <c r="C493" s="13">
        <v>1.0999999999999999E-2</v>
      </c>
      <c r="D493" s="27">
        <f t="shared" si="19"/>
        <v>0</v>
      </c>
      <c r="E493" s="14">
        <f t="shared" si="20"/>
        <v>0</v>
      </c>
    </row>
    <row r="494" spans="2:5" x14ac:dyDescent="0.25">
      <c r="B494" s="13">
        <v>9.84</v>
      </c>
      <c r="C494" s="13">
        <v>1.0999999999999999E-2</v>
      </c>
      <c r="D494" s="27">
        <f t="shared" si="19"/>
        <v>0</v>
      </c>
      <c r="E494" s="14">
        <f t="shared" si="20"/>
        <v>0</v>
      </c>
    </row>
    <row r="495" spans="2:5" x14ac:dyDescent="0.25">
      <c r="B495" s="13">
        <v>9.86</v>
      </c>
      <c r="C495" s="13">
        <v>1.0999999999999999E-2</v>
      </c>
      <c r="D495" s="27">
        <f t="shared" si="19"/>
        <v>0</v>
      </c>
      <c r="E495" s="14">
        <f t="shared" si="20"/>
        <v>0</v>
      </c>
    </row>
    <row r="496" spans="2:5" x14ac:dyDescent="0.25">
      <c r="B496" s="13">
        <v>9.8800000000000008</v>
      </c>
      <c r="C496" s="13">
        <v>1.0999999999999999E-2</v>
      </c>
      <c r="D496" s="27">
        <f t="shared" si="19"/>
        <v>0</v>
      </c>
      <c r="E496" s="14">
        <f t="shared" si="20"/>
        <v>0</v>
      </c>
    </row>
    <row r="497" spans="2:5" x14ac:dyDescent="0.25">
      <c r="B497" s="13">
        <v>9.9</v>
      </c>
      <c r="C497" s="13">
        <v>1.0999999999999999E-2</v>
      </c>
      <c r="D497" s="27">
        <f t="shared" si="19"/>
        <v>0</v>
      </c>
      <c r="E497" s="14">
        <f t="shared" si="20"/>
        <v>0</v>
      </c>
    </row>
    <row r="498" spans="2:5" x14ac:dyDescent="0.25">
      <c r="B498" s="13">
        <v>9.92</v>
      </c>
      <c r="C498" s="13">
        <v>1.0999999999999999E-2</v>
      </c>
      <c r="D498" s="27">
        <f t="shared" si="19"/>
        <v>0</v>
      </c>
      <c r="E498" s="14">
        <f t="shared" si="20"/>
        <v>0</v>
      </c>
    </row>
    <row r="499" spans="2:5" x14ac:dyDescent="0.25">
      <c r="B499" s="13">
        <v>9.94</v>
      </c>
      <c r="C499" s="13">
        <v>1.0999999999999999E-2</v>
      </c>
      <c r="D499" s="27">
        <f t="shared" si="19"/>
        <v>0</v>
      </c>
      <c r="E499" s="14">
        <f t="shared" si="20"/>
        <v>0</v>
      </c>
    </row>
    <row r="500" spans="2:5" x14ac:dyDescent="0.25">
      <c r="B500" s="13">
        <v>9.9600000000000009</v>
      </c>
      <c r="C500" s="13">
        <v>1.0999999999999999E-2</v>
      </c>
      <c r="D500" s="27">
        <f t="shared" si="19"/>
        <v>0</v>
      </c>
      <c r="E500" s="14">
        <f t="shared" si="20"/>
        <v>0</v>
      </c>
    </row>
    <row r="501" spans="2:5" x14ac:dyDescent="0.25">
      <c r="B501" s="13">
        <v>9.98</v>
      </c>
      <c r="C501" s="13">
        <v>1.0999999999999999E-2</v>
      </c>
      <c r="D501" s="27">
        <f t="shared" si="19"/>
        <v>0</v>
      </c>
      <c r="E501" s="14">
        <f t="shared" si="20"/>
        <v>0</v>
      </c>
    </row>
    <row r="502" spans="2:5" x14ac:dyDescent="0.25">
      <c r="B502" s="13">
        <v>10</v>
      </c>
      <c r="C502" s="13">
        <v>1.0999999999999999E-2</v>
      </c>
      <c r="D502" s="27">
        <f t="shared" si="19"/>
        <v>0</v>
      </c>
      <c r="E502" s="14">
        <f t="shared" si="20"/>
        <v>0</v>
      </c>
    </row>
    <row r="503" spans="2:5" x14ac:dyDescent="0.25">
      <c r="E503" s="9"/>
    </row>
    <row r="504" spans="2:5" x14ac:dyDescent="0.25">
      <c r="E504" s="9"/>
    </row>
  </sheetData>
  <mergeCells count="20">
    <mergeCell ref="L4:L9"/>
    <mergeCell ref="G2:G3"/>
    <mergeCell ref="H2:H3"/>
    <mergeCell ref="I2:I3"/>
    <mergeCell ref="J2:J3"/>
    <mergeCell ref="K2:K3"/>
    <mergeCell ref="L2:L3"/>
    <mergeCell ref="H4:H9"/>
    <mergeCell ref="I4:I9"/>
    <mergeCell ref="K4:K9"/>
    <mergeCell ref="W27:W28"/>
    <mergeCell ref="AA27:AA28"/>
    <mergeCell ref="W9:X9"/>
    <mergeCell ref="AA9:AB9"/>
    <mergeCell ref="N2:N3"/>
    <mergeCell ref="O2:O3"/>
    <mergeCell ref="W2:Y2"/>
    <mergeCell ref="AA2:AC2"/>
    <mergeCell ref="N5:N6"/>
    <mergeCell ref="O5:O6"/>
  </mergeCells>
  <pageMargins left="0.7" right="0.7" top="0.75" bottom="0.75" header="0.3" footer="0.3"/>
  <ignoredErrors>
    <ignoredError sqref="T4 T6:T7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863D-2882-47FA-B020-C4F948B77C2E}">
  <dimension ref="B1:AC504"/>
  <sheetViews>
    <sheetView workbookViewId="0">
      <selection activeCell="W30" sqref="W30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31" t="s">
        <v>23</v>
      </c>
      <c r="C1" s="31" t="s">
        <v>16</v>
      </c>
      <c r="D1" s="31" t="s">
        <v>17</v>
      </c>
      <c r="E1" s="31" t="s">
        <v>18</v>
      </c>
    </row>
    <row r="2" spans="2:29" x14ac:dyDescent="0.25">
      <c r="B2" s="13">
        <v>0</v>
      </c>
      <c r="C2" s="13">
        <v>-6.2E-2</v>
      </c>
      <c r="D2" s="27">
        <f>C2-$O$5</f>
        <v>-9.7000000000000003E-2</v>
      </c>
      <c r="E2" s="14">
        <f>D2/$O$2</f>
        <v>-9.4638672342053642E-3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'2ªParte dx=0,052'!$P$2</f>
        <v>5.2256775800563385E-2</v>
      </c>
      <c r="S2" s="31" t="s">
        <v>19</v>
      </c>
      <c r="T2" s="31" t="s">
        <v>20</v>
      </c>
      <c r="U2" s="31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1.0999999999999999E-2</v>
      </c>
      <c r="D3" s="27">
        <f t="shared" ref="D3:D66" si="0">C3-$O$5</f>
        <v>-2.4000000000000004E-2</v>
      </c>
      <c r="E3" s="14">
        <f>D3/$O$2</f>
        <v>-2.3415753981539051E-3</v>
      </c>
      <c r="G3" s="81"/>
      <c r="H3" s="81"/>
      <c r="I3" s="81"/>
      <c r="J3" s="81"/>
      <c r="K3" s="81"/>
      <c r="L3" s="81"/>
      <c r="N3" s="81"/>
      <c r="O3" s="86"/>
      <c r="S3" s="18">
        <f>E17</f>
        <v>6.9954565019847897E-2</v>
      </c>
      <c r="T3" s="13">
        <f>AVERAGE(B17)</f>
        <v>0.3</v>
      </c>
      <c r="U3" s="18">
        <f>($O$2*S3*S3)/2</f>
        <v>2.5078711559615469E-2</v>
      </c>
      <c r="W3" s="31" t="s">
        <v>28</v>
      </c>
      <c r="X3" s="31" t="s">
        <v>20</v>
      </c>
      <c r="Y3" s="31" t="s">
        <v>21</v>
      </c>
      <c r="AA3" s="31" t="s">
        <v>29</v>
      </c>
      <c r="AB3" s="31" t="s">
        <v>20</v>
      </c>
      <c r="AC3" s="31" t="s">
        <v>21</v>
      </c>
    </row>
    <row r="4" spans="2:29" x14ac:dyDescent="0.25">
      <c r="B4" s="13">
        <v>0.04</v>
      </c>
      <c r="C4" s="13">
        <v>0.10199999999999999</v>
      </c>
      <c r="D4" s="27">
        <f t="shared" si="0"/>
        <v>6.699999999999999E-2</v>
      </c>
      <c r="E4" s="14">
        <f t="shared" ref="E4:E67" si="1">D4/$O$2</f>
        <v>6.5368979865129823E-3</v>
      </c>
      <c r="G4" s="32">
        <f>T5-T3</f>
        <v>1.2</v>
      </c>
      <c r="H4" s="84">
        <f>AVERAGE(G4:G7)</f>
        <v>1.1925000000000001</v>
      </c>
      <c r="I4" s="82">
        <f>_xlfn.STDEV.S(G4:G7)</f>
        <v>2.2173557826083386E-2</v>
      </c>
      <c r="J4" s="33">
        <f>1/G4</f>
        <v>0.83333333333333337</v>
      </c>
      <c r="K4" s="82">
        <f>AVERAGE(J4:J7)</f>
        <v>0.83879547829391088</v>
      </c>
      <c r="L4" s="82">
        <f>_xlfn.STDEV.S(J4:J7)</f>
        <v>1.5851686941598209E-2</v>
      </c>
      <c r="S4" s="18">
        <f>E48</f>
        <v>-6.1563919843129741E-2</v>
      </c>
      <c r="T4" s="13">
        <f>AVERAGE(B48)</f>
        <v>0.92</v>
      </c>
      <c r="U4" s="18">
        <f t="shared" ref="U4:U8" si="2">($O$2*S4*S4)/2</f>
        <v>1.9423416710507433E-2</v>
      </c>
      <c r="W4" s="18">
        <f>S3</f>
        <v>6.9954565019847897E-2</v>
      </c>
      <c r="X4" s="13">
        <f>T3</f>
        <v>0.3</v>
      </c>
      <c r="Y4" s="18">
        <f>($O$2*W4*W4)/2</f>
        <v>2.5078711559615469E-2</v>
      </c>
      <c r="AA4" s="18">
        <f>S4</f>
        <v>-6.1563919843129741E-2</v>
      </c>
      <c r="AB4" s="13">
        <f>T4</f>
        <v>0.92</v>
      </c>
      <c r="AC4" s="18">
        <f>($O$2*AA4*AA4)/2</f>
        <v>1.9423416710507433E-2</v>
      </c>
    </row>
    <row r="5" spans="2:29" x14ac:dyDescent="0.25">
      <c r="B5" s="13">
        <v>0.06</v>
      </c>
      <c r="C5" s="13">
        <v>0.18099999999999999</v>
      </c>
      <c r="D5" s="27">
        <f t="shared" si="0"/>
        <v>0.14599999999999999</v>
      </c>
      <c r="E5" s="14">
        <f t="shared" si="1"/>
        <v>1.4244583672102918E-2</v>
      </c>
      <c r="G5" s="32">
        <f t="shared" ref="G5:G7" si="3">T6-T4</f>
        <v>1.1600000000000001</v>
      </c>
      <c r="H5" s="84"/>
      <c r="I5" s="82"/>
      <c r="J5" s="33">
        <f t="shared" ref="J5:J7" si="4">1/G5</f>
        <v>0.86206896551724133</v>
      </c>
      <c r="K5" s="82"/>
      <c r="L5" s="82"/>
      <c r="N5" s="81" t="s">
        <v>30</v>
      </c>
      <c r="O5" s="87">
        <f>C502</f>
        <v>3.5000000000000003E-2</v>
      </c>
      <c r="S5" s="18">
        <f>E77</f>
        <v>4.6831507963078091E-2</v>
      </c>
      <c r="T5" s="13">
        <f>AVERAGE(B77)</f>
        <v>1.5</v>
      </c>
      <c r="U5" s="18">
        <f t="shared" si="2"/>
        <v>1.1239561911138741E-2</v>
      </c>
      <c r="W5" s="18">
        <f>S5</f>
        <v>4.6831507963078091E-2</v>
      </c>
      <c r="X5" s="13">
        <f>T5</f>
        <v>1.5</v>
      </c>
      <c r="Y5" s="18">
        <f t="shared" ref="Y5:Y6" si="5">($O$2*W5*W5)/2</f>
        <v>1.1239561911138741E-2</v>
      </c>
      <c r="AA5" s="18">
        <f>S6</f>
        <v>-4.0294609976565109E-2</v>
      </c>
      <c r="AB5" s="13">
        <f>T6</f>
        <v>2.08</v>
      </c>
      <c r="AC5" s="18">
        <f t="shared" ref="AC5:AC6" si="6">($O$2*AA5*AA5)/2</f>
        <v>8.3208369601606956E-3</v>
      </c>
    </row>
    <row r="6" spans="2:29" x14ac:dyDescent="0.25">
      <c r="B6" s="13">
        <v>0.08</v>
      </c>
      <c r="C6" s="13">
        <v>0.254</v>
      </c>
      <c r="D6" s="27">
        <f t="shared" si="0"/>
        <v>0.219</v>
      </c>
      <c r="E6" s="14">
        <f t="shared" si="1"/>
        <v>2.136687550815438E-2</v>
      </c>
      <c r="G6" s="34">
        <f t="shared" si="3"/>
        <v>1.2000000000000002</v>
      </c>
      <c r="H6" s="84"/>
      <c r="I6" s="82"/>
      <c r="J6" s="33">
        <f t="shared" si="4"/>
        <v>0.83333333333333326</v>
      </c>
      <c r="K6" s="82"/>
      <c r="L6" s="82"/>
      <c r="N6" s="81"/>
      <c r="O6" s="87"/>
      <c r="S6" s="18">
        <f>E106</f>
        <v>-4.0294609976565109E-2</v>
      </c>
      <c r="T6" s="13">
        <f>AVERAGE(B106)</f>
        <v>2.08</v>
      </c>
      <c r="U6" s="18">
        <f t="shared" si="2"/>
        <v>8.3208369601606956E-3</v>
      </c>
      <c r="W6" s="18">
        <f>S7</f>
        <v>2.3806016547898032E-2</v>
      </c>
      <c r="X6" s="13">
        <f>T7</f>
        <v>2.7</v>
      </c>
      <c r="Y6" s="18">
        <f t="shared" si="5"/>
        <v>2.9043340188435601E-3</v>
      </c>
      <c r="AA6" s="18">
        <f>S8</f>
        <v>-1.7171552919795299E-2</v>
      </c>
      <c r="AB6" s="13">
        <f>T8</f>
        <v>3.29</v>
      </c>
      <c r="AC6" s="18">
        <f t="shared" si="6"/>
        <v>1.5110966569419862E-3</v>
      </c>
    </row>
    <row r="7" spans="2:29" x14ac:dyDescent="0.25">
      <c r="B7" s="13">
        <v>0.1</v>
      </c>
      <c r="C7" s="13">
        <v>0.32700000000000001</v>
      </c>
      <c r="D7" s="27">
        <f t="shared" si="0"/>
        <v>0.29200000000000004</v>
      </c>
      <c r="E7" s="14">
        <f t="shared" si="1"/>
        <v>2.848916734420584E-2</v>
      </c>
      <c r="G7" s="34">
        <f t="shared" si="3"/>
        <v>1.21</v>
      </c>
      <c r="H7" s="84"/>
      <c r="I7" s="82"/>
      <c r="J7" s="33">
        <f t="shared" si="4"/>
        <v>0.82644628099173556</v>
      </c>
      <c r="K7" s="82"/>
      <c r="L7" s="82"/>
      <c r="S7" s="18">
        <f>E135</f>
        <v>2.3806016547898032E-2</v>
      </c>
      <c r="T7" s="13">
        <f>AVERAGE(B135:B139)</f>
        <v>2.7</v>
      </c>
      <c r="U7" s="18">
        <f t="shared" si="2"/>
        <v>2.9043340188435601E-3</v>
      </c>
    </row>
    <row r="8" spans="2:29" x14ac:dyDescent="0.25">
      <c r="B8" s="13">
        <v>0.12</v>
      </c>
      <c r="C8" s="13">
        <v>0.4</v>
      </c>
      <c r="D8" s="27">
        <f t="shared" si="0"/>
        <v>0.36499999999999999</v>
      </c>
      <c r="E8" s="14">
        <f t="shared" si="1"/>
        <v>3.56114591802573E-2</v>
      </c>
      <c r="S8" s="18">
        <f>E165</f>
        <v>-1.7171552919795299E-2</v>
      </c>
      <c r="T8" s="13">
        <f>AVERAGE(B165:B168)</f>
        <v>3.29</v>
      </c>
      <c r="U8" s="18">
        <f t="shared" si="2"/>
        <v>1.5110966569419862E-3</v>
      </c>
    </row>
    <row r="9" spans="2:29" x14ac:dyDescent="0.25">
      <c r="B9" s="13">
        <v>0.14000000000000001</v>
      </c>
      <c r="C9" s="13">
        <v>0.47299999999999998</v>
      </c>
      <c r="D9" s="27">
        <f t="shared" si="0"/>
        <v>0.43799999999999994</v>
      </c>
      <c r="E9" s="14">
        <f t="shared" si="1"/>
        <v>4.2733751016308753E-2</v>
      </c>
      <c r="W9" s="85" t="s">
        <v>7</v>
      </c>
      <c r="X9" s="85"/>
      <c r="AA9" s="85" t="s">
        <v>7</v>
      </c>
      <c r="AB9" s="85"/>
    </row>
    <row r="10" spans="2:29" x14ac:dyDescent="0.25">
      <c r="B10" s="13">
        <v>0.16</v>
      </c>
      <c r="C10" s="13">
        <v>0.52800000000000002</v>
      </c>
      <c r="D10" s="27">
        <f t="shared" si="0"/>
        <v>0.49299999999999999</v>
      </c>
      <c r="E10" s="14">
        <f t="shared" si="1"/>
        <v>4.8099861303744787E-2</v>
      </c>
      <c r="W10" s="31" t="s">
        <v>8</v>
      </c>
      <c r="X10" s="31" t="s">
        <v>9</v>
      </c>
      <c r="AA10" s="31" t="s">
        <v>8</v>
      </c>
      <c r="AB10" s="31" t="s">
        <v>9</v>
      </c>
    </row>
    <row r="11" spans="2:29" x14ac:dyDescent="0.25">
      <c r="B11" s="13">
        <v>0.18</v>
      </c>
      <c r="C11" s="13">
        <v>0.58799999999999997</v>
      </c>
      <c r="D11" s="27">
        <f t="shared" si="0"/>
        <v>0.55299999999999994</v>
      </c>
      <c r="E11" s="14">
        <f t="shared" si="1"/>
        <v>5.3953799799129544E-2</v>
      </c>
      <c r="W11" s="72" cm="1">
        <f t="array" ref="W11:X15">LINEST(W4:W6,X4:X6,TRUE,TRUE)</f>
        <v>-1.9228561863312444E-2</v>
      </c>
      <c r="X11" s="26">
        <v>7.5706872638576672E-2</v>
      </c>
      <c r="AA11" s="26" cm="1">
        <f t="array" ref="AA11:AB15">LINEST(AA4:AA6,AB4:AB6,TRUE,TRUE)</f>
        <v>1.8733677650797361E-2</v>
      </c>
      <c r="AB11" s="26">
        <v>-7.8954971721001854E-2</v>
      </c>
    </row>
    <row r="12" spans="2:29" x14ac:dyDescent="0.25">
      <c r="B12" s="13">
        <v>0.2</v>
      </c>
      <c r="C12" s="13">
        <v>0.63700000000000001</v>
      </c>
      <c r="D12" s="27">
        <f t="shared" si="0"/>
        <v>0.60199999999999998</v>
      </c>
      <c r="E12" s="14">
        <f t="shared" si="1"/>
        <v>5.87345162370271E-2</v>
      </c>
      <c r="W12" s="69">
        <v>2.3470645598126175E-5</v>
      </c>
      <c r="X12">
        <v>4.2051118503376526E-5</v>
      </c>
      <c r="AA12">
        <v>2.234036909470495E-4</v>
      </c>
      <c r="AB12">
        <v>5.1587874140859163E-4</v>
      </c>
    </row>
    <row r="13" spans="2:29" x14ac:dyDescent="0.25">
      <c r="B13" s="13">
        <v>0.22</v>
      </c>
      <c r="C13" s="13">
        <v>0.67900000000000005</v>
      </c>
      <c r="D13" s="27">
        <f t="shared" si="0"/>
        <v>0.64400000000000002</v>
      </c>
      <c r="E13" s="14">
        <f t="shared" si="1"/>
        <v>6.2832273183796444E-2</v>
      </c>
      <c r="W13">
        <v>0.99999851010447149</v>
      </c>
      <c r="X13">
        <v>3.9831006387026913E-5</v>
      </c>
      <c r="AA13">
        <v>0.99985780875901231</v>
      </c>
      <c r="AB13">
        <v>3.7441729912155927E-4</v>
      </c>
    </row>
    <row r="14" spans="2:29" x14ac:dyDescent="0.25">
      <c r="B14" s="13">
        <v>0.24</v>
      </c>
      <c r="C14" s="13">
        <v>0.71</v>
      </c>
      <c r="D14" s="27">
        <f t="shared" si="0"/>
        <v>0.67499999999999993</v>
      </c>
      <c r="E14" s="14">
        <f t="shared" si="1"/>
        <v>6.585680807307856E-2</v>
      </c>
      <c r="W14">
        <v>671186.99999989464</v>
      </c>
      <c r="X14">
        <v>1</v>
      </c>
      <c r="AA14">
        <v>7031.7819987597586</v>
      </c>
      <c r="AB14">
        <v>1</v>
      </c>
      <c r="AC14" s="23"/>
    </row>
    <row r="15" spans="2:29" x14ac:dyDescent="0.25">
      <c r="B15" s="13">
        <v>0.26</v>
      </c>
      <c r="C15" s="13">
        <v>0.73399999999999999</v>
      </c>
      <c r="D15" s="27">
        <f t="shared" si="0"/>
        <v>0.69899999999999995</v>
      </c>
      <c r="E15" s="14">
        <f t="shared" si="1"/>
        <v>6.8198383471232471E-2</v>
      </c>
      <c r="W15">
        <v>1.0648442630339532E-3</v>
      </c>
      <c r="X15">
        <v>1.5865090698033787E-9</v>
      </c>
      <c r="AA15">
        <v>9.8577366198829633E-4</v>
      </c>
      <c r="AB15">
        <v>1.4018831388148319E-7</v>
      </c>
      <c r="AC15" s="23"/>
    </row>
    <row r="16" spans="2:29" x14ac:dyDescent="0.25">
      <c r="B16" s="13">
        <v>0.28000000000000003</v>
      </c>
      <c r="C16" s="13">
        <v>0.746</v>
      </c>
      <c r="D16" s="27">
        <f t="shared" si="0"/>
        <v>0.71099999999999997</v>
      </c>
      <c r="E16" s="14">
        <f t="shared" si="1"/>
        <v>6.9369171170309413E-2</v>
      </c>
      <c r="AC16" s="23"/>
    </row>
    <row r="17" spans="2:27" x14ac:dyDescent="0.25">
      <c r="B17" s="15">
        <v>0.3</v>
      </c>
      <c r="C17" s="15">
        <v>0.752</v>
      </c>
      <c r="D17" s="27">
        <f t="shared" si="0"/>
        <v>0.71699999999999997</v>
      </c>
      <c r="E17" s="14">
        <f t="shared" si="1"/>
        <v>6.9954565019847897E-2</v>
      </c>
    </row>
    <row r="18" spans="2:27" x14ac:dyDescent="0.25">
      <c r="B18" s="13">
        <v>0.32</v>
      </c>
      <c r="C18" s="13">
        <v>0.746</v>
      </c>
      <c r="D18" s="27">
        <f t="shared" si="0"/>
        <v>0.71099999999999997</v>
      </c>
      <c r="E18" s="14">
        <f t="shared" si="1"/>
        <v>6.9369171170309413E-2</v>
      </c>
    </row>
    <row r="19" spans="2:27" x14ac:dyDescent="0.25">
      <c r="B19" s="13">
        <v>0.34</v>
      </c>
      <c r="C19" s="13">
        <v>0.74</v>
      </c>
      <c r="D19" s="27">
        <f t="shared" si="0"/>
        <v>0.70499999999999996</v>
      </c>
      <c r="E19" s="14">
        <f t="shared" si="1"/>
        <v>6.8783777320770942E-2</v>
      </c>
    </row>
    <row r="20" spans="2:27" x14ac:dyDescent="0.25">
      <c r="B20" s="13">
        <v>0.36</v>
      </c>
      <c r="C20" s="13">
        <v>0.72799999999999998</v>
      </c>
      <c r="D20" s="27">
        <f t="shared" si="0"/>
        <v>0.69299999999999995</v>
      </c>
      <c r="E20" s="14">
        <f t="shared" si="1"/>
        <v>6.7612989621693986E-2</v>
      </c>
      <c r="G20" s="9">
        <f>H4-'1ª Parte'!G17</f>
        <v>-2.102159506889123E-2</v>
      </c>
      <c r="H20">
        <f>G20/I4</f>
        <v>-0.94804790614895962</v>
      </c>
      <c r="J20">
        <f>1/H4</f>
        <v>0.83857442348008382</v>
      </c>
      <c r="K20">
        <f>I4/(H4*H4)</f>
        <v>1.5592602490993855E-2</v>
      </c>
      <c r="L20">
        <f>J20-'1ª Parte'!G18</f>
        <v>1.4526459221787968E-2</v>
      </c>
      <c r="M20">
        <f>L20/K20</f>
        <v>0.93162505939456342</v>
      </c>
    </row>
    <row r="21" spans="2:27" x14ac:dyDescent="0.25">
      <c r="B21" s="13">
        <v>0.38</v>
      </c>
      <c r="C21" s="13">
        <v>0.69799999999999995</v>
      </c>
      <c r="D21" s="27">
        <f t="shared" si="0"/>
        <v>0.66299999999999992</v>
      </c>
      <c r="E21" s="14">
        <f t="shared" si="1"/>
        <v>6.4686020374001604E-2</v>
      </c>
      <c r="J21">
        <f>2*PI()/H4</f>
        <v>5.2689184965866547</v>
      </c>
      <c r="K21">
        <f>((2*PI()*I4)/(H4*H4))</f>
        <v>9.7971210872104406E-2</v>
      </c>
      <c r="L21" s="70">
        <f>J21-'1ª Parte'!G16</f>
        <v>9.1272435147681463E-2</v>
      </c>
      <c r="M21">
        <f>L21/K21</f>
        <v>0.93162505939456242</v>
      </c>
    </row>
    <row r="22" spans="2:27" x14ac:dyDescent="0.25">
      <c r="B22" s="13">
        <v>0.4</v>
      </c>
      <c r="C22" s="13">
        <v>0.66700000000000004</v>
      </c>
      <c r="D22" s="27">
        <f t="shared" si="0"/>
        <v>0.63200000000000001</v>
      </c>
      <c r="E22" s="14">
        <f t="shared" si="1"/>
        <v>6.1661485484719489E-2</v>
      </c>
    </row>
    <row r="23" spans="2:27" x14ac:dyDescent="0.25">
      <c r="B23" s="13">
        <v>0.42</v>
      </c>
      <c r="C23" s="13">
        <v>0.63100000000000001</v>
      </c>
      <c r="D23" s="27">
        <f t="shared" si="0"/>
        <v>0.59599999999999997</v>
      </c>
      <c r="E23" s="14">
        <f t="shared" si="1"/>
        <v>5.8149122387488629E-2</v>
      </c>
    </row>
    <row r="24" spans="2:27" x14ac:dyDescent="0.25">
      <c r="B24" s="13">
        <v>0.44</v>
      </c>
      <c r="C24" s="13">
        <v>0.58799999999999997</v>
      </c>
      <c r="D24" s="27">
        <f t="shared" si="0"/>
        <v>0.55299999999999994</v>
      </c>
      <c r="E24" s="14">
        <f t="shared" si="1"/>
        <v>5.3953799799129544E-2</v>
      </c>
    </row>
    <row r="25" spans="2:27" x14ac:dyDescent="0.25">
      <c r="B25" s="13">
        <v>0.46</v>
      </c>
      <c r="C25" s="13">
        <v>0.52800000000000002</v>
      </c>
      <c r="D25" s="27">
        <f t="shared" si="0"/>
        <v>0.49299999999999999</v>
      </c>
      <c r="E25" s="14">
        <f t="shared" si="1"/>
        <v>4.8099861303744787E-2</v>
      </c>
    </row>
    <row r="26" spans="2:27" x14ac:dyDescent="0.25">
      <c r="B26" s="13">
        <v>0.48</v>
      </c>
      <c r="C26" s="13">
        <v>0.46700000000000003</v>
      </c>
      <c r="D26" s="27">
        <f t="shared" si="0"/>
        <v>0.43200000000000005</v>
      </c>
      <c r="E26" s="14">
        <f t="shared" si="1"/>
        <v>4.2148357166770289E-2</v>
      </c>
      <c r="Q26" s="24"/>
    </row>
    <row r="27" spans="2:27" x14ac:dyDescent="0.25">
      <c r="B27" s="13">
        <v>0.5</v>
      </c>
      <c r="C27" s="13">
        <v>0.41199999999999998</v>
      </c>
      <c r="D27" s="27">
        <f t="shared" si="0"/>
        <v>0.377</v>
      </c>
      <c r="E27" s="14">
        <f t="shared" si="1"/>
        <v>3.6782246879334249E-2</v>
      </c>
      <c r="W27" s="88" t="s">
        <v>33</v>
      </c>
      <c r="AA27" s="88" t="s">
        <v>34</v>
      </c>
    </row>
    <row r="28" spans="2:27" x14ac:dyDescent="0.25">
      <c r="B28" s="13">
        <v>0.52</v>
      </c>
      <c r="C28" s="13">
        <v>0.35099999999999998</v>
      </c>
      <c r="D28" s="27">
        <f t="shared" si="0"/>
        <v>0.31599999999999995</v>
      </c>
      <c r="E28" s="14">
        <f t="shared" si="1"/>
        <v>3.0830742742359737E-2</v>
      </c>
      <c r="W28" s="88"/>
      <c r="AA28" s="88"/>
    </row>
    <row r="29" spans="2:27" x14ac:dyDescent="0.25">
      <c r="B29" s="13">
        <v>0.54</v>
      </c>
      <c r="C29" s="13">
        <v>0.28499999999999998</v>
      </c>
      <c r="D29" s="27">
        <f t="shared" si="0"/>
        <v>0.24999999999999997</v>
      </c>
      <c r="E29" s="14">
        <f t="shared" si="1"/>
        <v>2.4391410397436503E-2</v>
      </c>
      <c r="W29" s="26">
        <f>(ABS(W11)*O2*H4)/4</f>
        <v>5.8755468750000005E-2</v>
      </c>
      <c r="X29" s="1"/>
      <c r="Y29" s="1"/>
      <c r="Z29" s="1"/>
      <c r="AA29" s="26">
        <f>(ABS(AA11)*O2*H4)/4</f>
        <v>5.7243283174708663E-2</v>
      </c>
    </row>
    <row r="30" spans="2:27" x14ac:dyDescent="0.25">
      <c r="B30" s="13">
        <v>0.56000000000000005</v>
      </c>
      <c r="C30" s="13">
        <v>0.218</v>
      </c>
      <c r="D30" s="27">
        <f t="shared" si="0"/>
        <v>0.183</v>
      </c>
      <c r="E30" s="14">
        <f t="shared" si="1"/>
        <v>1.785451241092352E-2</v>
      </c>
      <c r="W30">
        <f>SQRT((((W11*H4*P2)/4)^2)+(((O2*H4*W12)/4)^2)+(((W11*O2*I4)/4)^2))</f>
        <v>1.135102928455765E-3</v>
      </c>
      <c r="AA30">
        <f>SQRT((((AA11*H4*P2)/4)^2)+(((O2*H4*AA12)/4)^2)+(((AA11*O2*I4)/4)^2))</f>
        <v>1.2977309715142748E-3</v>
      </c>
    </row>
    <row r="31" spans="2:27" x14ac:dyDescent="0.25">
      <c r="B31" s="13">
        <v>0.57999999999999996</v>
      </c>
      <c r="C31" s="13">
        <v>0.151</v>
      </c>
      <c r="D31" s="27">
        <f t="shared" si="0"/>
        <v>0.11599999999999999</v>
      </c>
      <c r="E31" s="14">
        <f t="shared" si="1"/>
        <v>1.1317614424410538E-2</v>
      </c>
    </row>
    <row r="32" spans="2:27" x14ac:dyDescent="0.25">
      <c r="B32" s="13">
        <v>0.6</v>
      </c>
      <c r="C32" s="13">
        <v>8.4000000000000005E-2</v>
      </c>
      <c r="D32" s="27">
        <f t="shared" si="0"/>
        <v>4.9000000000000002E-2</v>
      </c>
      <c r="E32" s="14">
        <f t="shared" si="1"/>
        <v>4.780716437897555E-3</v>
      </c>
    </row>
    <row r="33" spans="2:5" x14ac:dyDescent="0.25">
      <c r="B33" s="13">
        <v>0.62</v>
      </c>
      <c r="C33" s="13">
        <v>1.0999999999999999E-2</v>
      </c>
      <c r="D33" s="27">
        <f t="shared" si="0"/>
        <v>-2.4000000000000004E-2</v>
      </c>
      <c r="E33" s="14">
        <f t="shared" si="1"/>
        <v>-2.3415753981539051E-3</v>
      </c>
    </row>
    <row r="34" spans="2:5" x14ac:dyDescent="0.25">
      <c r="B34" s="13">
        <v>0.64</v>
      </c>
      <c r="C34" s="13">
        <v>-5.6000000000000001E-2</v>
      </c>
      <c r="D34" s="27">
        <f t="shared" si="0"/>
        <v>-9.0999999999999998E-2</v>
      </c>
      <c r="E34" s="14">
        <f t="shared" si="1"/>
        <v>-8.8784733846668882E-3</v>
      </c>
    </row>
    <row r="35" spans="2:5" x14ac:dyDescent="0.25">
      <c r="B35" s="13">
        <v>0.66</v>
      </c>
      <c r="C35" s="13">
        <v>-0.122</v>
      </c>
      <c r="D35" s="27">
        <f t="shared" si="0"/>
        <v>-0.157</v>
      </c>
      <c r="E35" s="14">
        <f t="shared" si="1"/>
        <v>-1.5317805729590125E-2</v>
      </c>
    </row>
    <row r="36" spans="2:5" x14ac:dyDescent="0.25">
      <c r="B36" s="13">
        <v>0.68</v>
      </c>
      <c r="C36" s="13">
        <v>-0.183</v>
      </c>
      <c r="D36" s="27">
        <f t="shared" si="0"/>
        <v>-0.218</v>
      </c>
      <c r="E36" s="14">
        <f t="shared" si="1"/>
        <v>-2.1269309866564633E-2</v>
      </c>
    </row>
    <row r="37" spans="2:5" x14ac:dyDescent="0.25">
      <c r="B37" s="13">
        <v>0.7</v>
      </c>
      <c r="C37" s="13">
        <v>-0.26200000000000001</v>
      </c>
      <c r="D37" s="27">
        <f t="shared" si="0"/>
        <v>-0.29700000000000004</v>
      </c>
      <c r="E37" s="14">
        <f t="shared" si="1"/>
        <v>-2.8976995552154574E-2</v>
      </c>
    </row>
    <row r="38" spans="2:5" x14ac:dyDescent="0.25">
      <c r="B38" s="13">
        <v>0.72</v>
      </c>
      <c r="C38" s="13">
        <v>-0.32300000000000001</v>
      </c>
      <c r="D38" s="27">
        <f t="shared" si="0"/>
        <v>-0.35799999999999998</v>
      </c>
      <c r="E38" s="14">
        <f t="shared" si="1"/>
        <v>-3.4928499689129075E-2</v>
      </c>
    </row>
    <row r="39" spans="2:5" x14ac:dyDescent="0.25">
      <c r="B39" s="13">
        <v>0.74</v>
      </c>
      <c r="C39" s="13">
        <v>-0.378</v>
      </c>
      <c r="D39" s="27">
        <f t="shared" si="0"/>
        <v>-0.41300000000000003</v>
      </c>
      <c r="E39" s="14">
        <f t="shared" si="1"/>
        <v>-4.0294609976565109E-2</v>
      </c>
    </row>
    <row r="40" spans="2:5" x14ac:dyDescent="0.25">
      <c r="B40" s="13">
        <v>0.76</v>
      </c>
      <c r="C40" s="13">
        <v>-0.42</v>
      </c>
      <c r="D40" s="27">
        <f t="shared" si="0"/>
        <v>-0.45499999999999996</v>
      </c>
      <c r="E40" s="14">
        <f t="shared" si="1"/>
        <v>-4.4392366923334432E-2</v>
      </c>
    </row>
    <row r="41" spans="2:5" x14ac:dyDescent="0.25">
      <c r="B41" s="13">
        <v>0.78</v>
      </c>
      <c r="C41" s="13">
        <v>-0.46899999999999997</v>
      </c>
      <c r="D41" s="27">
        <f t="shared" si="0"/>
        <v>-0.504</v>
      </c>
      <c r="E41" s="14">
        <f t="shared" si="1"/>
        <v>-4.9173083361231995E-2</v>
      </c>
    </row>
    <row r="42" spans="2:5" x14ac:dyDescent="0.25">
      <c r="B42" s="13">
        <v>0.8</v>
      </c>
      <c r="C42" s="13">
        <v>-0.499</v>
      </c>
      <c r="D42" s="27">
        <f t="shared" si="0"/>
        <v>-0.53400000000000003</v>
      </c>
      <c r="E42" s="14">
        <f t="shared" si="1"/>
        <v>-5.2100052608924377E-2</v>
      </c>
    </row>
    <row r="43" spans="2:5" x14ac:dyDescent="0.25">
      <c r="B43" s="13">
        <v>0.82</v>
      </c>
      <c r="C43" s="13">
        <v>-0.53</v>
      </c>
      <c r="D43" s="27">
        <f t="shared" si="0"/>
        <v>-0.56500000000000006</v>
      </c>
      <c r="E43" s="14">
        <f t="shared" si="1"/>
        <v>-5.5124587498206506E-2</v>
      </c>
    </row>
    <row r="44" spans="2:5" x14ac:dyDescent="0.25">
      <c r="B44" s="13">
        <v>0.84</v>
      </c>
      <c r="C44" s="13">
        <v>-0.56000000000000005</v>
      </c>
      <c r="D44" s="27">
        <f t="shared" si="0"/>
        <v>-0.59500000000000008</v>
      </c>
      <c r="E44" s="14">
        <f t="shared" si="1"/>
        <v>-5.8051556745898888E-2</v>
      </c>
    </row>
    <row r="45" spans="2:5" x14ac:dyDescent="0.25">
      <c r="B45" s="13">
        <v>0.86</v>
      </c>
      <c r="C45" s="13">
        <v>-0.57799999999999996</v>
      </c>
      <c r="D45" s="27">
        <f t="shared" si="0"/>
        <v>-0.61299999999999999</v>
      </c>
      <c r="E45" s="14">
        <f t="shared" si="1"/>
        <v>-5.9807738294514308E-2</v>
      </c>
    </row>
    <row r="46" spans="2:5" x14ac:dyDescent="0.25">
      <c r="B46" s="13">
        <v>0.88</v>
      </c>
      <c r="C46" s="13">
        <v>-0.59</v>
      </c>
      <c r="D46" s="27">
        <f t="shared" si="0"/>
        <v>-0.625</v>
      </c>
      <c r="E46" s="14">
        <f t="shared" si="1"/>
        <v>-6.0978525993591264E-2</v>
      </c>
    </row>
    <row r="47" spans="2:5" x14ac:dyDescent="0.25">
      <c r="B47" s="13">
        <v>0.9</v>
      </c>
      <c r="C47" s="13">
        <v>-0.59</v>
      </c>
      <c r="D47" s="27">
        <f t="shared" si="0"/>
        <v>-0.625</v>
      </c>
      <c r="E47" s="14">
        <f t="shared" si="1"/>
        <v>-6.0978525993591264E-2</v>
      </c>
    </row>
    <row r="48" spans="2:5" x14ac:dyDescent="0.25">
      <c r="B48" s="15">
        <v>0.92</v>
      </c>
      <c r="C48" s="15">
        <v>-0.59599999999999997</v>
      </c>
      <c r="D48" s="27">
        <f t="shared" si="0"/>
        <v>-0.63100000000000001</v>
      </c>
      <c r="E48" s="14">
        <f t="shared" si="1"/>
        <v>-6.1563919843129741E-2</v>
      </c>
    </row>
    <row r="49" spans="2:5" x14ac:dyDescent="0.25">
      <c r="B49" s="13">
        <v>0.94</v>
      </c>
      <c r="C49" s="13">
        <v>-0.59</v>
      </c>
      <c r="D49" s="27">
        <f t="shared" si="0"/>
        <v>-0.625</v>
      </c>
      <c r="E49" s="14">
        <f t="shared" si="1"/>
        <v>-6.0978525993591264E-2</v>
      </c>
    </row>
    <row r="50" spans="2:5" x14ac:dyDescent="0.25">
      <c r="B50" s="13">
        <v>0.96</v>
      </c>
      <c r="C50" s="13">
        <v>-0.57199999999999995</v>
      </c>
      <c r="D50" s="27">
        <f t="shared" si="0"/>
        <v>-0.60699999999999998</v>
      </c>
      <c r="E50" s="14">
        <f t="shared" si="1"/>
        <v>-5.922234444497583E-2</v>
      </c>
    </row>
    <row r="51" spans="2:5" x14ac:dyDescent="0.25">
      <c r="B51" s="13">
        <v>0.98</v>
      </c>
      <c r="C51" s="13">
        <v>-0.54200000000000004</v>
      </c>
      <c r="D51" s="27">
        <f t="shared" si="0"/>
        <v>-0.57700000000000007</v>
      </c>
      <c r="E51" s="14">
        <f t="shared" si="1"/>
        <v>-5.6295375197283462E-2</v>
      </c>
    </row>
    <row r="52" spans="2:5" x14ac:dyDescent="0.25">
      <c r="B52" s="13">
        <v>1</v>
      </c>
      <c r="C52" s="13">
        <v>-0.52300000000000002</v>
      </c>
      <c r="D52" s="27">
        <f t="shared" si="0"/>
        <v>-0.55800000000000005</v>
      </c>
      <c r="E52" s="14">
        <f t="shared" si="1"/>
        <v>-5.4441628007078288E-2</v>
      </c>
    </row>
    <row r="53" spans="2:5" x14ac:dyDescent="0.25">
      <c r="B53" s="13">
        <v>1.02</v>
      </c>
      <c r="C53" s="13">
        <v>-0.499</v>
      </c>
      <c r="D53" s="27">
        <f t="shared" si="0"/>
        <v>-0.53400000000000003</v>
      </c>
      <c r="E53" s="14">
        <f t="shared" si="1"/>
        <v>-5.2100052608924377E-2</v>
      </c>
    </row>
    <row r="54" spans="2:5" x14ac:dyDescent="0.25">
      <c r="B54" s="13">
        <v>1.04</v>
      </c>
      <c r="C54" s="13">
        <v>-0.45700000000000002</v>
      </c>
      <c r="D54" s="27">
        <f t="shared" si="0"/>
        <v>-0.49199999999999999</v>
      </c>
      <c r="E54" s="14">
        <f t="shared" si="1"/>
        <v>-4.800229566215504E-2</v>
      </c>
    </row>
    <row r="55" spans="2:5" x14ac:dyDescent="0.25">
      <c r="B55" s="13">
        <v>1.06</v>
      </c>
      <c r="C55" s="13">
        <v>-0.40799999999999997</v>
      </c>
      <c r="D55" s="27">
        <f t="shared" si="0"/>
        <v>-0.44299999999999995</v>
      </c>
      <c r="E55" s="14">
        <f t="shared" si="1"/>
        <v>-4.3221579224257484E-2</v>
      </c>
    </row>
    <row r="56" spans="2:5" x14ac:dyDescent="0.25">
      <c r="B56" s="13">
        <v>1.08</v>
      </c>
      <c r="C56" s="13">
        <v>-0.372</v>
      </c>
      <c r="D56" s="27">
        <f t="shared" si="0"/>
        <v>-0.40700000000000003</v>
      </c>
      <c r="E56" s="14">
        <f t="shared" si="1"/>
        <v>-3.9709216127026631E-2</v>
      </c>
    </row>
    <row r="57" spans="2:5" x14ac:dyDescent="0.25">
      <c r="B57" s="13">
        <v>1.1000000000000001</v>
      </c>
      <c r="C57" s="13">
        <v>-0.32300000000000001</v>
      </c>
      <c r="D57" s="27">
        <f t="shared" si="0"/>
        <v>-0.35799999999999998</v>
      </c>
      <c r="E57" s="14">
        <f t="shared" si="1"/>
        <v>-3.4928499689129075E-2</v>
      </c>
    </row>
    <row r="58" spans="2:5" x14ac:dyDescent="0.25">
      <c r="B58" s="13">
        <v>1.1200000000000001</v>
      </c>
      <c r="C58" s="13">
        <v>-0.26800000000000002</v>
      </c>
      <c r="D58" s="27">
        <f t="shared" si="0"/>
        <v>-0.30300000000000005</v>
      </c>
      <c r="E58" s="14">
        <f t="shared" si="1"/>
        <v>-2.9562389401693048E-2</v>
      </c>
    </row>
    <row r="59" spans="2:5" x14ac:dyDescent="0.25">
      <c r="B59" s="13">
        <v>1.1399999999999999</v>
      </c>
      <c r="C59" s="13">
        <v>-0.20100000000000001</v>
      </c>
      <c r="D59" s="27">
        <f t="shared" si="0"/>
        <v>-0.23600000000000002</v>
      </c>
      <c r="E59" s="14">
        <f t="shared" si="1"/>
        <v>-2.3025491415180063E-2</v>
      </c>
    </row>
    <row r="60" spans="2:5" x14ac:dyDescent="0.25">
      <c r="B60" s="13">
        <v>1.1599999999999999</v>
      </c>
      <c r="C60" s="13">
        <v>-0.14099999999999999</v>
      </c>
      <c r="D60" s="27">
        <f t="shared" si="0"/>
        <v>-0.17599999999999999</v>
      </c>
      <c r="E60" s="14">
        <f t="shared" si="1"/>
        <v>-1.7171552919795299E-2</v>
      </c>
    </row>
    <row r="61" spans="2:5" x14ac:dyDescent="0.25">
      <c r="B61" s="13">
        <v>1.18</v>
      </c>
      <c r="C61" s="13">
        <v>-9.1999999999999998E-2</v>
      </c>
      <c r="D61" s="27">
        <f t="shared" si="0"/>
        <v>-0.127</v>
      </c>
      <c r="E61" s="14">
        <f t="shared" si="1"/>
        <v>-1.2390836481897744E-2</v>
      </c>
    </row>
    <row r="62" spans="2:5" x14ac:dyDescent="0.25">
      <c r="B62" s="13">
        <v>1.2</v>
      </c>
      <c r="C62" s="13">
        <v>-2.5000000000000001E-2</v>
      </c>
      <c r="D62" s="27">
        <f t="shared" si="0"/>
        <v>-6.0000000000000005E-2</v>
      </c>
      <c r="E62" s="14">
        <f t="shared" si="1"/>
        <v>-5.8539384953847614E-3</v>
      </c>
    </row>
    <row r="63" spans="2:5" x14ac:dyDescent="0.25">
      <c r="B63" s="13">
        <v>1.22</v>
      </c>
      <c r="C63" s="13">
        <v>3.5000000000000003E-2</v>
      </c>
      <c r="D63" s="27">
        <f t="shared" si="0"/>
        <v>0</v>
      </c>
      <c r="E63" s="14">
        <f t="shared" si="1"/>
        <v>0</v>
      </c>
    </row>
    <row r="64" spans="2:5" x14ac:dyDescent="0.25">
      <c r="B64" s="13">
        <v>1.24</v>
      </c>
      <c r="C64" s="13">
        <v>0.09</v>
      </c>
      <c r="D64" s="27">
        <f t="shared" si="0"/>
        <v>5.4999999999999993E-2</v>
      </c>
      <c r="E64" s="14">
        <f t="shared" si="1"/>
        <v>5.3661102874360302E-3</v>
      </c>
    </row>
    <row r="65" spans="2:5" x14ac:dyDescent="0.25">
      <c r="B65" s="13">
        <v>1.26</v>
      </c>
      <c r="C65" s="13">
        <v>0.13900000000000001</v>
      </c>
      <c r="D65" s="27">
        <f t="shared" si="0"/>
        <v>0.10400000000000001</v>
      </c>
      <c r="E65" s="14">
        <f t="shared" si="1"/>
        <v>1.0146826725333588E-2</v>
      </c>
    </row>
    <row r="66" spans="2:5" x14ac:dyDescent="0.25">
      <c r="B66" s="13">
        <v>1.28</v>
      </c>
      <c r="C66" s="13">
        <v>0.20599999999999999</v>
      </c>
      <c r="D66" s="27">
        <f t="shared" si="0"/>
        <v>0.17099999999999999</v>
      </c>
      <c r="E66" s="14">
        <f t="shared" si="1"/>
        <v>1.6683724711846568E-2</v>
      </c>
    </row>
    <row r="67" spans="2:5" x14ac:dyDescent="0.25">
      <c r="B67" s="13">
        <v>1.3</v>
      </c>
      <c r="C67" s="13">
        <v>0.254</v>
      </c>
      <c r="D67" s="27">
        <f t="shared" ref="D67:D130" si="7">C67-$O$5</f>
        <v>0.219</v>
      </c>
      <c r="E67" s="14">
        <f t="shared" si="1"/>
        <v>2.136687550815438E-2</v>
      </c>
    </row>
    <row r="68" spans="2:5" x14ac:dyDescent="0.25">
      <c r="B68" s="13">
        <v>1.32</v>
      </c>
      <c r="C68" s="13">
        <v>0.29699999999999999</v>
      </c>
      <c r="D68" s="27">
        <f t="shared" si="7"/>
        <v>0.26200000000000001</v>
      </c>
      <c r="E68" s="14">
        <f t="shared" ref="E68:E131" si="8">D68/$O$2</f>
        <v>2.5562198096513458E-2</v>
      </c>
    </row>
    <row r="69" spans="2:5" x14ac:dyDescent="0.25">
      <c r="B69" s="13">
        <v>1.34</v>
      </c>
      <c r="C69" s="13">
        <v>0.34499999999999997</v>
      </c>
      <c r="D69" s="27">
        <f t="shared" si="7"/>
        <v>0.30999999999999994</v>
      </c>
      <c r="E69" s="14">
        <f t="shared" si="8"/>
        <v>3.024534889282126E-2</v>
      </c>
    </row>
    <row r="70" spans="2:5" x14ac:dyDescent="0.25">
      <c r="B70" s="13">
        <v>1.36</v>
      </c>
      <c r="C70" s="13">
        <v>0.38800000000000001</v>
      </c>
      <c r="D70" s="27">
        <f t="shared" si="7"/>
        <v>0.35299999999999998</v>
      </c>
      <c r="E70" s="14">
        <f t="shared" si="8"/>
        <v>3.4440671481180345E-2</v>
      </c>
    </row>
    <row r="71" spans="2:5" x14ac:dyDescent="0.25">
      <c r="B71" s="13">
        <v>1.38</v>
      </c>
      <c r="C71" s="13">
        <v>0.41799999999999998</v>
      </c>
      <c r="D71" s="27">
        <f t="shared" si="7"/>
        <v>0.38300000000000001</v>
      </c>
      <c r="E71" s="14">
        <f t="shared" si="8"/>
        <v>3.7367640728872727E-2</v>
      </c>
    </row>
    <row r="72" spans="2:5" x14ac:dyDescent="0.25">
      <c r="B72" s="13">
        <v>1.4</v>
      </c>
      <c r="C72" s="13">
        <v>0.44900000000000001</v>
      </c>
      <c r="D72" s="27">
        <f t="shared" si="7"/>
        <v>0.41400000000000003</v>
      </c>
      <c r="E72" s="14">
        <f t="shared" si="8"/>
        <v>4.0392175618154856E-2</v>
      </c>
    </row>
    <row r="73" spans="2:5" x14ac:dyDescent="0.25">
      <c r="B73" s="13">
        <v>1.42</v>
      </c>
      <c r="C73" s="13">
        <v>0.47299999999999998</v>
      </c>
      <c r="D73" s="27">
        <f t="shared" si="7"/>
        <v>0.43799999999999994</v>
      </c>
      <c r="E73" s="14">
        <f t="shared" si="8"/>
        <v>4.2733751016308753E-2</v>
      </c>
    </row>
    <row r="74" spans="2:5" x14ac:dyDescent="0.25">
      <c r="B74" s="13">
        <v>1.44</v>
      </c>
      <c r="C74" s="13">
        <v>0.497</v>
      </c>
      <c r="D74" s="27">
        <f t="shared" si="7"/>
        <v>0.46199999999999997</v>
      </c>
      <c r="E74" s="14">
        <f t="shared" si="8"/>
        <v>4.5075326414462658E-2</v>
      </c>
    </row>
    <row r="75" spans="2:5" x14ac:dyDescent="0.25">
      <c r="B75" s="13">
        <v>1.46</v>
      </c>
      <c r="C75" s="13">
        <v>0.503</v>
      </c>
      <c r="D75" s="27">
        <f t="shared" si="7"/>
        <v>0.46799999999999997</v>
      </c>
      <c r="E75" s="14">
        <f t="shared" si="8"/>
        <v>4.5660720264001135E-2</v>
      </c>
    </row>
    <row r="76" spans="2:5" x14ac:dyDescent="0.25">
      <c r="B76" s="13">
        <v>1.48</v>
      </c>
      <c r="C76" s="13">
        <v>0.50900000000000001</v>
      </c>
      <c r="D76" s="27">
        <f t="shared" si="7"/>
        <v>0.47399999999999998</v>
      </c>
      <c r="E76" s="14">
        <f t="shared" si="8"/>
        <v>4.6246114113539613E-2</v>
      </c>
    </row>
    <row r="77" spans="2:5" x14ac:dyDescent="0.25">
      <c r="B77" s="15">
        <v>1.5</v>
      </c>
      <c r="C77" s="15">
        <v>0.51500000000000001</v>
      </c>
      <c r="D77" s="27">
        <f t="shared" si="7"/>
        <v>0.48</v>
      </c>
      <c r="E77" s="14">
        <f t="shared" si="8"/>
        <v>4.6831507963078091E-2</v>
      </c>
    </row>
    <row r="78" spans="2:5" x14ac:dyDescent="0.25">
      <c r="B78" s="13">
        <v>1.52</v>
      </c>
      <c r="C78" s="13">
        <v>0.50900000000000001</v>
      </c>
      <c r="D78" s="27">
        <f t="shared" si="7"/>
        <v>0.47399999999999998</v>
      </c>
      <c r="E78" s="14">
        <f t="shared" si="8"/>
        <v>4.6246114113539613E-2</v>
      </c>
    </row>
    <row r="79" spans="2:5" x14ac:dyDescent="0.25">
      <c r="B79" s="13">
        <v>1.54</v>
      </c>
      <c r="C79" s="13">
        <v>0.503</v>
      </c>
      <c r="D79" s="27">
        <f t="shared" si="7"/>
        <v>0.46799999999999997</v>
      </c>
      <c r="E79" s="14">
        <f t="shared" si="8"/>
        <v>4.5660720264001135E-2</v>
      </c>
    </row>
    <row r="80" spans="2:5" x14ac:dyDescent="0.25">
      <c r="B80" s="13">
        <v>1.56</v>
      </c>
      <c r="C80" s="13">
        <v>0.49099999999999999</v>
      </c>
      <c r="D80" s="27">
        <f t="shared" si="7"/>
        <v>0.45599999999999996</v>
      </c>
      <c r="E80" s="14">
        <f t="shared" si="8"/>
        <v>4.448993256492418E-2</v>
      </c>
    </row>
    <row r="81" spans="2:5" x14ac:dyDescent="0.25">
      <c r="B81" s="13">
        <v>1.58</v>
      </c>
      <c r="C81" s="13">
        <v>0.46700000000000003</v>
      </c>
      <c r="D81" s="27">
        <f t="shared" si="7"/>
        <v>0.43200000000000005</v>
      </c>
      <c r="E81" s="14">
        <f t="shared" si="8"/>
        <v>4.2148357166770289E-2</v>
      </c>
    </row>
    <row r="82" spans="2:5" x14ac:dyDescent="0.25">
      <c r="B82" s="13">
        <v>1.6</v>
      </c>
      <c r="C82" s="13">
        <v>0.443</v>
      </c>
      <c r="D82" s="27">
        <f t="shared" si="7"/>
        <v>0.40800000000000003</v>
      </c>
      <c r="E82" s="14">
        <f t="shared" si="8"/>
        <v>3.9806781768616378E-2</v>
      </c>
    </row>
    <row r="83" spans="2:5" x14ac:dyDescent="0.25">
      <c r="B83" s="13">
        <v>1.62</v>
      </c>
      <c r="C83" s="13">
        <v>0.41199999999999998</v>
      </c>
      <c r="D83" s="27">
        <f t="shared" si="7"/>
        <v>0.377</v>
      </c>
      <c r="E83" s="14">
        <f t="shared" si="8"/>
        <v>3.6782246879334249E-2</v>
      </c>
    </row>
    <row r="84" spans="2:5" x14ac:dyDescent="0.25">
      <c r="B84" s="13">
        <v>1.64</v>
      </c>
      <c r="C84" s="13">
        <v>0.38200000000000001</v>
      </c>
      <c r="D84" s="27">
        <f t="shared" si="7"/>
        <v>0.34699999999999998</v>
      </c>
      <c r="E84" s="14">
        <f t="shared" si="8"/>
        <v>3.3855277631641867E-2</v>
      </c>
    </row>
    <row r="85" spans="2:5" x14ac:dyDescent="0.25">
      <c r="B85" s="13">
        <v>1.66</v>
      </c>
      <c r="C85" s="13">
        <v>0.35099999999999998</v>
      </c>
      <c r="D85" s="27">
        <f t="shared" si="7"/>
        <v>0.31599999999999995</v>
      </c>
      <c r="E85" s="14">
        <f t="shared" si="8"/>
        <v>3.0830742742359737E-2</v>
      </c>
    </row>
    <row r="86" spans="2:5" x14ac:dyDescent="0.25">
      <c r="B86" s="13">
        <v>1.68</v>
      </c>
      <c r="C86" s="13">
        <v>0.309</v>
      </c>
      <c r="D86" s="27">
        <f t="shared" si="7"/>
        <v>0.27400000000000002</v>
      </c>
      <c r="E86" s="14">
        <f t="shared" si="8"/>
        <v>2.673298579559041E-2</v>
      </c>
    </row>
    <row r="87" spans="2:5" x14ac:dyDescent="0.25">
      <c r="B87" s="13">
        <v>1.7</v>
      </c>
      <c r="C87" s="13">
        <v>0.27200000000000002</v>
      </c>
      <c r="D87" s="27">
        <f t="shared" si="7"/>
        <v>0.23700000000000002</v>
      </c>
      <c r="E87" s="14">
        <f t="shared" si="8"/>
        <v>2.312305705676981E-2</v>
      </c>
    </row>
    <row r="88" spans="2:5" x14ac:dyDescent="0.25">
      <c r="B88" s="13">
        <v>1.72</v>
      </c>
      <c r="C88" s="13">
        <v>0.23</v>
      </c>
      <c r="D88" s="27">
        <f t="shared" si="7"/>
        <v>0.19500000000000001</v>
      </c>
      <c r="E88" s="14">
        <f t="shared" si="8"/>
        <v>1.9025300110000476E-2</v>
      </c>
    </row>
    <row r="89" spans="2:5" x14ac:dyDescent="0.25">
      <c r="B89" s="13">
        <v>1.74</v>
      </c>
      <c r="C89" s="13">
        <v>0.187</v>
      </c>
      <c r="D89" s="27">
        <f t="shared" si="7"/>
        <v>0.152</v>
      </c>
      <c r="E89" s="14">
        <f t="shared" si="8"/>
        <v>1.4829977521641394E-2</v>
      </c>
    </row>
    <row r="90" spans="2:5" x14ac:dyDescent="0.25">
      <c r="B90" s="13">
        <v>1.76</v>
      </c>
      <c r="C90" s="13">
        <v>0.13900000000000001</v>
      </c>
      <c r="D90" s="27">
        <f t="shared" si="7"/>
        <v>0.10400000000000001</v>
      </c>
      <c r="E90" s="14">
        <f t="shared" si="8"/>
        <v>1.0146826725333588E-2</v>
      </c>
    </row>
    <row r="91" spans="2:5" x14ac:dyDescent="0.25">
      <c r="B91" s="13">
        <v>1.78</v>
      </c>
      <c r="C91" s="13">
        <v>0.09</v>
      </c>
      <c r="D91" s="27">
        <f t="shared" si="7"/>
        <v>5.4999999999999993E-2</v>
      </c>
      <c r="E91" s="14">
        <f t="shared" si="8"/>
        <v>5.3661102874360302E-3</v>
      </c>
    </row>
    <row r="92" spans="2:5" x14ac:dyDescent="0.25">
      <c r="B92" s="13">
        <v>1.8</v>
      </c>
      <c r="C92" s="13">
        <v>4.8000000000000001E-2</v>
      </c>
      <c r="D92" s="27">
        <f t="shared" si="7"/>
        <v>1.2999999999999998E-2</v>
      </c>
      <c r="E92" s="14">
        <f t="shared" si="8"/>
        <v>1.268353340666698E-3</v>
      </c>
    </row>
    <row r="93" spans="2:5" x14ac:dyDescent="0.25">
      <c r="B93" s="13">
        <v>1.82</v>
      </c>
      <c r="C93" s="13">
        <v>5.0000000000000001E-3</v>
      </c>
      <c r="D93" s="27">
        <f t="shared" si="7"/>
        <v>-3.0000000000000002E-2</v>
      </c>
      <c r="E93" s="14">
        <f t="shared" si="8"/>
        <v>-2.9269692476923807E-3</v>
      </c>
    </row>
    <row r="94" spans="2:5" x14ac:dyDescent="0.25">
      <c r="B94" s="13">
        <v>1.84</v>
      </c>
      <c r="C94" s="13">
        <v>-3.6999999999999998E-2</v>
      </c>
      <c r="D94" s="27">
        <f t="shared" si="7"/>
        <v>-7.2000000000000008E-2</v>
      </c>
      <c r="E94" s="14">
        <f t="shared" si="8"/>
        <v>-7.0247261944617143E-3</v>
      </c>
    </row>
    <row r="95" spans="2:5" x14ac:dyDescent="0.25">
      <c r="B95" s="13">
        <v>1.86</v>
      </c>
      <c r="C95" s="13">
        <v>-0.08</v>
      </c>
      <c r="D95" s="27">
        <f t="shared" si="7"/>
        <v>-0.115</v>
      </c>
      <c r="E95" s="14">
        <f t="shared" si="8"/>
        <v>-1.1220048782820792E-2</v>
      </c>
    </row>
    <row r="96" spans="2:5" x14ac:dyDescent="0.25">
      <c r="B96" s="13">
        <v>1.88</v>
      </c>
      <c r="C96" s="13">
        <v>-0.122</v>
      </c>
      <c r="D96" s="27">
        <f t="shared" si="7"/>
        <v>-0.157</v>
      </c>
      <c r="E96" s="14">
        <f t="shared" si="8"/>
        <v>-1.5317805729590125E-2</v>
      </c>
    </row>
    <row r="97" spans="2:5" x14ac:dyDescent="0.25">
      <c r="B97" s="13">
        <v>1.9</v>
      </c>
      <c r="C97" s="13">
        <v>-0.159</v>
      </c>
      <c r="D97" s="27">
        <f t="shared" si="7"/>
        <v>-0.19400000000000001</v>
      </c>
      <c r="E97" s="14">
        <f t="shared" si="8"/>
        <v>-1.8927734468410728E-2</v>
      </c>
    </row>
    <row r="98" spans="2:5" x14ac:dyDescent="0.25">
      <c r="B98" s="13">
        <v>1.92</v>
      </c>
      <c r="C98" s="13">
        <v>-0.20100000000000001</v>
      </c>
      <c r="D98" s="27">
        <f t="shared" si="7"/>
        <v>-0.23600000000000002</v>
      </c>
      <c r="E98" s="14">
        <f t="shared" si="8"/>
        <v>-2.3025491415180063E-2</v>
      </c>
    </row>
    <row r="99" spans="2:5" x14ac:dyDescent="0.25">
      <c r="B99" s="13">
        <v>1.94</v>
      </c>
      <c r="C99" s="13">
        <v>-0.25</v>
      </c>
      <c r="D99" s="27">
        <f t="shared" si="7"/>
        <v>-0.28500000000000003</v>
      </c>
      <c r="E99" s="14">
        <f t="shared" si="8"/>
        <v>-2.7806207853077618E-2</v>
      </c>
    </row>
    <row r="100" spans="2:5" x14ac:dyDescent="0.25">
      <c r="B100" s="13">
        <v>1.96</v>
      </c>
      <c r="C100" s="13">
        <v>-0.27400000000000002</v>
      </c>
      <c r="D100" s="27">
        <f t="shared" si="7"/>
        <v>-0.30900000000000005</v>
      </c>
      <c r="E100" s="14">
        <f t="shared" si="8"/>
        <v>-3.0147783251231526E-2</v>
      </c>
    </row>
    <row r="101" spans="2:5" x14ac:dyDescent="0.25">
      <c r="B101" s="13">
        <v>1.98</v>
      </c>
      <c r="C101" s="13">
        <v>-0.29899999999999999</v>
      </c>
      <c r="D101" s="27">
        <f t="shared" si="7"/>
        <v>-0.33399999999999996</v>
      </c>
      <c r="E101" s="14">
        <f t="shared" si="8"/>
        <v>-3.2586924290975171E-2</v>
      </c>
    </row>
    <row r="102" spans="2:5" x14ac:dyDescent="0.25">
      <c r="B102" s="13">
        <v>2</v>
      </c>
      <c r="C102" s="13">
        <v>-0.32900000000000001</v>
      </c>
      <c r="D102" s="27">
        <f t="shared" si="7"/>
        <v>-0.36399999999999999</v>
      </c>
      <c r="E102" s="14">
        <f t="shared" si="8"/>
        <v>-3.5513893538667553E-2</v>
      </c>
    </row>
    <row r="103" spans="2:5" x14ac:dyDescent="0.25">
      <c r="B103" s="13">
        <v>2.02</v>
      </c>
      <c r="C103" s="13">
        <v>-0.34699999999999998</v>
      </c>
      <c r="D103" s="27">
        <f t="shared" si="7"/>
        <v>-0.38200000000000001</v>
      </c>
      <c r="E103" s="14">
        <f t="shared" si="8"/>
        <v>-3.7270075087282979E-2</v>
      </c>
    </row>
    <row r="104" spans="2:5" x14ac:dyDescent="0.25">
      <c r="B104" s="13">
        <v>2.04</v>
      </c>
      <c r="C104" s="13">
        <v>-0.35899999999999999</v>
      </c>
      <c r="D104" s="27">
        <f t="shared" si="7"/>
        <v>-0.39400000000000002</v>
      </c>
      <c r="E104" s="14">
        <f t="shared" si="8"/>
        <v>-3.8440862786359935E-2</v>
      </c>
    </row>
    <row r="105" spans="2:5" x14ac:dyDescent="0.25">
      <c r="B105" s="13">
        <v>2.06</v>
      </c>
      <c r="C105" s="13">
        <v>-0.36499999999999999</v>
      </c>
      <c r="D105" s="27">
        <f t="shared" si="7"/>
        <v>-0.4</v>
      </c>
      <c r="E105" s="14">
        <f t="shared" si="8"/>
        <v>-3.9026256635898413E-2</v>
      </c>
    </row>
    <row r="106" spans="2:5" x14ac:dyDescent="0.25">
      <c r="B106" s="15">
        <v>2.08</v>
      </c>
      <c r="C106" s="15">
        <v>-0.378</v>
      </c>
      <c r="D106" s="27">
        <f t="shared" si="7"/>
        <v>-0.41300000000000003</v>
      </c>
      <c r="E106" s="14">
        <f t="shared" si="8"/>
        <v>-4.0294609976565109E-2</v>
      </c>
    </row>
    <row r="107" spans="2:5" x14ac:dyDescent="0.25">
      <c r="B107" s="13">
        <v>2.1</v>
      </c>
      <c r="C107" s="13">
        <v>-0.372</v>
      </c>
      <c r="D107" s="27">
        <f t="shared" si="7"/>
        <v>-0.40700000000000003</v>
      </c>
      <c r="E107" s="14">
        <f t="shared" si="8"/>
        <v>-3.9709216127026631E-2</v>
      </c>
    </row>
    <row r="108" spans="2:5" x14ac:dyDescent="0.25">
      <c r="B108" s="13">
        <v>2.12</v>
      </c>
      <c r="C108" s="13">
        <v>-0.372</v>
      </c>
      <c r="D108" s="27">
        <f t="shared" si="7"/>
        <v>-0.40700000000000003</v>
      </c>
      <c r="E108" s="14">
        <f t="shared" si="8"/>
        <v>-3.9709216127026631E-2</v>
      </c>
    </row>
    <row r="109" spans="2:5" x14ac:dyDescent="0.25">
      <c r="B109" s="13">
        <v>2.14</v>
      </c>
      <c r="C109" s="13">
        <v>-0.35899999999999999</v>
      </c>
      <c r="D109" s="27">
        <f t="shared" si="7"/>
        <v>-0.39400000000000002</v>
      </c>
      <c r="E109" s="14">
        <f t="shared" si="8"/>
        <v>-3.8440862786359935E-2</v>
      </c>
    </row>
    <row r="110" spans="2:5" x14ac:dyDescent="0.25">
      <c r="B110" s="13">
        <v>2.16</v>
      </c>
      <c r="C110" s="13">
        <v>-0.34699999999999998</v>
      </c>
      <c r="D110" s="27">
        <f t="shared" si="7"/>
        <v>-0.38200000000000001</v>
      </c>
      <c r="E110" s="14">
        <f t="shared" si="8"/>
        <v>-3.7270075087282979E-2</v>
      </c>
    </row>
    <row r="111" spans="2:5" x14ac:dyDescent="0.25">
      <c r="B111" s="13">
        <v>2.1800000000000002</v>
      </c>
      <c r="C111" s="13">
        <v>-0.33500000000000002</v>
      </c>
      <c r="D111" s="27">
        <f t="shared" si="7"/>
        <v>-0.37</v>
      </c>
      <c r="E111" s="14">
        <f t="shared" si="8"/>
        <v>-3.6099287388206031E-2</v>
      </c>
    </row>
    <row r="112" spans="2:5" x14ac:dyDescent="0.25">
      <c r="B112" s="13">
        <v>2.2000000000000002</v>
      </c>
      <c r="C112" s="13">
        <v>-0.311</v>
      </c>
      <c r="D112" s="27">
        <f t="shared" si="7"/>
        <v>-0.34599999999999997</v>
      </c>
      <c r="E112" s="14">
        <f t="shared" si="8"/>
        <v>-3.3757711990052119E-2</v>
      </c>
    </row>
    <row r="113" spans="2:5" x14ac:dyDescent="0.25">
      <c r="B113" s="13">
        <v>2.2200000000000002</v>
      </c>
      <c r="C113" s="13">
        <v>-0.29899999999999999</v>
      </c>
      <c r="D113" s="27">
        <f t="shared" si="7"/>
        <v>-0.33399999999999996</v>
      </c>
      <c r="E113" s="14">
        <f t="shared" si="8"/>
        <v>-3.2586924290975171E-2</v>
      </c>
    </row>
    <row r="114" spans="2:5" x14ac:dyDescent="0.25">
      <c r="B114" s="13">
        <v>2.2400000000000002</v>
      </c>
      <c r="C114" s="13">
        <v>-0.28000000000000003</v>
      </c>
      <c r="D114" s="27">
        <f t="shared" si="7"/>
        <v>-0.31500000000000006</v>
      </c>
      <c r="E114" s="14">
        <f t="shared" si="8"/>
        <v>-3.0733177100770004E-2</v>
      </c>
    </row>
    <row r="115" spans="2:5" x14ac:dyDescent="0.25">
      <c r="B115" s="13">
        <v>2.2599999999999998</v>
      </c>
      <c r="C115" s="13">
        <v>-0.25</v>
      </c>
      <c r="D115" s="27">
        <f t="shared" si="7"/>
        <v>-0.28500000000000003</v>
      </c>
      <c r="E115" s="14">
        <f t="shared" si="8"/>
        <v>-2.7806207853077618E-2</v>
      </c>
    </row>
    <row r="116" spans="2:5" x14ac:dyDescent="0.25">
      <c r="B116" s="13">
        <v>2.2799999999999998</v>
      </c>
      <c r="C116" s="13">
        <v>-0.20799999999999999</v>
      </c>
      <c r="D116" s="27">
        <f t="shared" si="7"/>
        <v>-0.24299999999999999</v>
      </c>
      <c r="E116" s="14">
        <f t="shared" si="8"/>
        <v>-2.3708450906308281E-2</v>
      </c>
    </row>
    <row r="117" spans="2:5" x14ac:dyDescent="0.25">
      <c r="B117" s="13">
        <v>2.2999999999999998</v>
      </c>
      <c r="C117" s="13">
        <v>-0.183</v>
      </c>
      <c r="D117" s="27">
        <f t="shared" si="7"/>
        <v>-0.218</v>
      </c>
      <c r="E117" s="14">
        <f t="shared" si="8"/>
        <v>-2.1269309866564633E-2</v>
      </c>
    </row>
    <row r="118" spans="2:5" x14ac:dyDescent="0.25">
      <c r="B118" s="13">
        <v>2.3199999999999998</v>
      </c>
      <c r="C118" s="13">
        <v>-0.153</v>
      </c>
      <c r="D118" s="27">
        <f t="shared" si="7"/>
        <v>-0.188</v>
      </c>
      <c r="E118" s="14">
        <f t="shared" si="8"/>
        <v>-1.8342340618872251E-2</v>
      </c>
    </row>
    <row r="119" spans="2:5" x14ac:dyDescent="0.25">
      <c r="B119" s="13">
        <v>2.34</v>
      </c>
      <c r="C119" s="13">
        <v>-0.11600000000000001</v>
      </c>
      <c r="D119" s="27">
        <f t="shared" si="7"/>
        <v>-0.15100000000000002</v>
      </c>
      <c r="E119" s="14">
        <f t="shared" si="8"/>
        <v>-1.4732411880051652E-2</v>
      </c>
    </row>
    <row r="120" spans="2:5" x14ac:dyDescent="0.25">
      <c r="B120" s="13">
        <v>2.36</v>
      </c>
      <c r="C120" s="13">
        <v>-8.5999999999999993E-2</v>
      </c>
      <c r="D120" s="27">
        <f t="shared" si="7"/>
        <v>-0.121</v>
      </c>
      <c r="E120" s="14">
        <f t="shared" si="8"/>
        <v>-1.1805442632359268E-2</v>
      </c>
    </row>
    <row r="121" spans="2:5" x14ac:dyDescent="0.25">
      <c r="B121" s="13">
        <v>2.38</v>
      </c>
      <c r="C121" s="13">
        <v>-0.05</v>
      </c>
      <c r="D121" s="27">
        <f t="shared" si="7"/>
        <v>-8.5000000000000006E-2</v>
      </c>
      <c r="E121" s="14">
        <f t="shared" si="8"/>
        <v>-8.2930795351284121E-3</v>
      </c>
    </row>
    <row r="122" spans="2:5" x14ac:dyDescent="0.25">
      <c r="B122" s="13">
        <v>2.4</v>
      </c>
      <c r="C122" s="13">
        <v>-2.5000000000000001E-2</v>
      </c>
      <c r="D122" s="27">
        <f t="shared" si="7"/>
        <v>-6.0000000000000005E-2</v>
      </c>
      <c r="E122" s="14">
        <f t="shared" si="8"/>
        <v>-5.8539384953847614E-3</v>
      </c>
    </row>
    <row r="123" spans="2:5" x14ac:dyDescent="0.25">
      <c r="B123" s="13">
        <v>2.42</v>
      </c>
      <c r="C123" s="13">
        <v>1.0999999999999999E-2</v>
      </c>
      <c r="D123" s="27">
        <f t="shared" si="7"/>
        <v>-2.4000000000000004E-2</v>
      </c>
      <c r="E123" s="14">
        <f t="shared" si="8"/>
        <v>-2.3415753981539051E-3</v>
      </c>
    </row>
    <row r="124" spans="2:5" x14ac:dyDescent="0.25">
      <c r="B124" s="13">
        <v>2.44</v>
      </c>
      <c r="C124" s="13">
        <v>4.8000000000000001E-2</v>
      </c>
      <c r="D124" s="27">
        <f t="shared" si="7"/>
        <v>1.2999999999999998E-2</v>
      </c>
      <c r="E124" s="14">
        <f t="shared" si="8"/>
        <v>1.268353340666698E-3</v>
      </c>
    </row>
    <row r="125" spans="2:5" x14ac:dyDescent="0.25">
      <c r="B125" s="13">
        <v>2.46</v>
      </c>
      <c r="C125" s="13">
        <v>7.1999999999999995E-2</v>
      </c>
      <c r="D125" s="27">
        <f t="shared" si="7"/>
        <v>3.6999999999999991E-2</v>
      </c>
      <c r="E125" s="14">
        <f t="shared" si="8"/>
        <v>3.609928738820602E-3</v>
      </c>
    </row>
    <row r="126" spans="2:5" x14ac:dyDescent="0.25">
      <c r="B126" s="13">
        <v>2.48</v>
      </c>
      <c r="C126" s="13">
        <v>0.108</v>
      </c>
      <c r="D126" s="27">
        <f t="shared" si="7"/>
        <v>7.2999999999999995E-2</v>
      </c>
      <c r="E126" s="14">
        <f t="shared" si="8"/>
        <v>7.1222918360514592E-3</v>
      </c>
    </row>
    <row r="127" spans="2:5" x14ac:dyDescent="0.25">
      <c r="B127" s="13">
        <v>2.5</v>
      </c>
      <c r="C127" s="13">
        <v>0.13900000000000001</v>
      </c>
      <c r="D127" s="27">
        <f t="shared" si="7"/>
        <v>0.10400000000000001</v>
      </c>
      <c r="E127" s="14">
        <f t="shared" si="8"/>
        <v>1.0146826725333588E-2</v>
      </c>
    </row>
    <row r="128" spans="2:5" x14ac:dyDescent="0.25">
      <c r="B128" s="13">
        <v>2.52</v>
      </c>
      <c r="C128" s="13">
        <v>0.16300000000000001</v>
      </c>
      <c r="D128" s="27">
        <f t="shared" si="7"/>
        <v>0.128</v>
      </c>
      <c r="E128" s="14">
        <f t="shared" si="8"/>
        <v>1.248840212348749E-2</v>
      </c>
    </row>
    <row r="129" spans="2:5" x14ac:dyDescent="0.25">
      <c r="B129" s="13">
        <v>2.54</v>
      </c>
      <c r="C129" s="13">
        <v>0.187</v>
      </c>
      <c r="D129" s="27">
        <f t="shared" si="7"/>
        <v>0.152</v>
      </c>
      <c r="E129" s="14">
        <f t="shared" si="8"/>
        <v>1.4829977521641394E-2</v>
      </c>
    </row>
    <row r="130" spans="2:5" x14ac:dyDescent="0.25">
      <c r="B130" s="13">
        <v>2.56</v>
      </c>
      <c r="C130" s="13">
        <v>0.20599999999999999</v>
      </c>
      <c r="D130" s="27">
        <f t="shared" si="7"/>
        <v>0.17099999999999999</v>
      </c>
      <c r="E130" s="14">
        <f t="shared" si="8"/>
        <v>1.6683724711846568E-2</v>
      </c>
    </row>
    <row r="131" spans="2:5" x14ac:dyDescent="0.25">
      <c r="B131" s="13">
        <v>2.58</v>
      </c>
      <c r="C131" s="13">
        <v>0.23599999999999999</v>
      </c>
      <c r="D131" s="27">
        <f t="shared" ref="D131:D194" si="9">C131-$O$5</f>
        <v>0.20099999999999998</v>
      </c>
      <c r="E131" s="14">
        <f t="shared" si="8"/>
        <v>1.961069395953895E-2</v>
      </c>
    </row>
    <row r="132" spans="2:5" x14ac:dyDescent="0.25">
      <c r="B132" s="13">
        <v>2.6</v>
      </c>
      <c r="C132" s="13">
        <v>0.248</v>
      </c>
      <c r="D132" s="27">
        <f t="shared" si="9"/>
        <v>0.21299999999999999</v>
      </c>
      <c r="E132" s="14">
        <f t="shared" ref="E132:E195" si="10">D132/$O$2</f>
        <v>2.0781481658615902E-2</v>
      </c>
    </row>
    <row r="133" spans="2:5" x14ac:dyDescent="0.25">
      <c r="B133" s="13">
        <v>2.62</v>
      </c>
      <c r="C133" s="13">
        <v>0.254</v>
      </c>
      <c r="D133" s="27">
        <f t="shared" si="9"/>
        <v>0.219</v>
      </c>
      <c r="E133" s="14">
        <f t="shared" si="10"/>
        <v>2.136687550815438E-2</v>
      </c>
    </row>
    <row r="134" spans="2:5" x14ac:dyDescent="0.25">
      <c r="B134" s="13">
        <v>2.64</v>
      </c>
      <c r="C134" s="13">
        <v>0.26600000000000001</v>
      </c>
      <c r="D134" s="27">
        <f t="shared" si="9"/>
        <v>0.23100000000000001</v>
      </c>
      <c r="E134" s="14">
        <f t="shared" si="10"/>
        <v>2.2537663207231332E-2</v>
      </c>
    </row>
    <row r="135" spans="2:5" x14ac:dyDescent="0.25">
      <c r="B135" s="15">
        <v>2.66</v>
      </c>
      <c r="C135" s="15">
        <v>0.27900000000000003</v>
      </c>
      <c r="D135" s="27">
        <f t="shared" si="9"/>
        <v>0.24400000000000002</v>
      </c>
      <c r="E135" s="14">
        <f t="shared" si="10"/>
        <v>2.3806016547898032E-2</v>
      </c>
    </row>
    <row r="136" spans="2:5" x14ac:dyDescent="0.25">
      <c r="B136" s="15">
        <v>2.68</v>
      </c>
      <c r="C136" s="15">
        <v>0.27900000000000003</v>
      </c>
      <c r="D136" s="27">
        <f t="shared" si="9"/>
        <v>0.24400000000000002</v>
      </c>
      <c r="E136" s="14">
        <f t="shared" si="10"/>
        <v>2.3806016547898032E-2</v>
      </c>
    </row>
    <row r="137" spans="2:5" x14ac:dyDescent="0.25">
      <c r="B137" s="15">
        <v>2.7</v>
      </c>
      <c r="C137" s="15">
        <v>0.27900000000000003</v>
      </c>
      <c r="D137" s="27">
        <f t="shared" si="9"/>
        <v>0.24400000000000002</v>
      </c>
      <c r="E137" s="14">
        <f t="shared" si="10"/>
        <v>2.3806016547898032E-2</v>
      </c>
    </row>
    <row r="138" spans="2:5" x14ac:dyDescent="0.25">
      <c r="B138" s="15">
        <v>2.72</v>
      </c>
      <c r="C138" s="15">
        <v>0.27900000000000003</v>
      </c>
      <c r="D138" s="27">
        <f t="shared" si="9"/>
        <v>0.24400000000000002</v>
      </c>
      <c r="E138" s="14">
        <f t="shared" si="10"/>
        <v>2.3806016547898032E-2</v>
      </c>
    </row>
    <row r="139" spans="2:5" x14ac:dyDescent="0.25">
      <c r="B139" s="15">
        <v>2.74</v>
      </c>
      <c r="C139" s="15">
        <v>0.27900000000000003</v>
      </c>
      <c r="D139" s="27">
        <f t="shared" si="9"/>
        <v>0.24400000000000002</v>
      </c>
      <c r="E139" s="14">
        <f t="shared" si="10"/>
        <v>2.3806016547898032E-2</v>
      </c>
    </row>
    <row r="140" spans="2:5" x14ac:dyDescent="0.25">
      <c r="B140" s="13">
        <v>2.76</v>
      </c>
      <c r="C140" s="13">
        <v>0.26600000000000001</v>
      </c>
      <c r="D140" s="27">
        <f t="shared" si="9"/>
        <v>0.23100000000000001</v>
      </c>
      <c r="E140" s="14">
        <f t="shared" si="10"/>
        <v>2.2537663207231332E-2</v>
      </c>
    </row>
    <row r="141" spans="2:5" x14ac:dyDescent="0.25">
      <c r="B141" s="13">
        <v>2.78</v>
      </c>
      <c r="C141" s="13">
        <v>0.254</v>
      </c>
      <c r="D141" s="27">
        <f t="shared" si="9"/>
        <v>0.219</v>
      </c>
      <c r="E141" s="14">
        <f t="shared" si="10"/>
        <v>2.136687550815438E-2</v>
      </c>
    </row>
    <row r="142" spans="2:5" x14ac:dyDescent="0.25">
      <c r="B142" s="13">
        <v>2.8</v>
      </c>
      <c r="C142" s="13">
        <v>0.248</v>
      </c>
      <c r="D142" s="27">
        <f t="shared" si="9"/>
        <v>0.21299999999999999</v>
      </c>
      <c r="E142" s="14">
        <f t="shared" si="10"/>
        <v>2.0781481658615902E-2</v>
      </c>
    </row>
    <row r="143" spans="2:5" x14ac:dyDescent="0.25">
      <c r="B143" s="13">
        <v>2.82</v>
      </c>
      <c r="C143" s="13">
        <v>0.23599999999999999</v>
      </c>
      <c r="D143" s="27">
        <f t="shared" si="9"/>
        <v>0.20099999999999998</v>
      </c>
      <c r="E143" s="14">
        <f t="shared" si="10"/>
        <v>1.961069395953895E-2</v>
      </c>
    </row>
    <row r="144" spans="2:5" x14ac:dyDescent="0.25">
      <c r="B144" s="13">
        <v>2.84</v>
      </c>
      <c r="C144" s="13">
        <v>0.218</v>
      </c>
      <c r="D144" s="27">
        <f t="shared" si="9"/>
        <v>0.183</v>
      </c>
      <c r="E144" s="14">
        <f t="shared" si="10"/>
        <v>1.785451241092352E-2</v>
      </c>
    </row>
    <row r="145" spans="2:5" x14ac:dyDescent="0.25">
      <c r="B145" s="13">
        <v>2.86</v>
      </c>
      <c r="C145" s="13">
        <v>0.20599999999999999</v>
      </c>
      <c r="D145" s="27">
        <f t="shared" si="9"/>
        <v>0.17099999999999999</v>
      </c>
      <c r="E145" s="14">
        <f t="shared" si="10"/>
        <v>1.6683724711846568E-2</v>
      </c>
    </row>
    <row r="146" spans="2:5" x14ac:dyDescent="0.25">
      <c r="B146" s="13">
        <v>2.88</v>
      </c>
      <c r="C146" s="13">
        <v>0.18099999999999999</v>
      </c>
      <c r="D146" s="27">
        <f t="shared" si="9"/>
        <v>0.14599999999999999</v>
      </c>
      <c r="E146" s="14">
        <f t="shared" si="10"/>
        <v>1.4244583672102918E-2</v>
      </c>
    </row>
    <row r="147" spans="2:5" x14ac:dyDescent="0.25">
      <c r="B147" s="13">
        <v>2.9</v>
      </c>
      <c r="C147" s="13">
        <v>0.16900000000000001</v>
      </c>
      <c r="D147" s="27">
        <f t="shared" si="9"/>
        <v>0.13400000000000001</v>
      </c>
      <c r="E147" s="14">
        <f t="shared" si="10"/>
        <v>1.3073795973025968E-2</v>
      </c>
    </row>
    <row r="148" spans="2:5" x14ac:dyDescent="0.25">
      <c r="B148" s="13">
        <v>2.92</v>
      </c>
      <c r="C148" s="13">
        <v>0.14499999999999999</v>
      </c>
      <c r="D148" s="27">
        <f t="shared" si="9"/>
        <v>0.10999999999999999</v>
      </c>
      <c r="E148" s="14">
        <f t="shared" si="10"/>
        <v>1.073222057487206E-2</v>
      </c>
    </row>
    <row r="149" spans="2:5" x14ac:dyDescent="0.25">
      <c r="B149" s="13">
        <v>2.94</v>
      </c>
      <c r="C149" s="13">
        <v>0.121</v>
      </c>
      <c r="D149" s="27">
        <f t="shared" si="9"/>
        <v>8.5999999999999993E-2</v>
      </c>
      <c r="E149" s="14">
        <f t="shared" si="10"/>
        <v>8.3906451767181579E-3</v>
      </c>
    </row>
    <row r="150" spans="2:5" x14ac:dyDescent="0.25">
      <c r="B150" s="13">
        <v>2.96</v>
      </c>
      <c r="C150" s="13">
        <v>0.108</v>
      </c>
      <c r="D150" s="27">
        <f t="shared" si="9"/>
        <v>7.2999999999999995E-2</v>
      </c>
      <c r="E150" s="14">
        <f t="shared" si="10"/>
        <v>7.1222918360514592E-3</v>
      </c>
    </row>
    <row r="151" spans="2:5" x14ac:dyDescent="0.25">
      <c r="B151" s="13">
        <v>2.98</v>
      </c>
      <c r="C151" s="13">
        <v>8.4000000000000005E-2</v>
      </c>
      <c r="D151" s="27">
        <f t="shared" si="9"/>
        <v>4.9000000000000002E-2</v>
      </c>
      <c r="E151" s="14">
        <f t="shared" si="10"/>
        <v>4.780716437897555E-3</v>
      </c>
    </row>
    <row r="152" spans="2:5" x14ac:dyDescent="0.25">
      <c r="B152" s="13">
        <v>3</v>
      </c>
      <c r="C152" s="13">
        <v>0.06</v>
      </c>
      <c r="D152" s="27">
        <f t="shared" si="9"/>
        <v>2.4999999999999994E-2</v>
      </c>
      <c r="E152" s="14">
        <f t="shared" si="10"/>
        <v>2.4391410397436499E-3</v>
      </c>
    </row>
    <row r="153" spans="2:5" x14ac:dyDescent="0.25">
      <c r="B153" s="13">
        <v>3.02</v>
      </c>
      <c r="C153" s="13">
        <v>3.5000000000000003E-2</v>
      </c>
      <c r="D153" s="27">
        <f t="shared" si="9"/>
        <v>0</v>
      </c>
      <c r="E153" s="14">
        <f t="shared" si="10"/>
        <v>0</v>
      </c>
    </row>
    <row r="154" spans="2:5" x14ac:dyDescent="0.25">
      <c r="B154" s="13">
        <v>3.04</v>
      </c>
      <c r="C154" s="13">
        <v>1.7000000000000001E-2</v>
      </c>
      <c r="D154" s="27">
        <f t="shared" si="9"/>
        <v>-1.8000000000000002E-2</v>
      </c>
      <c r="E154" s="14">
        <f t="shared" si="10"/>
        <v>-1.7561815486154286E-3</v>
      </c>
    </row>
    <row r="155" spans="2:5" x14ac:dyDescent="0.25">
      <c r="B155" s="13">
        <v>3.06</v>
      </c>
      <c r="C155" s="13">
        <v>-7.0000000000000001E-3</v>
      </c>
      <c r="D155" s="27">
        <f t="shared" si="9"/>
        <v>-4.2000000000000003E-2</v>
      </c>
      <c r="E155" s="14">
        <f t="shared" si="10"/>
        <v>-4.0977569467693332E-3</v>
      </c>
    </row>
    <row r="156" spans="2:5" x14ac:dyDescent="0.25">
      <c r="B156" s="13">
        <v>3.08</v>
      </c>
      <c r="C156" s="13">
        <v>-3.1E-2</v>
      </c>
      <c r="D156" s="27">
        <f t="shared" si="9"/>
        <v>-6.6000000000000003E-2</v>
      </c>
      <c r="E156" s="14">
        <f t="shared" si="10"/>
        <v>-6.4393323449232374E-3</v>
      </c>
    </row>
    <row r="157" spans="2:5" x14ac:dyDescent="0.25">
      <c r="B157" s="13">
        <v>3.1</v>
      </c>
      <c r="C157" s="13">
        <v>-0.05</v>
      </c>
      <c r="D157" s="27">
        <f t="shared" si="9"/>
        <v>-8.5000000000000006E-2</v>
      </c>
      <c r="E157" s="14">
        <f t="shared" si="10"/>
        <v>-8.2930795351284121E-3</v>
      </c>
    </row>
    <row r="158" spans="2:5" x14ac:dyDescent="0.25">
      <c r="B158" s="13">
        <v>3.12</v>
      </c>
      <c r="C158" s="13">
        <v>-6.2E-2</v>
      </c>
      <c r="D158" s="27">
        <f t="shared" si="9"/>
        <v>-9.7000000000000003E-2</v>
      </c>
      <c r="E158" s="14">
        <f t="shared" si="10"/>
        <v>-9.4638672342053642E-3</v>
      </c>
    </row>
    <row r="159" spans="2:5" x14ac:dyDescent="0.25">
      <c r="B159" s="13">
        <v>3.14</v>
      </c>
      <c r="C159" s="13">
        <v>-0.08</v>
      </c>
      <c r="D159" s="27">
        <f t="shared" si="9"/>
        <v>-0.115</v>
      </c>
      <c r="E159" s="14">
        <f t="shared" si="10"/>
        <v>-1.1220048782820792E-2</v>
      </c>
    </row>
    <row r="160" spans="2:5" x14ac:dyDescent="0.25">
      <c r="B160" s="13">
        <v>3.16</v>
      </c>
      <c r="C160" s="13">
        <v>-9.1999999999999998E-2</v>
      </c>
      <c r="D160" s="27">
        <f t="shared" si="9"/>
        <v>-0.127</v>
      </c>
      <c r="E160" s="14">
        <f t="shared" si="10"/>
        <v>-1.2390836481897744E-2</v>
      </c>
    </row>
    <row r="161" spans="2:5" x14ac:dyDescent="0.25">
      <c r="B161" s="13">
        <v>3.18</v>
      </c>
      <c r="C161" s="13">
        <v>-0.104</v>
      </c>
      <c r="D161" s="27">
        <f t="shared" si="9"/>
        <v>-0.13900000000000001</v>
      </c>
      <c r="E161" s="14">
        <f t="shared" si="10"/>
        <v>-1.3561624180974698E-2</v>
      </c>
    </row>
    <row r="162" spans="2:5" x14ac:dyDescent="0.25">
      <c r="B162" s="13">
        <v>3.2</v>
      </c>
      <c r="C162" s="13">
        <v>-0.11600000000000001</v>
      </c>
      <c r="D162" s="27">
        <f t="shared" si="9"/>
        <v>-0.15100000000000002</v>
      </c>
      <c r="E162" s="14">
        <f t="shared" si="10"/>
        <v>-1.4732411880051652E-2</v>
      </c>
    </row>
    <row r="163" spans="2:5" x14ac:dyDescent="0.25">
      <c r="B163" s="13">
        <v>3.22</v>
      </c>
      <c r="C163" s="13">
        <v>-0.129</v>
      </c>
      <c r="D163" s="27">
        <f t="shared" si="9"/>
        <v>-0.16400000000000001</v>
      </c>
      <c r="E163" s="14">
        <f t="shared" si="10"/>
        <v>-1.6000765220718347E-2</v>
      </c>
    </row>
    <row r="164" spans="2:5" x14ac:dyDescent="0.25">
      <c r="B164" s="13">
        <v>3.24</v>
      </c>
      <c r="C164" s="13">
        <v>-0.13500000000000001</v>
      </c>
      <c r="D164" s="27">
        <f t="shared" si="9"/>
        <v>-0.17</v>
      </c>
      <c r="E164" s="14">
        <f t="shared" si="10"/>
        <v>-1.6586159070256824E-2</v>
      </c>
    </row>
    <row r="165" spans="2:5" x14ac:dyDescent="0.25">
      <c r="B165" s="15">
        <v>3.26</v>
      </c>
      <c r="C165" s="15">
        <v>-0.14099999999999999</v>
      </c>
      <c r="D165" s="27">
        <f t="shared" si="9"/>
        <v>-0.17599999999999999</v>
      </c>
      <c r="E165" s="14">
        <f t="shared" si="10"/>
        <v>-1.7171552919795299E-2</v>
      </c>
    </row>
    <row r="166" spans="2:5" x14ac:dyDescent="0.25">
      <c r="B166" s="15">
        <v>3.28</v>
      </c>
      <c r="C166" s="15">
        <v>-0.14099999999999999</v>
      </c>
      <c r="D166" s="27">
        <f t="shared" si="9"/>
        <v>-0.17599999999999999</v>
      </c>
      <c r="E166" s="14">
        <f t="shared" si="10"/>
        <v>-1.7171552919795299E-2</v>
      </c>
    </row>
    <row r="167" spans="2:5" x14ac:dyDescent="0.25">
      <c r="B167" s="15">
        <v>3.3</v>
      </c>
      <c r="C167" s="15">
        <v>-0.14099999999999999</v>
      </c>
      <c r="D167" s="27">
        <f t="shared" si="9"/>
        <v>-0.17599999999999999</v>
      </c>
      <c r="E167" s="14">
        <f t="shared" si="10"/>
        <v>-1.7171552919795299E-2</v>
      </c>
    </row>
    <row r="168" spans="2:5" x14ac:dyDescent="0.25">
      <c r="B168" s="15">
        <v>3.32</v>
      </c>
      <c r="C168" s="15">
        <v>-0.14099999999999999</v>
      </c>
      <c r="D168" s="27">
        <f t="shared" si="9"/>
        <v>-0.17599999999999999</v>
      </c>
      <c r="E168" s="14">
        <f t="shared" si="10"/>
        <v>-1.7171552919795299E-2</v>
      </c>
    </row>
    <row r="169" spans="2:5" x14ac:dyDescent="0.25">
      <c r="B169" s="13">
        <v>3.34</v>
      </c>
      <c r="C169" s="13">
        <v>-0.13500000000000001</v>
      </c>
      <c r="D169" s="27">
        <f t="shared" si="9"/>
        <v>-0.17</v>
      </c>
      <c r="E169" s="14">
        <f t="shared" si="10"/>
        <v>-1.6586159070256824E-2</v>
      </c>
    </row>
    <row r="170" spans="2:5" x14ac:dyDescent="0.25">
      <c r="B170" s="13">
        <v>3.36</v>
      </c>
      <c r="C170" s="13">
        <v>-0.13500000000000001</v>
      </c>
      <c r="D170" s="27">
        <f t="shared" si="9"/>
        <v>-0.17</v>
      </c>
      <c r="E170" s="14">
        <f t="shared" si="10"/>
        <v>-1.6586159070256824E-2</v>
      </c>
    </row>
    <row r="171" spans="2:5" x14ac:dyDescent="0.25">
      <c r="B171" s="13">
        <v>3.38</v>
      </c>
      <c r="C171" s="13">
        <v>-0.129</v>
      </c>
      <c r="D171" s="27">
        <f t="shared" si="9"/>
        <v>-0.16400000000000001</v>
      </c>
      <c r="E171" s="14">
        <f t="shared" si="10"/>
        <v>-1.6000765220718347E-2</v>
      </c>
    </row>
    <row r="172" spans="2:5" x14ac:dyDescent="0.25">
      <c r="B172" s="13">
        <v>3.4</v>
      </c>
      <c r="C172" s="13">
        <v>-0.122</v>
      </c>
      <c r="D172" s="27">
        <f t="shared" si="9"/>
        <v>-0.157</v>
      </c>
      <c r="E172" s="14">
        <f t="shared" si="10"/>
        <v>-1.5317805729590125E-2</v>
      </c>
    </row>
    <row r="173" spans="2:5" x14ac:dyDescent="0.25">
      <c r="B173" s="13">
        <v>3.42</v>
      </c>
      <c r="C173" s="13">
        <v>-0.104</v>
      </c>
      <c r="D173" s="27">
        <f t="shared" si="9"/>
        <v>-0.13900000000000001</v>
      </c>
      <c r="E173" s="14">
        <f t="shared" si="10"/>
        <v>-1.3561624180974698E-2</v>
      </c>
    </row>
    <row r="174" spans="2:5" x14ac:dyDescent="0.25">
      <c r="B174" s="13">
        <v>3.44</v>
      </c>
      <c r="C174" s="13">
        <v>-9.8000000000000004E-2</v>
      </c>
      <c r="D174" s="27">
        <f t="shared" si="9"/>
        <v>-0.13300000000000001</v>
      </c>
      <c r="E174" s="14">
        <f t="shared" si="10"/>
        <v>-1.2976230331436222E-2</v>
      </c>
    </row>
    <row r="175" spans="2:5" x14ac:dyDescent="0.25">
      <c r="B175" s="13">
        <v>3.46</v>
      </c>
      <c r="C175" s="13">
        <v>-9.1999999999999998E-2</v>
      </c>
      <c r="D175" s="27">
        <f t="shared" si="9"/>
        <v>-0.127</v>
      </c>
      <c r="E175" s="14">
        <f t="shared" si="10"/>
        <v>-1.2390836481897744E-2</v>
      </c>
    </row>
    <row r="176" spans="2:5" x14ac:dyDescent="0.25">
      <c r="B176" s="13">
        <v>3.48</v>
      </c>
      <c r="C176" s="13">
        <v>-0.08</v>
      </c>
      <c r="D176" s="27">
        <f t="shared" si="9"/>
        <v>-0.115</v>
      </c>
      <c r="E176" s="14">
        <f t="shared" si="10"/>
        <v>-1.1220048782820792E-2</v>
      </c>
    </row>
    <row r="177" spans="2:5" x14ac:dyDescent="0.25">
      <c r="B177" s="13">
        <v>3.5</v>
      </c>
      <c r="C177" s="13">
        <v>-6.8000000000000005E-2</v>
      </c>
      <c r="D177" s="27">
        <f t="shared" si="9"/>
        <v>-0.10300000000000001</v>
      </c>
      <c r="E177" s="14">
        <f t="shared" si="10"/>
        <v>-1.004926108374384E-2</v>
      </c>
    </row>
    <row r="178" spans="2:5" x14ac:dyDescent="0.25">
      <c r="B178" s="13">
        <v>3.52</v>
      </c>
      <c r="C178" s="13">
        <v>-5.6000000000000001E-2</v>
      </c>
      <c r="D178" s="27">
        <f t="shared" si="9"/>
        <v>-9.0999999999999998E-2</v>
      </c>
      <c r="E178" s="14">
        <f t="shared" si="10"/>
        <v>-8.8784733846668882E-3</v>
      </c>
    </row>
    <row r="179" spans="2:5" x14ac:dyDescent="0.25">
      <c r="B179" s="13">
        <v>3.54</v>
      </c>
      <c r="C179" s="13">
        <v>-0.05</v>
      </c>
      <c r="D179" s="27">
        <f t="shared" si="9"/>
        <v>-8.5000000000000006E-2</v>
      </c>
      <c r="E179" s="14">
        <f t="shared" si="10"/>
        <v>-8.2930795351284121E-3</v>
      </c>
    </row>
    <row r="180" spans="2:5" x14ac:dyDescent="0.25">
      <c r="B180" s="13">
        <v>3.56</v>
      </c>
      <c r="C180" s="13">
        <v>-3.6999999999999998E-2</v>
      </c>
      <c r="D180" s="27">
        <f t="shared" si="9"/>
        <v>-7.2000000000000008E-2</v>
      </c>
      <c r="E180" s="14">
        <f t="shared" si="10"/>
        <v>-7.0247261944617143E-3</v>
      </c>
    </row>
    <row r="181" spans="2:5" x14ac:dyDescent="0.25">
      <c r="B181" s="13">
        <v>3.58</v>
      </c>
      <c r="C181" s="13">
        <v>-2.5000000000000001E-2</v>
      </c>
      <c r="D181" s="27">
        <f t="shared" si="9"/>
        <v>-6.0000000000000005E-2</v>
      </c>
      <c r="E181" s="14">
        <f t="shared" si="10"/>
        <v>-5.8539384953847614E-3</v>
      </c>
    </row>
    <row r="182" spans="2:5" x14ac:dyDescent="0.25">
      <c r="B182" s="13">
        <v>3.6</v>
      </c>
      <c r="C182" s="13">
        <v>-1.2999999999999999E-2</v>
      </c>
      <c r="D182" s="27">
        <f t="shared" si="9"/>
        <v>-4.8000000000000001E-2</v>
      </c>
      <c r="E182" s="14">
        <f t="shared" si="10"/>
        <v>-4.6831507963078093E-3</v>
      </c>
    </row>
    <row r="183" spans="2:5" x14ac:dyDescent="0.25">
      <c r="B183" s="13">
        <v>3.62</v>
      </c>
      <c r="C183" s="13">
        <v>-7.0000000000000001E-3</v>
      </c>
      <c r="D183" s="27">
        <f t="shared" si="9"/>
        <v>-4.2000000000000003E-2</v>
      </c>
      <c r="E183" s="14">
        <f t="shared" si="10"/>
        <v>-4.0977569467693332E-3</v>
      </c>
    </row>
    <row r="184" spans="2:5" x14ac:dyDescent="0.25">
      <c r="B184" s="13">
        <v>3.64</v>
      </c>
      <c r="C184" s="13">
        <v>1.0999999999999999E-2</v>
      </c>
      <c r="D184" s="27">
        <f t="shared" si="9"/>
        <v>-2.4000000000000004E-2</v>
      </c>
      <c r="E184" s="14">
        <f t="shared" si="10"/>
        <v>-2.3415753981539051E-3</v>
      </c>
    </row>
    <row r="185" spans="2:5" x14ac:dyDescent="0.25">
      <c r="B185" s="13">
        <v>3.66</v>
      </c>
      <c r="C185" s="13">
        <v>1.7000000000000001E-2</v>
      </c>
      <c r="D185" s="27">
        <f t="shared" si="9"/>
        <v>-1.8000000000000002E-2</v>
      </c>
      <c r="E185" s="14">
        <f t="shared" si="10"/>
        <v>-1.7561815486154286E-3</v>
      </c>
    </row>
    <row r="186" spans="2:5" x14ac:dyDescent="0.25">
      <c r="B186" s="13">
        <v>3.68</v>
      </c>
      <c r="C186" s="13">
        <v>2.9000000000000001E-2</v>
      </c>
      <c r="D186" s="27">
        <f t="shared" si="9"/>
        <v>-6.0000000000000019E-3</v>
      </c>
      <c r="E186" s="14">
        <f t="shared" si="10"/>
        <v>-5.8539384953847627E-4</v>
      </c>
    </row>
    <row r="187" spans="2:5" x14ac:dyDescent="0.25">
      <c r="B187" s="13">
        <v>3.7</v>
      </c>
      <c r="C187" s="13">
        <v>2.9000000000000001E-2</v>
      </c>
      <c r="D187" s="27">
        <f t="shared" si="9"/>
        <v>-6.0000000000000019E-3</v>
      </c>
      <c r="E187" s="14">
        <f t="shared" si="10"/>
        <v>-5.8539384953847627E-4</v>
      </c>
    </row>
    <row r="188" spans="2:5" x14ac:dyDescent="0.25">
      <c r="B188" s="13">
        <v>3.72</v>
      </c>
      <c r="C188" s="13">
        <v>4.8000000000000001E-2</v>
      </c>
      <c r="D188" s="27">
        <f t="shared" si="9"/>
        <v>1.2999999999999998E-2</v>
      </c>
      <c r="E188" s="14">
        <f t="shared" si="10"/>
        <v>1.268353340666698E-3</v>
      </c>
    </row>
    <row r="189" spans="2:5" x14ac:dyDescent="0.25">
      <c r="B189" s="13">
        <v>3.74</v>
      </c>
      <c r="C189" s="13">
        <v>0.06</v>
      </c>
      <c r="D189" s="27">
        <f t="shared" si="9"/>
        <v>2.4999999999999994E-2</v>
      </c>
      <c r="E189" s="14">
        <f t="shared" si="10"/>
        <v>2.4391410397436499E-3</v>
      </c>
    </row>
    <row r="190" spans="2:5" x14ac:dyDescent="0.25">
      <c r="B190" s="13">
        <v>3.76</v>
      </c>
      <c r="C190" s="13">
        <v>0.06</v>
      </c>
      <c r="D190" s="27">
        <f t="shared" si="9"/>
        <v>2.4999999999999994E-2</v>
      </c>
      <c r="E190" s="14">
        <f t="shared" si="10"/>
        <v>2.4391410397436499E-3</v>
      </c>
    </row>
    <row r="191" spans="2:5" x14ac:dyDescent="0.25">
      <c r="B191" s="13">
        <v>3.78</v>
      </c>
      <c r="C191" s="13">
        <v>6.6000000000000003E-2</v>
      </c>
      <c r="D191" s="27">
        <f t="shared" si="9"/>
        <v>3.1E-2</v>
      </c>
      <c r="E191" s="14">
        <f t="shared" si="10"/>
        <v>3.0245348892821268E-3</v>
      </c>
    </row>
    <row r="192" spans="2:5" x14ac:dyDescent="0.25">
      <c r="B192" s="13">
        <v>3.8</v>
      </c>
      <c r="C192" s="13">
        <v>7.1999999999999995E-2</v>
      </c>
      <c r="D192" s="27">
        <f t="shared" si="9"/>
        <v>3.6999999999999991E-2</v>
      </c>
      <c r="E192" s="14">
        <f t="shared" si="10"/>
        <v>3.609928738820602E-3</v>
      </c>
    </row>
    <row r="193" spans="2:5" x14ac:dyDescent="0.25">
      <c r="B193" s="13">
        <v>3.82</v>
      </c>
      <c r="C193" s="13">
        <v>7.8E-2</v>
      </c>
      <c r="D193" s="27">
        <f t="shared" si="9"/>
        <v>4.2999999999999997E-2</v>
      </c>
      <c r="E193" s="14">
        <f t="shared" si="10"/>
        <v>4.1953225883590789E-3</v>
      </c>
    </row>
    <row r="194" spans="2:5" x14ac:dyDescent="0.25">
      <c r="B194" s="13">
        <v>3.84</v>
      </c>
      <c r="C194" s="13">
        <v>8.4000000000000005E-2</v>
      </c>
      <c r="D194" s="27">
        <f t="shared" si="9"/>
        <v>4.9000000000000002E-2</v>
      </c>
      <c r="E194" s="14">
        <f t="shared" si="10"/>
        <v>4.780716437897555E-3</v>
      </c>
    </row>
    <row r="195" spans="2:5" x14ac:dyDescent="0.25">
      <c r="B195" s="13">
        <v>3.86</v>
      </c>
      <c r="C195" s="13">
        <v>7.8E-2</v>
      </c>
      <c r="D195" s="27">
        <f t="shared" ref="D195:D258" si="11">C195-$O$5</f>
        <v>4.2999999999999997E-2</v>
      </c>
      <c r="E195" s="14">
        <f t="shared" si="10"/>
        <v>4.1953225883590789E-3</v>
      </c>
    </row>
    <row r="196" spans="2:5" x14ac:dyDescent="0.25">
      <c r="B196" s="13">
        <v>3.88</v>
      </c>
      <c r="C196" s="13">
        <v>0.09</v>
      </c>
      <c r="D196" s="27">
        <f t="shared" si="11"/>
        <v>5.4999999999999993E-2</v>
      </c>
      <c r="E196" s="14">
        <f t="shared" ref="E196:E259" si="12">D196/$O$2</f>
        <v>5.3661102874360302E-3</v>
      </c>
    </row>
    <row r="197" spans="2:5" x14ac:dyDescent="0.25">
      <c r="B197" s="13">
        <v>3.9</v>
      </c>
      <c r="C197" s="13">
        <v>8.4000000000000005E-2</v>
      </c>
      <c r="D197" s="27">
        <f t="shared" si="11"/>
        <v>4.9000000000000002E-2</v>
      </c>
      <c r="E197" s="14">
        <f t="shared" si="12"/>
        <v>4.780716437897555E-3</v>
      </c>
    </row>
    <row r="198" spans="2:5" x14ac:dyDescent="0.25">
      <c r="B198" s="13">
        <v>3.92</v>
      </c>
      <c r="C198" s="13">
        <v>8.4000000000000005E-2</v>
      </c>
      <c r="D198" s="27">
        <f t="shared" si="11"/>
        <v>4.9000000000000002E-2</v>
      </c>
      <c r="E198" s="14">
        <f t="shared" si="12"/>
        <v>4.780716437897555E-3</v>
      </c>
    </row>
    <row r="199" spans="2:5" x14ac:dyDescent="0.25">
      <c r="B199" s="13">
        <v>3.94</v>
      </c>
      <c r="C199" s="13">
        <v>8.4000000000000005E-2</v>
      </c>
      <c r="D199" s="27">
        <f t="shared" si="11"/>
        <v>4.9000000000000002E-2</v>
      </c>
      <c r="E199" s="14">
        <f t="shared" si="12"/>
        <v>4.780716437897555E-3</v>
      </c>
    </row>
    <row r="200" spans="2:5" x14ac:dyDescent="0.25">
      <c r="B200" s="13">
        <v>3.96</v>
      </c>
      <c r="C200" s="13">
        <v>8.4000000000000005E-2</v>
      </c>
      <c r="D200" s="27">
        <f t="shared" si="11"/>
        <v>4.9000000000000002E-2</v>
      </c>
      <c r="E200" s="14">
        <f t="shared" si="12"/>
        <v>4.780716437897555E-3</v>
      </c>
    </row>
    <row r="201" spans="2:5" x14ac:dyDescent="0.25">
      <c r="B201" s="13">
        <v>3.98</v>
      </c>
      <c r="C201" s="13">
        <v>7.8E-2</v>
      </c>
      <c r="D201" s="27">
        <f t="shared" si="11"/>
        <v>4.2999999999999997E-2</v>
      </c>
      <c r="E201" s="14">
        <f t="shared" si="12"/>
        <v>4.1953225883590789E-3</v>
      </c>
    </row>
    <row r="202" spans="2:5" x14ac:dyDescent="0.25">
      <c r="B202" s="13">
        <v>4</v>
      </c>
      <c r="C202" s="13">
        <v>7.1999999999999995E-2</v>
      </c>
      <c r="D202" s="27">
        <f t="shared" si="11"/>
        <v>3.6999999999999991E-2</v>
      </c>
      <c r="E202" s="14">
        <f t="shared" si="12"/>
        <v>3.609928738820602E-3</v>
      </c>
    </row>
    <row r="203" spans="2:5" x14ac:dyDescent="0.25">
      <c r="B203" s="13">
        <v>4.0199999999999996</v>
      </c>
      <c r="C203" s="13">
        <v>7.1999999999999995E-2</v>
      </c>
      <c r="D203" s="27">
        <f t="shared" si="11"/>
        <v>3.6999999999999991E-2</v>
      </c>
      <c r="E203" s="14">
        <f t="shared" si="12"/>
        <v>3.609928738820602E-3</v>
      </c>
    </row>
    <row r="204" spans="2:5" x14ac:dyDescent="0.25">
      <c r="B204" s="13">
        <v>4.04</v>
      </c>
      <c r="C204" s="13">
        <v>7.1999999999999995E-2</v>
      </c>
      <c r="D204" s="27">
        <f t="shared" si="11"/>
        <v>3.6999999999999991E-2</v>
      </c>
      <c r="E204" s="14">
        <f t="shared" si="12"/>
        <v>3.609928738820602E-3</v>
      </c>
    </row>
    <row r="205" spans="2:5" x14ac:dyDescent="0.25">
      <c r="B205" s="13">
        <v>4.0599999999999996</v>
      </c>
      <c r="C205" s="13">
        <v>6.6000000000000003E-2</v>
      </c>
      <c r="D205" s="27">
        <f t="shared" si="11"/>
        <v>3.1E-2</v>
      </c>
      <c r="E205" s="14">
        <f t="shared" si="12"/>
        <v>3.0245348892821268E-3</v>
      </c>
    </row>
    <row r="206" spans="2:5" x14ac:dyDescent="0.25">
      <c r="B206" s="13">
        <v>4.08</v>
      </c>
      <c r="C206" s="13">
        <v>6.6000000000000003E-2</v>
      </c>
      <c r="D206" s="27">
        <f t="shared" si="11"/>
        <v>3.1E-2</v>
      </c>
      <c r="E206" s="14">
        <f t="shared" si="12"/>
        <v>3.0245348892821268E-3</v>
      </c>
    </row>
    <row r="207" spans="2:5" x14ac:dyDescent="0.25">
      <c r="B207" s="13">
        <v>4.0999999999999996</v>
      </c>
      <c r="C207" s="13">
        <v>0.06</v>
      </c>
      <c r="D207" s="27">
        <f t="shared" si="11"/>
        <v>2.4999999999999994E-2</v>
      </c>
      <c r="E207" s="14">
        <f t="shared" si="12"/>
        <v>2.4391410397436499E-3</v>
      </c>
    </row>
    <row r="208" spans="2:5" x14ac:dyDescent="0.25">
      <c r="B208" s="13">
        <v>4.12</v>
      </c>
      <c r="C208" s="13">
        <v>0.06</v>
      </c>
      <c r="D208" s="27">
        <f t="shared" si="11"/>
        <v>2.4999999999999994E-2</v>
      </c>
      <c r="E208" s="14">
        <f t="shared" si="12"/>
        <v>2.4391410397436499E-3</v>
      </c>
    </row>
    <row r="209" spans="2:5" x14ac:dyDescent="0.25">
      <c r="B209" s="13">
        <v>4.1399999999999997</v>
      </c>
      <c r="C209" s="13">
        <v>5.3999999999999999E-2</v>
      </c>
      <c r="D209" s="27">
        <f t="shared" si="11"/>
        <v>1.8999999999999996E-2</v>
      </c>
      <c r="E209" s="14">
        <f t="shared" si="12"/>
        <v>1.8537471902051741E-3</v>
      </c>
    </row>
    <row r="210" spans="2:5" x14ac:dyDescent="0.25">
      <c r="B210" s="13">
        <v>4.16</v>
      </c>
      <c r="C210" s="13">
        <v>4.8000000000000001E-2</v>
      </c>
      <c r="D210" s="27">
        <f t="shared" si="11"/>
        <v>1.2999999999999998E-2</v>
      </c>
      <c r="E210" s="14">
        <f t="shared" si="12"/>
        <v>1.268353340666698E-3</v>
      </c>
    </row>
    <row r="211" spans="2:5" x14ac:dyDescent="0.25">
      <c r="B211" s="13">
        <v>4.18</v>
      </c>
      <c r="C211" s="13">
        <v>5.3999999999999999E-2</v>
      </c>
      <c r="D211" s="27">
        <f t="shared" si="11"/>
        <v>1.8999999999999996E-2</v>
      </c>
      <c r="E211" s="14">
        <f t="shared" si="12"/>
        <v>1.8537471902051741E-3</v>
      </c>
    </row>
    <row r="212" spans="2:5" x14ac:dyDescent="0.25">
      <c r="B212" s="13">
        <v>4.2</v>
      </c>
      <c r="C212" s="13">
        <v>4.8000000000000001E-2</v>
      </c>
      <c r="D212" s="27">
        <f t="shared" si="11"/>
        <v>1.2999999999999998E-2</v>
      </c>
      <c r="E212" s="14">
        <f t="shared" si="12"/>
        <v>1.268353340666698E-3</v>
      </c>
    </row>
    <row r="213" spans="2:5" x14ac:dyDescent="0.25">
      <c r="B213" s="13">
        <v>4.22</v>
      </c>
      <c r="C213" s="13">
        <v>4.8000000000000001E-2</v>
      </c>
      <c r="D213" s="27">
        <f t="shared" si="11"/>
        <v>1.2999999999999998E-2</v>
      </c>
      <c r="E213" s="14">
        <f t="shared" si="12"/>
        <v>1.268353340666698E-3</v>
      </c>
    </row>
    <row r="214" spans="2:5" x14ac:dyDescent="0.25">
      <c r="B214" s="13">
        <v>4.24</v>
      </c>
      <c r="C214" s="13">
        <v>4.2000000000000003E-2</v>
      </c>
      <c r="D214" s="27">
        <f t="shared" si="11"/>
        <v>6.9999999999999993E-3</v>
      </c>
      <c r="E214" s="14">
        <f t="shared" si="12"/>
        <v>6.8295949112822209E-4</v>
      </c>
    </row>
    <row r="215" spans="2:5" x14ac:dyDescent="0.25">
      <c r="B215" s="13">
        <v>4.26</v>
      </c>
      <c r="C215" s="13">
        <v>4.8000000000000001E-2</v>
      </c>
      <c r="D215" s="27">
        <f t="shared" si="11"/>
        <v>1.2999999999999998E-2</v>
      </c>
      <c r="E215" s="14">
        <f t="shared" si="12"/>
        <v>1.268353340666698E-3</v>
      </c>
    </row>
    <row r="216" spans="2:5" x14ac:dyDescent="0.25">
      <c r="B216" s="13">
        <v>4.28</v>
      </c>
      <c r="C216" s="13">
        <v>4.2000000000000003E-2</v>
      </c>
      <c r="D216" s="27">
        <f t="shared" si="11"/>
        <v>6.9999999999999993E-3</v>
      </c>
      <c r="E216" s="14">
        <f t="shared" si="12"/>
        <v>6.8295949112822209E-4</v>
      </c>
    </row>
    <row r="217" spans="2:5" x14ac:dyDescent="0.25">
      <c r="B217" s="13">
        <v>4.3</v>
      </c>
      <c r="C217" s="13">
        <v>4.2000000000000003E-2</v>
      </c>
      <c r="D217" s="27">
        <f t="shared" si="11"/>
        <v>6.9999999999999993E-3</v>
      </c>
      <c r="E217" s="14">
        <f t="shared" si="12"/>
        <v>6.8295949112822209E-4</v>
      </c>
    </row>
    <row r="218" spans="2:5" x14ac:dyDescent="0.25">
      <c r="B218" s="13">
        <v>4.32</v>
      </c>
      <c r="C218" s="13">
        <v>3.5000000000000003E-2</v>
      </c>
      <c r="D218" s="27">
        <f t="shared" si="11"/>
        <v>0</v>
      </c>
      <c r="E218" s="14">
        <f t="shared" si="12"/>
        <v>0</v>
      </c>
    </row>
    <row r="219" spans="2:5" x14ac:dyDescent="0.25">
      <c r="B219" s="13">
        <v>4.34</v>
      </c>
      <c r="C219" s="13">
        <v>4.2000000000000003E-2</v>
      </c>
      <c r="D219" s="27">
        <f t="shared" si="11"/>
        <v>6.9999999999999993E-3</v>
      </c>
      <c r="E219" s="14">
        <f t="shared" si="12"/>
        <v>6.8295949112822209E-4</v>
      </c>
    </row>
    <row r="220" spans="2:5" x14ac:dyDescent="0.25">
      <c r="B220" s="13">
        <v>4.3600000000000003</v>
      </c>
      <c r="C220" s="13">
        <v>3.5000000000000003E-2</v>
      </c>
      <c r="D220" s="27">
        <f t="shared" si="11"/>
        <v>0</v>
      </c>
      <c r="E220" s="14">
        <f t="shared" si="12"/>
        <v>0</v>
      </c>
    </row>
    <row r="221" spans="2:5" x14ac:dyDescent="0.25">
      <c r="B221" s="13">
        <v>4.38</v>
      </c>
      <c r="C221" s="13">
        <v>3.5000000000000003E-2</v>
      </c>
      <c r="D221" s="27">
        <f t="shared" si="11"/>
        <v>0</v>
      </c>
      <c r="E221" s="14">
        <f t="shared" si="12"/>
        <v>0</v>
      </c>
    </row>
    <row r="222" spans="2:5" x14ac:dyDescent="0.25">
      <c r="B222" s="13">
        <v>4.4000000000000004</v>
      </c>
      <c r="C222" s="13">
        <v>2.9000000000000001E-2</v>
      </c>
      <c r="D222" s="27">
        <f t="shared" si="11"/>
        <v>-6.0000000000000019E-3</v>
      </c>
      <c r="E222" s="14">
        <f t="shared" si="12"/>
        <v>-5.8539384953847627E-4</v>
      </c>
    </row>
    <row r="223" spans="2:5" x14ac:dyDescent="0.25">
      <c r="B223" s="13">
        <v>4.42</v>
      </c>
      <c r="C223" s="13">
        <v>4.2000000000000003E-2</v>
      </c>
      <c r="D223" s="27">
        <f t="shared" si="11"/>
        <v>6.9999999999999993E-3</v>
      </c>
      <c r="E223" s="14">
        <f t="shared" si="12"/>
        <v>6.8295949112822209E-4</v>
      </c>
    </row>
    <row r="224" spans="2:5" x14ac:dyDescent="0.25">
      <c r="B224" s="13">
        <v>4.4400000000000004</v>
      </c>
      <c r="C224" s="13">
        <v>4.2000000000000003E-2</v>
      </c>
      <c r="D224" s="27">
        <f t="shared" si="11"/>
        <v>6.9999999999999993E-3</v>
      </c>
      <c r="E224" s="14">
        <f t="shared" si="12"/>
        <v>6.8295949112822209E-4</v>
      </c>
    </row>
    <row r="225" spans="2:5" x14ac:dyDescent="0.25">
      <c r="B225" s="13">
        <v>4.46</v>
      </c>
      <c r="C225" s="13">
        <v>3.5000000000000003E-2</v>
      </c>
      <c r="D225" s="27">
        <f t="shared" si="11"/>
        <v>0</v>
      </c>
      <c r="E225" s="14">
        <f t="shared" si="12"/>
        <v>0</v>
      </c>
    </row>
    <row r="226" spans="2:5" x14ac:dyDescent="0.25">
      <c r="B226" s="13">
        <v>4.4800000000000004</v>
      </c>
      <c r="C226" s="13">
        <v>4.2000000000000003E-2</v>
      </c>
      <c r="D226" s="27">
        <f t="shared" si="11"/>
        <v>6.9999999999999993E-3</v>
      </c>
      <c r="E226" s="14">
        <f t="shared" si="12"/>
        <v>6.8295949112822209E-4</v>
      </c>
    </row>
    <row r="227" spans="2:5" x14ac:dyDescent="0.25">
      <c r="B227" s="13">
        <v>4.5</v>
      </c>
      <c r="C227" s="13">
        <v>4.2000000000000003E-2</v>
      </c>
      <c r="D227" s="27">
        <f t="shared" si="11"/>
        <v>6.9999999999999993E-3</v>
      </c>
      <c r="E227" s="14">
        <f t="shared" si="12"/>
        <v>6.8295949112822209E-4</v>
      </c>
    </row>
    <row r="228" spans="2:5" x14ac:dyDescent="0.25">
      <c r="B228" s="13">
        <v>4.5199999999999996</v>
      </c>
      <c r="C228" s="13">
        <v>4.2000000000000003E-2</v>
      </c>
      <c r="D228" s="27">
        <f t="shared" si="11"/>
        <v>6.9999999999999993E-3</v>
      </c>
      <c r="E228" s="14">
        <f t="shared" si="12"/>
        <v>6.8295949112822209E-4</v>
      </c>
    </row>
    <row r="229" spans="2:5" x14ac:dyDescent="0.25">
      <c r="B229" s="13">
        <v>4.54</v>
      </c>
      <c r="C229" s="13">
        <v>3.5000000000000003E-2</v>
      </c>
      <c r="D229" s="27">
        <f t="shared" si="11"/>
        <v>0</v>
      </c>
      <c r="E229" s="14">
        <f t="shared" si="12"/>
        <v>0</v>
      </c>
    </row>
    <row r="230" spans="2:5" x14ac:dyDescent="0.25">
      <c r="B230" s="13">
        <v>4.5599999999999996</v>
      </c>
      <c r="C230" s="13">
        <v>3.5000000000000003E-2</v>
      </c>
      <c r="D230" s="27">
        <f t="shared" si="11"/>
        <v>0</v>
      </c>
      <c r="E230" s="14">
        <f t="shared" si="12"/>
        <v>0</v>
      </c>
    </row>
    <row r="231" spans="2:5" x14ac:dyDescent="0.25">
      <c r="B231" s="13">
        <v>4.58</v>
      </c>
      <c r="C231" s="13">
        <v>4.2000000000000003E-2</v>
      </c>
      <c r="D231" s="27">
        <f t="shared" si="11"/>
        <v>6.9999999999999993E-3</v>
      </c>
      <c r="E231" s="14">
        <f t="shared" si="12"/>
        <v>6.8295949112822209E-4</v>
      </c>
    </row>
    <row r="232" spans="2:5" x14ac:dyDescent="0.25">
      <c r="B232" s="13">
        <v>4.5999999999999996</v>
      </c>
      <c r="C232" s="13">
        <v>3.5000000000000003E-2</v>
      </c>
      <c r="D232" s="27">
        <f t="shared" si="11"/>
        <v>0</v>
      </c>
      <c r="E232" s="14">
        <f t="shared" si="12"/>
        <v>0</v>
      </c>
    </row>
    <row r="233" spans="2:5" x14ac:dyDescent="0.25">
      <c r="B233" s="13">
        <v>4.62</v>
      </c>
      <c r="C233" s="13">
        <v>3.5000000000000003E-2</v>
      </c>
      <c r="D233" s="27">
        <f t="shared" si="11"/>
        <v>0</v>
      </c>
      <c r="E233" s="14">
        <f t="shared" si="12"/>
        <v>0</v>
      </c>
    </row>
    <row r="234" spans="2:5" x14ac:dyDescent="0.25">
      <c r="B234" s="13">
        <v>4.6399999999999997</v>
      </c>
      <c r="C234" s="13">
        <v>3.5000000000000003E-2</v>
      </c>
      <c r="D234" s="27">
        <f t="shared" si="11"/>
        <v>0</v>
      </c>
      <c r="E234" s="14">
        <f t="shared" si="12"/>
        <v>0</v>
      </c>
    </row>
    <row r="235" spans="2:5" x14ac:dyDescent="0.25">
      <c r="B235" s="13">
        <v>4.66</v>
      </c>
      <c r="C235" s="13">
        <v>4.2000000000000003E-2</v>
      </c>
      <c r="D235" s="27">
        <f t="shared" si="11"/>
        <v>6.9999999999999993E-3</v>
      </c>
      <c r="E235" s="14">
        <f t="shared" si="12"/>
        <v>6.8295949112822209E-4</v>
      </c>
    </row>
    <row r="236" spans="2:5" x14ac:dyDescent="0.25">
      <c r="B236" s="13">
        <v>4.68</v>
      </c>
      <c r="C236" s="13">
        <v>3.5000000000000003E-2</v>
      </c>
      <c r="D236" s="27">
        <f t="shared" si="11"/>
        <v>0</v>
      </c>
      <c r="E236" s="14">
        <f t="shared" si="12"/>
        <v>0</v>
      </c>
    </row>
    <row r="237" spans="2:5" x14ac:dyDescent="0.25">
      <c r="B237" s="13">
        <v>4.7</v>
      </c>
      <c r="C237" s="13">
        <v>3.5000000000000003E-2</v>
      </c>
      <c r="D237" s="27">
        <f t="shared" si="11"/>
        <v>0</v>
      </c>
      <c r="E237" s="14">
        <f t="shared" si="12"/>
        <v>0</v>
      </c>
    </row>
    <row r="238" spans="2:5" x14ac:dyDescent="0.25">
      <c r="B238" s="13">
        <v>4.72</v>
      </c>
      <c r="C238" s="13">
        <v>3.5000000000000003E-2</v>
      </c>
      <c r="D238" s="27">
        <f t="shared" si="11"/>
        <v>0</v>
      </c>
      <c r="E238" s="14">
        <f t="shared" si="12"/>
        <v>0</v>
      </c>
    </row>
    <row r="239" spans="2:5" x14ac:dyDescent="0.25">
      <c r="B239" s="13">
        <v>4.74</v>
      </c>
      <c r="C239" s="13">
        <v>3.5000000000000003E-2</v>
      </c>
      <c r="D239" s="27">
        <f t="shared" si="11"/>
        <v>0</v>
      </c>
      <c r="E239" s="14">
        <f t="shared" si="12"/>
        <v>0</v>
      </c>
    </row>
    <row r="240" spans="2:5" x14ac:dyDescent="0.25">
      <c r="B240" s="13">
        <v>4.76</v>
      </c>
      <c r="C240" s="13">
        <v>3.5000000000000003E-2</v>
      </c>
      <c r="D240" s="27">
        <f t="shared" si="11"/>
        <v>0</v>
      </c>
      <c r="E240" s="14">
        <f t="shared" si="12"/>
        <v>0</v>
      </c>
    </row>
    <row r="241" spans="2:5" x14ac:dyDescent="0.25">
      <c r="B241" s="13">
        <v>4.78</v>
      </c>
      <c r="C241" s="13">
        <v>3.5000000000000003E-2</v>
      </c>
      <c r="D241" s="27">
        <f t="shared" si="11"/>
        <v>0</v>
      </c>
      <c r="E241" s="14">
        <f t="shared" si="12"/>
        <v>0</v>
      </c>
    </row>
    <row r="242" spans="2:5" x14ac:dyDescent="0.25">
      <c r="B242" s="13">
        <v>4.8</v>
      </c>
      <c r="C242" s="13">
        <v>4.2000000000000003E-2</v>
      </c>
      <c r="D242" s="27">
        <f t="shared" si="11"/>
        <v>6.9999999999999993E-3</v>
      </c>
      <c r="E242" s="14">
        <f t="shared" si="12"/>
        <v>6.8295949112822209E-4</v>
      </c>
    </row>
    <row r="243" spans="2:5" x14ac:dyDescent="0.25">
      <c r="B243" s="13">
        <v>4.82</v>
      </c>
      <c r="C243" s="13">
        <v>4.2000000000000003E-2</v>
      </c>
      <c r="D243" s="27">
        <f t="shared" si="11"/>
        <v>6.9999999999999993E-3</v>
      </c>
      <c r="E243" s="14">
        <f t="shared" si="12"/>
        <v>6.8295949112822209E-4</v>
      </c>
    </row>
    <row r="244" spans="2:5" x14ac:dyDescent="0.25">
      <c r="B244" s="13">
        <v>4.84</v>
      </c>
      <c r="C244" s="13">
        <v>3.5000000000000003E-2</v>
      </c>
      <c r="D244" s="27">
        <f t="shared" si="11"/>
        <v>0</v>
      </c>
      <c r="E244" s="14">
        <f t="shared" si="12"/>
        <v>0</v>
      </c>
    </row>
    <row r="245" spans="2:5" x14ac:dyDescent="0.25">
      <c r="B245" s="13">
        <v>4.8600000000000003</v>
      </c>
      <c r="C245" s="13">
        <v>3.5000000000000003E-2</v>
      </c>
      <c r="D245" s="27">
        <f t="shared" si="11"/>
        <v>0</v>
      </c>
      <c r="E245" s="14">
        <f t="shared" si="12"/>
        <v>0</v>
      </c>
    </row>
    <row r="246" spans="2:5" x14ac:dyDescent="0.25">
      <c r="B246" s="13">
        <v>4.88</v>
      </c>
      <c r="C246" s="13">
        <v>4.2000000000000003E-2</v>
      </c>
      <c r="D246" s="27">
        <f t="shared" si="11"/>
        <v>6.9999999999999993E-3</v>
      </c>
      <c r="E246" s="14">
        <f t="shared" si="12"/>
        <v>6.8295949112822209E-4</v>
      </c>
    </row>
    <row r="247" spans="2:5" x14ac:dyDescent="0.25">
      <c r="B247" s="13">
        <v>4.9000000000000004</v>
      </c>
      <c r="C247" s="13">
        <v>4.2000000000000003E-2</v>
      </c>
      <c r="D247" s="27">
        <f t="shared" si="11"/>
        <v>6.9999999999999993E-3</v>
      </c>
      <c r="E247" s="14">
        <f t="shared" si="12"/>
        <v>6.8295949112822209E-4</v>
      </c>
    </row>
    <row r="248" spans="2:5" x14ac:dyDescent="0.25">
      <c r="B248" s="13">
        <v>4.92</v>
      </c>
      <c r="C248" s="13">
        <v>3.5000000000000003E-2</v>
      </c>
      <c r="D248" s="27">
        <f t="shared" si="11"/>
        <v>0</v>
      </c>
      <c r="E248" s="14">
        <f t="shared" si="12"/>
        <v>0</v>
      </c>
    </row>
    <row r="249" spans="2:5" x14ac:dyDescent="0.25">
      <c r="B249" s="13">
        <v>4.9400000000000004</v>
      </c>
      <c r="C249" s="13">
        <v>4.2000000000000003E-2</v>
      </c>
      <c r="D249" s="27">
        <f t="shared" si="11"/>
        <v>6.9999999999999993E-3</v>
      </c>
      <c r="E249" s="14">
        <f t="shared" si="12"/>
        <v>6.8295949112822209E-4</v>
      </c>
    </row>
    <row r="250" spans="2:5" x14ac:dyDescent="0.25">
      <c r="B250" s="13">
        <v>4.96</v>
      </c>
      <c r="C250" s="13">
        <v>4.2000000000000003E-2</v>
      </c>
      <c r="D250" s="27">
        <f t="shared" si="11"/>
        <v>6.9999999999999993E-3</v>
      </c>
      <c r="E250" s="14">
        <f t="shared" si="12"/>
        <v>6.8295949112822209E-4</v>
      </c>
    </row>
    <row r="251" spans="2:5" x14ac:dyDescent="0.25">
      <c r="B251" s="13">
        <v>4.9800000000000004</v>
      </c>
      <c r="C251" s="13">
        <v>3.5000000000000003E-2</v>
      </c>
      <c r="D251" s="27">
        <f t="shared" si="11"/>
        <v>0</v>
      </c>
      <c r="E251" s="14">
        <f t="shared" si="12"/>
        <v>0</v>
      </c>
    </row>
    <row r="252" spans="2:5" x14ac:dyDescent="0.25">
      <c r="B252" s="13">
        <v>5</v>
      </c>
      <c r="C252" s="13">
        <v>3.5000000000000003E-2</v>
      </c>
      <c r="D252" s="27">
        <f t="shared" si="11"/>
        <v>0</v>
      </c>
      <c r="E252" s="14">
        <f t="shared" si="12"/>
        <v>0</v>
      </c>
    </row>
    <row r="253" spans="2:5" x14ac:dyDescent="0.25">
      <c r="B253" s="13">
        <v>5.0199999999999996</v>
      </c>
      <c r="C253" s="13">
        <v>3.5000000000000003E-2</v>
      </c>
      <c r="D253" s="27">
        <f t="shared" si="11"/>
        <v>0</v>
      </c>
      <c r="E253" s="14">
        <f t="shared" si="12"/>
        <v>0</v>
      </c>
    </row>
    <row r="254" spans="2:5" x14ac:dyDescent="0.25">
      <c r="B254" s="13">
        <v>5.04</v>
      </c>
      <c r="C254" s="13">
        <v>4.2000000000000003E-2</v>
      </c>
      <c r="D254" s="27">
        <f t="shared" si="11"/>
        <v>6.9999999999999993E-3</v>
      </c>
      <c r="E254" s="14">
        <f t="shared" si="12"/>
        <v>6.8295949112822209E-4</v>
      </c>
    </row>
    <row r="255" spans="2:5" x14ac:dyDescent="0.25">
      <c r="B255" s="13">
        <v>5.0599999999999996</v>
      </c>
      <c r="C255" s="13">
        <v>4.2000000000000003E-2</v>
      </c>
      <c r="D255" s="27">
        <f t="shared" si="11"/>
        <v>6.9999999999999993E-3</v>
      </c>
      <c r="E255" s="14">
        <f t="shared" si="12"/>
        <v>6.8295949112822209E-4</v>
      </c>
    </row>
    <row r="256" spans="2:5" x14ac:dyDescent="0.25">
      <c r="B256" s="13">
        <v>5.08</v>
      </c>
      <c r="C256" s="13">
        <v>3.5000000000000003E-2</v>
      </c>
      <c r="D256" s="27">
        <f t="shared" si="11"/>
        <v>0</v>
      </c>
      <c r="E256" s="14">
        <f t="shared" si="12"/>
        <v>0</v>
      </c>
    </row>
    <row r="257" spans="2:5" x14ac:dyDescent="0.25">
      <c r="B257" s="13">
        <v>5.0999999999999996</v>
      </c>
      <c r="C257" s="13">
        <v>4.2000000000000003E-2</v>
      </c>
      <c r="D257" s="27">
        <f t="shared" si="11"/>
        <v>6.9999999999999993E-3</v>
      </c>
      <c r="E257" s="14">
        <f t="shared" si="12"/>
        <v>6.8295949112822209E-4</v>
      </c>
    </row>
    <row r="258" spans="2:5" x14ac:dyDescent="0.25">
      <c r="B258" s="13">
        <v>5.12</v>
      </c>
      <c r="C258" s="13">
        <v>4.2000000000000003E-2</v>
      </c>
      <c r="D258" s="27">
        <f t="shared" si="11"/>
        <v>6.9999999999999993E-3</v>
      </c>
      <c r="E258" s="14">
        <f t="shared" si="12"/>
        <v>6.8295949112822209E-4</v>
      </c>
    </row>
    <row r="259" spans="2:5" x14ac:dyDescent="0.25">
      <c r="B259" s="13">
        <v>5.14</v>
      </c>
      <c r="C259" s="13">
        <v>3.5000000000000003E-2</v>
      </c>
      <c r="D259" s="27">
        <f t="shared" ref="D259:D322" si="13">C259-$O$5</f>
        <v>0</v>
      </c>
      <c r="E259" s="14">
        <f t="shared" si="12"/>
        <v>0</v>
      </c>
    </row>
    <row r="260" spans="2:5" x14ac:dyDescent="0.25">
      <c r="B260" s="13">
        <v>5.16</v>
      </c>
      <c r="C260" s="13">
        <v>4.2000000000000003E-2</v>
      </c>
      <c r="D260" s="27">
        <f t="shared" si="13"/>
        <v>6.9999999999999993E-3</v>
      </c>
      <c r="E260" s="14">
        <f t="shared" ref="E260:E323" si="14">D260/$O$2</f>
        <v>6.8295949112822209E-4</v>
      </c>
    </row>
    <row r="261" spans="2:5" x14ac:dyDescent="0.25">
      <c r="B261" s="13">
        <v>5.18</v>
      </c>
      <c r="C261" s="13">
        <v>4.2000000000000003E-2</v>
      </c>
      <c r="D261" s="27">
        <f t="shared" si="13"/>
        <v>6.9999999999999993E-3</v>
      </c>
      <c r="E261" s="14">
        <f t="shared" si="14"/>
        <v>6.8295949112822209E-4</v>
      </c>
    </row>
    <row r="262" spans="2:5" x14ac:dyDescent="0.25">
      <c r="B262" s="13">
        <v>5.2</v>
      </c>
      <c r="C262" s="13">
        <v>4.2000000000000003E-2</v>
      </c>
      <c r="D262" s="27">
        <f t="shared" si="13"/>
        <v>6.9999999999999993E-3</v>
      </c>
      <c r="E262" s="14">
        <f t="shared" si="14"/>
        <v>6.8295949112822209E-4</v>
      </c>
    </row>
    <row r="263" spans="2:5" x14ac:dyDescent="0.25">
      <c r="B263" s="13">
        <v>5.22</v>
      </c>
      <c r="C263" s="13">
        <v>3.5000000000000003E-2</v>
      </c>
      <c r="D263" s="27">
        <f t="shared" si="13"/>
        <v>0</v>
      </c>
      <c r="E263" s="14">
        <f t="shared" si="14"/>
        <v>0</v>
      </c>
    </row>
    <row r="264" spans="2:5" x14ac:dyDescent="0.25">
      <c r="B264" s="13">
        <v>5.24</v>
      </c>
      <c r="C264" s="13">
        <v>4.2000000000000003E-2</v>
      </c>
      <c r="D264" s="27">
        <f t="shared" si="13"/>
        <v>6.9999999999999993E-3</v>
      </c>
      <c r="E264" s="14">
        <f t="shared" si="14"/>
        <v>6.8295949112822209E-4</v>
      </c>
    </row>
    <row r="265" spans="2:5" x14ac:dyDescent="0.25">
      <c r="B265" s="13">
        <v>5.26</v>
      </c>
      <c r="C265" s="13">
        <v>4.2000000000000003E-2</v>
      </c>
      <c r="D265" s="27">
        <f t="shared" si="13"/>
        <v>6.9999999999999993E-3</v>
      </c>
      <c r="E265" s="14">
        <f t="shared" si="14"/>
        <v>6.8295949112822209E-4</v>
      </c>
    </row>
    <row r="266" spans="2:5" x14ac:dyDescent="0.25">
      <c r="B266" s="13">
        <v>5.28</v>
      </c>
      <c r="C266" s="13">
        <v>3.5000000000000003E-2</v>
      </c>
      <c r="D266" s="27">
        <f t="shared" si="13"/>
        <v>0</v>
      </c>
      <c r="E266" s="14">
        <f t="shared" si="14"/>
        <v>0</v>
      </c>
    </row>
    <row r="267" spans="2:5" x14ac:dyDescent="0.25">
      <c r="B267" s="13">
        <v>5.3</v>
      </c>
      <c r="C267" s="13">
        <v>3.5000000000000003E-2</v>
      </c>
      <c r="D267" s="27">
        <f t="shared" si="13"/>
        <v>0</v>
      </c>
      <c r="E267" s="14">
        <f t="shared" si="14"/>
        <v>0</v>
      </c>
    </row>
    <row r="268" spans="2:5" x14ac:dyDescent="0.25">
      <c r="B268" s="13">
        <v>5.32</v>
      </c>
      <c r="C268" s="13">
        <v>3.5000000000000003E-2</v>
      </c>
      <c r="D268" s="27">
        <f t="shared" si="13"/>
        <v>0</v>
      </c>
      <c r="E268" s="14">
        <f t="shared" si="14"/>
        <v>0</v>
      </c>
    </row>
    <row r="269" spans="2:5" x14ac:dyDescent="0.25">
      <c r="B269" s="13">
        <v>5.34</v>
      </c>
      <c r="C269" s="13">
        <v>4.2000000000000003E-2</v>
      </c>
      <c r="D269" s="27">
        <f t="shared" si="13"/>
        <v>6.9999999999999993E-3</v>
      </c>
      <c r="E269" s="14">
        <f t="shared" si="14"/>
        <v>6.8295949112822209E-4</v>
      </c>
    </row>
    <row r="270" spans="2:5" x14ac:dyDescent="0.25">
      <c r="B270" s="13">
        <v>5.36</v>
      </c>
      <c r="C270" s="13">
        <v>4.2000000000000003E-2</v>
      </c>
      <c r="D270" s="27">
        <f t="shared" si="13"/>
        <v>6.9999999999999993E-3</v>
      </c>
      <c r="E270" s="14">
        <f t="shared" si="14"/>
        <v>6.8295949112822209E-4</v>
      </c>
    </row>
    <row r="271" spans="2:5" x14ac:dyDescent="0.25">
      <c r="B271" s="13">
        <v>5.38</v>
      </c>
      <c r="C271" s="13">
        <v>4.2000000000000003E-2</v>
      </c>
      <c r="D271" s="27">
        <f t="shared" si="13"/>
        <v>6.9999999999999993E-3</v>
      </c>
      <c r="E271" s="14">
        <f t="shared" si="14"/>
        <v>6.8295949112822209E-4</v>
      </c>
    </row>
    <row r="272" spans="2:5" x14ac:dyDescent="0.25">
      <c r="B272" s="13">
        <v>5.4</v>
      </c>
      <c r="C272" s="13">
        <v>4.2000000000000003E-2</v>
      </c>
      <c r="D272" s="27">
        <f t="shared" si="13"/>
        <v>6.9999999999999993E-3</v>
      </c>
      <c r="E272" s="14">
        <f t="shared" si="14"/>
        <v>6.8295949112822209E-4</v>
      </c>
    </row>
    <row r="273" spans="2:5" x14ac:dyDescent="0.25">
      <c r="B273" s="13">
        <v>5.42</v>
      </c>
      <c r="C273" s="13">
        <v>4.2000000000000003E-2</v>
      </c>
      <c r="D273" s="27">
        <f t="shared" si="13"/>
        <v>6.9999999999999993E-3</v>
      </c>
      <c r="E273" s="14">
        <f t="shared" si="14"/>
        <v>6.8295949112822209E-4</v>
      </c>
    </row>
    <row r="274" spans="2:5" x14ac:dyDescent="0.25">
      <c r="B274" s="13">
        <v>5.44</v>
      </c>
      <c r="C274" s="13">
        <v>4.2000000000000003E-2</v>
      </c>
      <c r="D274" s="27">
        <f t="shared" si="13"/>
        <v>6.9999999999999993E-3</v>
      </c>
      <c r="E274" s="14">
        <f t="shared" si="14"/>
        <v>6.8295949112822209E-4</v>
      </c>
    </row>
    <row r="275" spans="2:5" x14ac:dyDescent="0.25">
      <c r="B275" s="13">
        <v>5.46</v>
      </c>
      <c r="C275" s="13">
        <v>3.5000000000000003E-2</v>
      </c>
      <c r="D275" s="27">
        <f t="shared" si="13"/>
        <v>0</v>
      </c>
      <c r="E275" s="14">
        <f t="shared" si="14"/>
        <v>0</v>
      </c>
    </row>
    <row r="276" spans="2:5" x14ac:dyDescent="0.25">
      <c r="B276" s="13">
        <v>5.48</v>
      </c>
      <c r="C276" s="13">
        <v>4.2000000000000003E-2</v>
      </c>
      <c r="D276" s="27">
        <f t="shared" si="13"/>
        <v>6.9999999999999993E-3</v>
      </c>
      <c r="E276" s="14">
        <f t="shared" si="14"/>
        <v>6.8295949112822209E-4</v>
      </c>
    </row>
    <row r="277" spans="2:5" x14ac:dyDescent="0.25">
      <c r="B277" s="13">
        <v>5.5</v>
      </c>
      <c r="C277" s="13">
        <v>4.2000000000000003E-2</v>
      </c>
      <c r="D277" s="27">
        <f t="shared" si="13"/>
        <v>6.9999999999999993E-3</v>
      </c>
      <c r="E277" s="14">
        <f t="shared" si="14"/>
        <v>6.8295949112822209E-4</v>
      </c>
    </row>
    <row r="278" spans="2:5" x14ac:dyDescent="0.25">
      <c r="B278" s="13">
        <v>5.52</v>
      </c>
      <c r="C278" s="13">
        <v>3.5000000000000003E-2</v>
      </c>
      <c r="D278" s="27">
        <f t="shared" si="13"/>
        <v>0</v>
      </c>
      <c r="E278" s="14">
        <f t="shared" si="14"/>
        <v>0</v>
      </c>
    </row>
    <row r="279" spans="2:5" x14ac:dyDescent="0.25">
      <c r="B279" s="13">
        <v>5.54</v>
      </c>
      <c r="C279" s="13">
        <v>3.5000000000000003E-2</v>
      </c>
      <c r="D279" s="27">
        <f t="shared" si="13"/>
        <v>0</v>
      </c>
      <c r="E279" s="14">
        <f t="shared" si="14"/>
        <v>0</v>
      </c>
    </row>
    <row r="280" spans="2:5" x14ac:dyDescent="0.25">
      <c r="B280" s="13">
        <v>5.56</v>
      </c>
      <c r="C280" s="13">
        <v>4.2000000000000003E-2</v>
      </c>
      <c r="D280" s="27">
        <f t="shared" si="13"/>
        <v>6.9999999999999993E-3</v>
      </c>
      <c r="E280" s="14">
        <f t="shared" si="14"/>
        <v>6.8295949112822209E-4</v>
      </c>
    </row>
    <row r="281" spans="2:5" x14ac:dyDescent="0.25">
      <c r="B281" s="13">
        <v>5.58</v>
      </c>
      <c r="C281" s="13">
        <v>4.2000000000000003E-2</v>
      </c>
      <c r="D281" s="27">
        <f t="shared" si="13"/>
        <v>6.9999999999999993E-3</v>
      </c>
      <c r="E281" s="14">
        <f t="shared" si="14"/>
        <v>6.8295949112822209E-4</v>
      </c>
    </row>
    <row r="282" spans="2:5" x14ac:dyDescent="0.25">
      <c r="B282" s="13">
        <v>5.6</v>
      </c>
      <c r="C282" s="13">
        <v>3.5000000000000003E-2</v>
      </c>
      <c r="D282" s="27">
        <f t="shared" si="13"/>
        <v>0</v>
      </c>
      <c r="E282" s="14">
        <f t="shared" si="14"/>
        <v>0</v>
      </c>
    </row>
    <row r="283" spans="2:5" x14ac:dyDescent="0.25">
      <c r="B283" s="13">
        <v>5.62</v>
      </c>
      <c r="C283" s="13">
        <v>4.2000000000000003E-2</v>
      </c>
      <c r="D283" s="27">
        <f t="shared" si="13"/>
        <v>6.9999999999999993E-3</v>
      </c>
      <c r="E283" s="14">
        <f t="shared" si="14"/>
        <v>6.8295949112822209E-4</v>
      </c>
    </row>
    <row r="284" spans="2:5" x14ac:dyDescent="0.25">
      <c r="B284" s="13">
        <v>5.64</v>
      </c>
      <c r="C284" s="13">
        <v>4.2000000000000003E-2</v>
      </c>
      <c r="D284" s="27">
        <f t="shared" si="13"/>
        <v>6.9999999999999993E-3</v>
      </c>
      <c r="E284" s="14">
        <f t="shared" si="14"/>
        <v>6.8295949112822209E-4</v>
      </c>
    </row>
    <row r="285" spans="2:5" x14ac:dyDescent="0.25">
      <c r="B285" s="13">
        <v>5.66</v>
      </c>
      <c r="C285" s="13">
        <v>4.2000000000000003E-2</v>
      </c>
      <c r="D285" s="27">
        <f t="shared" si="13"/>
        <v>6.9999999999999993E-3</v>
      </c>
      <c r="E285" s="14">
        <f t="shared" si="14"/>
        <v>6.8295949112822209E-4</v>
      </c>
    </row>
    <row r="286" spans="2:5" x14ac:dyDescent="0.25">
      <c r="B286" s="13">
        <v>5.68</v>
      </c>
      <c r="C286" s="13">
        <v>4.2000000000000003E-2</v>
      </c>
      <c r="D286" s="27">
        <f t="shared" si="13"/>
        <v>6.9999999999999993E-3</v>
      </c>
      <c r="E286" s="14">
        <f t="shared" si="14"/>
        <v>6.8295949112822209E-4</v>
      </c>
    </row>
    <row r="287" spans="2:5" x14ac:dyDescent="0.25">
      <c r="B287" s="13">
        <v>5.7</v>
      </c>
      <c r="C287" s="13">
        <v>4.2000000000000003E-2</v>
      </c>
      <c r="D287" s="27">
        <f t="shared" si="13"/>
        <v>6.9999999999999993E-3</v>
      </c>
      <c r="E287" s="14">
        <f t="shared" si="14"/>
        <v>6.8295949112822209E-4</v>
      </c>
    </row>
    <row r="288" spans="2:5" x14ac:dyDescent="0.25">
      <c r="B288" s="13">
        <v>5.72</v>
      </c>
      <c r="C288" s="13">
        <v>4.2000000000000003E-2</v>
      </c>
      <c r="D288" s="27">
        <f t="shared" si="13"/>
        <v>6.9999999999999993E-3</v>
      </c>
      <c r="E288" s="14">
        <f t="shared" si="14"/>
        <v>6.8295949112822209E-4</v>
      </c>
    </row>
    <row r="289" spans="2:5" x14ac:dyDescent="0.25">
      <c r="B289" s="13">
        <v>5.74</v>
      </c>
      <c r="C289" s="13">
        <v>4.2000000000000003E-2</v>
      </c>
      <c r="D289" s="27">
        <f t="shared" si="13"/>
        <v>6.9999999999999993E-3</v>
      </c>
      <c r="E289" s="14">
        <f t="shared" si="14"/>
        <v>6.8295949112822209E-4</v>
      </c>
    </row>
    <row r="290" spans="2:5" x14ac:dyDescent="0.25">
      <c r="B290" s="13">
        <v>5.76</v>
      </c>
      <c r="C290" s="13">
        <v>4.2000000000000003E-2</v>
      </c>
      <c r="D290" s="27">
        <f t="shared" si="13"/>
        <v>6.9999999999999993E-3</v>
      </c>
      <c r="E290" s="14">
        <f t="shared" si="14"/>
        <v>6.8295949112822209E-4</v>
      </c>
    </row>
    <row r="291" spans="2:5" x14ac:dyDescent="0.25">
      <c r="B291" s="13">
        <v>5.78</v>
      </c>
      <c r="C291" s="13">
        <v>4.2000000000000003E-2</v>
      </c>
      <c r="D291" s="27">
        <f t="shared" si="13"/>
        <v>6.9999999999999993E-3</v>
      </c>
      <c r="E291" s="14">
        <f t="shared" si="14"/>
        <v>6.8295949112822209E-4</v>
      </c>
    </row>
    <row r="292" spans="2:5" x14ac:dyDescent="0.25">
      <c r="B292" s="13">
        <v>5.8</v>
      </c>
      <c r="C292" s="13">
        <v>4.2000000000000003E-2</v>
      </c>
      <c r="D292" s="27">
        <f t="shared" si="13"/>
        <v>6.9999999999999993E-3</v>
      </c>
      <c r="E292" s="14">
        <f t="shared" si="14"/>
        <v>6.8295949112822209E-4</v>
      </c>
    </row>
    <row r="293" spans="2:5" x14ac:dyDescent="0.25">
      <c r="B293" s="13">
        <v>5.82</v>
      </c>
      <c r="C293" s="13">
        <v>3.5000000000000003E-2</v>
      </c>
      <c r="D293" s="27">
        <f t="shared" si="13"/>
        <v>0</v>
      </c>
      <c r="E293" s="14">
        <f t="shared" si="14"/>
        <v>0</v>
      </c>
    </row>
    <row r="294" spans="2:5" x14ac:dyDescent="0.25">
      <c r="B294" s="13">
        <v>5.84</v>
      </c>
      <c r="C294" s="13">
        <v>3.5000000000000003E-2</v>
      </c>
      <c r="D294" s="27">
        <f t="shared" si="13"/>
        <v>0</v>
      </c>
      <c r="E294" s="14">
        <f t="shared" si="14"/>
        <v>0</v>
      </c>
    </row>
    <row r="295" spans="2:5" x14ac:dyDescent="0.25">
      <c r="B295" s="13">
        <v>5.86</v>
      </c>
      <c r="C295" s="13">
        <v>3.5000000000000003E-2</v>
      </c>
      <c r="D295" s="27">
        <f t="shared" si="13"/>
        <v>0</v>
      </c>
      <c r="E295" s="14">
        <f t="shared" si="14"/>
        <v>0</v>
      </c>
    </row>
    <row r="296" spans="2:5" x14ac:dyDescent="0.25">
      <c r="B296" s="13">
        <v>5.88</v>
      </c>
      <c r="C296" s="13">
        <v>4.2000000000000003E-2</v>
      </c>
      <c r="D296" s="27">
        <f t="shared" si="13"/>
        <v>6.9999999999999993E-3</v>
      </c>
      <c r="E296" s="14">
        <f t="shared" si="14"/>
        <v>6.8295949112822209E-4</v>
      </c>
    </row>
    <row r="297" spans="2:5" x14ac:dyDescent="0.25">
      <c r="B297" s="13">
        <v>5.9</v>
      </c>
      <c r="C297" s="13">
        <v>3.5000000000000003E-2</v>
      </c>
      <c r="D297" s="27">
        <f t="shared" si="13"/>
        <v>0</v>
      </c>
      <c r="E297" s="14">
        <f t="shared" si="14"/>
        <v>0</v>
      </c>
    </row>
    <row r="298" spans="2:5" x14ac:dyDescent="0.25">
      <c r="B298" s="13">
        <v>5.92</v>
      </c>
      <c r="C298" s="13">
        <v>3.5000000000000003E-2</v>
      </c>
      <c r="D298" s="27">
        <f t="shared" si="13"/>
        <v>0</v>
      </c>
      <c r="E298" s="14">
        <f t="shared" si="14"/>
        <v>0</v>
      </c>
    </row>
    <row r="299" spans="2:5" x14ac:dyDescent="0.25">
      <c r="B299" s="13">
        <v>5.94</v>
      </c>
      <c r="C299" s="13">
        <v>3.5000000000000003E-2</v>
      </c>
      <c r="D299" s="27">
        <f t="shared" si="13"/>
        <v>0</v>
      </c>
      <c r="E299" s="14">
        <f t="shared" si="14"/>
        <v>0</v>
      </c>
    </row>
    <row r="300" spans="2:5" x14ac:dyDescent="0.25">
      <c r="B300" s="13">
        <v>5.96</v>
      </c>
      <c r="C300" s="13">
        <v>4.2000000000000003E-2</v>
      </c>
      <c r="D300" s="27">
        <f t="shared" si="13"/>
        <v>6.9999999999999993E-3</v>
      </c>
      <c r="E300" s="14">
        <f t="shared" si="14"/>
        <v>6.8295949112822209E-4</v>
      </c>
    </row>
    <row r="301" spans="2:5" x14ac:dyDescent="0.25">
      <c r="B301" s="13">
        <v>5.98</v>
      </c>
      <c r="C301" s="13">
        <v>3.5000000000000003E-2</v>
      </c>
      <c r="D301" s="27">
        <f t="shared" si="13"/>
        <v>0</v>
      </c>
      <c r="E301" s="14">
        <f t="shared" si="14"/>
        <v>0</v>
      </c>
    </row>
    <row r="302" spans="2:5" x14ac:dyDescent="0.25">
      <c r="B302" s="13">
        <v>6</v>
      </c>
      <c r="C302" s="13">
        <v>4.2000000000000003E-2</v>
      </c>
      <c r="D302" s="27">
        <f t="shared" si="13"/>
        <v>6.9999999999999993E-3</v>
      </c>
      <c r="E302" s="14">
        <f t="shared" si="14"/>
        <v>6.8295949112822209E-4</v>
      </c>
    </row>
    <row r="303" spans="2:5" x14ac:dyDescent="0.25">
      <c r="B303" s="13">
        <v>6.02</v>
      </c>
      <c r="C303" s="13">
        <v>4.2000000000000003E-2</v>
      </c>
      <c r="D303" s="27">
        <f t="shared" si="13"/>
        <v>6.9999999999999993E-3</v>
      </c>
      <c r="E303" s="14">
        <f t="shared" si="14"/>
        <v>6.8295949112822209E-4</v>
      </c>
    </row>
    <row r="304" spans="2:5" x14ac:dyDescent="0.25">
      <c r="B304" s="13">
        <v>6.04</v>
      </c>
      <c r="C304" s="13">
        <v>3.5000000000000003E-2</v>
      </c>
      <c r="D304" s="27">
        <f t="shared" si="13"/>
        <v>0</v>
      </c>
      <c r="E304" s="14">
        <f t="shared" si="14"/>
        <v>0</v>
      </c>
    </row>
    <row r="305" spans="2:5" x14ac:dyDescent="0.25">
      <c r="B305" s="13">
        <v>6.06</v>
      </c>
      <c r="C305" s="13">
        <v>3.5000000000000003E-2</v>
      </c>
      <c r="D305" s="27">
        <f t="shared" si="13"/>
        <v>0</v>
      </c>
      <c r="E305" s="14">
        <f t="shared" si="14"/>
        <v>0</v>
      </c>
    </row>
    <row r="306" spans="2:5" x14ac:dyDescent="0.25">
      <c r="B306" s="13">
        <v>6.08</v>
      </c>
      <c r="C306" s="13">
        <v>3.5000000000000003E-2</v>
      </c>
      <c r="D306" s="27">
        <f t="shared" si="13"/>
        <v>0</v>
      </c>
      <c r="E306" s="14">
        <f t="shared" si="14"/>
        <v>0</v>
      </c>
    </row>
    <row r="307" spans="2:5" x14ac:dyDescent="0.25">
      <c r="B307" s="13">
        <v>6.1</v>
      </c>
      <c r="C307" s="13">
        <v>3.5000000000000003E-2</v>
      </c>
      <c r="D307" s="27">
        <f t="shared" si="13"/>
        <v>0</v>
      </c>
      <c r="E307" s="14">
        <f t="shared" si="14"/>
        <v>0</v>
      </c>
    </row>
    <row r="308" spans="2:5" x14ac:dyDescent="0.25">
      <c r="B308" s="13">
        <v>6.12</v>
      </c>
      <c r="C308" s="13">
        <v>4.2000000000000003E-2</v>
      </c>
      <c r="D308" s="27">
        <f t="shared" si="13"/>
        <v>6.9999999999999993E-3</v>
      </c>
      <c r="E308" s="14">
        <f t="shared" si="14"/>
        <v>6.8295949112822209E-4</v>
      </c>
    </row>
    <row r="309" spans="2:5" x14ac:dyDescent="0.25">
      <c r="B309" s="13">
        <v>6.14</v>
      </c>
      <c r="C309" s="13">
        <v>3.5000000000000003E-2</v>
      </c>
      <c r="D309" s="27">
        <f t="shared" si="13"/>
        <v>0</v>
      </c>
      <c r="E309" s="14">
        <f t="shared" si="14"/>
        <v>0</v>
      </c>
    </row>
    <row r="310" spans="2:5" x14ac:dyDescent="0.25">
      <c r="B310" s="13">
        <v>6.16</v>
      </c>
      <c r="C310" s="13">
        <v>3.5000000000000003E-2</v>
      </c>
      <c r="D310" s="27">
        <f t="shared" si="13"/>
        <v>0</v>
      </c>
      <c r="E310" s="14">
        <f t="shared" si="14"/>
        <v>0</v>
      </c>
    </row>
    <row r="311" spans="2:5" x14ac:dyDescent="0.25">
      <c r="B311" s="13">
        <v>6.18</v>
      </c>
      <c r="C311" s="13">
        <v>4.2000000000000003E-2</v>
      </c>
      <c r="D311" s="27">
        <f t="shared" si="13"/>
        <v>6.9999999999999993E-3</v>
      </c>
      <c r="E311" s="14">
        <f t="shared" si="14"/>
        <v>6.8295949112822209E-4</v>
      </c>
    </row>
    <row r="312" spans="2:5" x14ac:dyDescent="0.25">
      <c r="B312" s="13">
        <v>6.2</v>
      </c>
      <c r="C312" s="13">
        <v>3.5000000000000003E-2</v>
      </c>
      <c r="D312" s="27">
        <f t="shared" si="13"/>
        <v>0</v>
      </c>
      <c r="E312" s="14">
        <f t="shared" si="14"/>
        <v>0</v>
      </c>
    </row>
    <row r="313" spans="2:5" x14ac:dyDescent="0.25">
      <c r="B313" s="13">
        <v>6.22</v>
      </c>
      <c r="C313" s="13">
        <v>3.5000000000000003E-2</v>
      </c>
      <c r="D313" s="27">
        <f t="shared" si="13"/>
        <v>0</v>
      </c>
      <c r="E313" s="14">
        <f t="shared" si="14"/>
        <v>0</v>
      </c>
    </row>
    <row r="314" spans="2:5" x14ac:dyDescent="0.25">
      <c r="B314" s="13">
        <v>6.24</v>
      </c>
      <c r="C314" s="13">
        <v>3.5000000000000003E-2</v>
      </c>
      <c r="D314" s="27">
        <f t="shared" si="13"/>
        <v>0</v>
      </c>
      <c r="E314" s="14">
        <f t="shared" si="14"/>
        <v>0</v>
      </c>
    </row>
    <row r="315" spans="2:5" x14ac:dyDescent="0.25">
      <c r="B315" s="13">
        <v>6.26</v>
      </c>
      <c r="C315" s="13">
        <v>4.2000000000000003E-2</v>
      </c>
      <c r="D315" s="27">
        <f t="shared" si="13"/>
        <v>6.9999999999999993E-3</v>
      </c>
      <c r="E315" s="14">
        <f t="shared" si="14"/>
        <v>6.8295949112822209E-4</v>
      </c>
    </row>
    <row r="316" spans="2:5" x14ac:dyDescent="0.25">
      <c r="B316" s="13">
        <v>6.28</v>
      </c>
      <c r="C316" s="13">
        <v>4.2000000000000003E-2</v>
      </c>
      <c r="D316" s="27">
        <f t="shared" si="13"/>
        <v>6.9999999999999993E-3</v>
      </c>
      <c r="E316" s="14">
        <f t="shared" si="14"/>
        <v>6.8295949112822209E-4</v>
      </c>
    </row>
    <row r="317" spans="2:5" x14ac:dyDescent="0.25">
      <c r="B317" s="13">
        <v>6.3</v>
      </c>
      <c r="C317" s="13">
        <v>4.2000000000000003E-2</v>
      </c>
      <c r="D317" s="27">
        <f t="shared" si="13"/>
        <v>6.9999999999999993E-3</v>
      </c>
      <c r="E317" s="14">
        <f t="shared" si="14"/>
        <v>6.8295949112822209E-4</v>
      </c>
    </row>
    <row r="318" spans="2:5" x14ac:dyDescent="0.25">
      <c r="B318" s="13">
        <v>6.32</v>
      </c>
      <c r="C318" s="13">
        <v>4.2000000000000003E-2</v>
      </c>
      <c r="D318" s="27">
        <f t="shared" si="13"/>
        <v>6.9999999999999993E-3</v>
      </c>
      <c r="E318" s="14">
        <f t="shared" si="14"/>
        <v>6.8295949112822209E-4</v>
      </c>
    </row>
    <row r="319" spans="2:5" x14ac:dyDescent="0.25">
      <c r="B319" s="13">
        <v>6.34</v>
      </c>
      <c r="C319" s="13">
        <v>4.2000000000000003E-2</v>
      </c>
      <c r="D319" s="27">
        <f t="shared" si="13"/>
        <v>6.9999999999999993E-3</v>
      </c>
      <c r="E319" s="14">
        <f t="shared" si="14"/>
        <v>6.8295949112822209E-4</v>
      </c>
    </row>
    <row r="320" spans="2:5" x14ac:dyDescent="0.25">
      <c r="B320" s="13">
        <v>6.36</v>
      </c>
      <c r="C320" s="13">
        <v>3.5000000000000003E-2</v>
      </c>
      <c r="D320" s="27">
        <f t="shared" si="13"/>
        <v>0</v>
      </c>
      <c r="E320" s="14">
        <f t="shared" si="14"/>
        <v>0</v>
      </c>
    </row>
    <row r="321" spans="2:5" x14ac:dyDescent="0.25">
      <c r="B321" s="13">
        <v>6.38</v>
      </c>
      <c r="C321" s="13">
        <v>2.9000000000000001E-2</v>
      </c>
      <c r="D321" s="27">
        <f t="shared" si="13"/>
        <v>-6.0000000000000019E-3</v>
      </c>
      <c r="E321" s="14">
        <f t="shared" si="14"/>
        <v>-5.8539384953847627E-4</v>
      </c>
    </row>
    <row r="322" spans="2:5" x14ac:dyDescent="0.25">
      <c r="B322" s="13">
        <v>6.4</v>
      </c>
      <c r="C322" s="13">
        <v>3.5000000000000003E-2</v>
      </c>
      <c r="D322" s="27">
        <f t="shared" si="13"/>
        <v>0</v>
      </c>
      <c r="E322" s="14">
        <f t="shared" si="14"/>
        <v>0</v>
      </c>
    </row>
    <row r="323" spans="2:5" x14ac:dyDescent="0.25">
      <c r="B323" s="13">
        <v>6.42</v>
      </c>
      <c r="C323" s="13">
        <v>4.2000000000000003E-2</v>
      </c>
      <c r="D323" s="27">
        <f t="shared" ref="D323:D386" si="15">C323-$O$5</f>
        <v>6.9999999999999993E-3</v>
      </c>
      <c r="E323" s="14">
        <f t="shared" si="14"/>
        <v>6.8295949112822209E-4</v>
      </c>
    </row>
    <row r="324" spans="2:5" x14ac:dyDescent="0.25">
      <c r="B324" s="13">
        <v>6.44</v>
      </c>
      <c r="C324" s="13">
        <v>4.2000000000000003E-2</v>
      </c>
      <c r="D324" s="27">
        <f t="shared" si="15"/>
        <v>6.9999999999999993E-3</v>
      </c>
      <c r="E324" s="14">
        <f t="shared" ref="E324:E387" si="16">D324/$O$2</f>
        <v>6.8295949112822209E-4</v>
      </c>
    </row>
    <row r="325" spans="2:5" x14ac:dyDescent="0.25">
      <c r="B325" s="13">
        <v>6.46</v>
      </c>
      <c r="C325" s="13">
        <v>3.5000000000000003E-2</v>
      </c>
      <c r="D325" s="27">
        <f t="shared" si="15"/>
        <v>0</v>
      </c>
      <c r="E325" s="14">
        <f t="shared" si="16"/>
        <v>0</v>
      </c>
    </row>
    <row r="326" spans="2:5" x14ac:dyDescent="0.25">
      <c r="B326" s="13">
        <v>6.48</v>
      </c>
      <c r="C326" s="13">
        <v>4.2000000000000003E-2</v>
      </c>
      <c r="D326" s="27">
        <f t="shared" si="15"/>
        <v>6.9999999999999993E-3</v>
      </c>
      <c r="E326" s="14">
        <f t="shared" si="16"/>
        <v>6.8295949112822209E-4</v>
      </c>
    </row>
    <row r="327" spans="2:5" x14ac:dyDescent="0.25">
      <c r="B327" s="13">
        <v>6.5</v>
      </c>
      <c r="C327" s="13">
        <v>4.2000000000000003E-2</v>
      </c>
      <c r="D327" s="27">
        <f t="shared" si="15"/>
        <v>6.9999999999999993E-3</v>
      </c>
      <c r="E327" s="14">
        <f t="shared" si="16"/>
        <v>6.8295949112822209E-4</v>
      </c>
    </row>
    <row r="328" spans="2:5" x14ac:dyDescent="0.25">
      <c r="B328" s="13">
        <v>6.52</v>
      </c>
      <c r="C328" s="13">
        <v>3.5000000000000003E-2</v>
      </c>
      <c r="D328" s="27">
        <f t="shared" si="15"/>
        <v>0</v>
      </c>
      <c r="E328" s="14">
        <f t="shared" si="16"/>
        <v>0</v>
      </c>
    </row>
    <row r="329" spans="2:5" x14ac:dyDescent="0.25">
      <c r="B329" s="13">
        <v>6.54</v>
      </c>
      <c r="C329" s="13">
        <v>3.5000000000000003E-2</v>
      </c>
      <c r="D329" s="27">
        <f t="shared" si="15"/>
        <v>0</v>
      </c>
      <c r="E329" s="14">
        <f t="shared" si="16"/>
        <v>0</v>
      </c>
    </row>
    <row r="330" spans="2:5" x14ac:dyDescent="0.25">
      <c r="B330" s="13">
        <v>6.56</v>
      </c>
      <c r="C330" s="13">
        <v>4.2000000000000003E-2</v>
      </c>
      <c r="D330" s="27">
        <f t="shared" si="15"/>
        <v>6.9999999999999993E-3</v>
      </c>
      <c r="E330" s="14">
        <f t="shared" si="16"/>
        <v>6.8295949112822209E-4</v>
      </c>
    </row>
    <row r="331" spans="2:5" x14ac:dyDescent="0.25">
      <c r="B331" s="13">
        <v>6.58</v>
      </c>
      <c r="C331" s="13">
        <v>4.2000000000000003E-2</v>
      </c>
      <c r="D331" s="27">
        <f t="shared" si="15"/>
        <v>6.9999999999999993E-3</v>
      </c>
      <c r="E331" s="14">
        <f t="shared" si="16"/>
        <v>6.8295949112822209E-4</v>
      </c>
    </row>
    <row r="332" spans="2:5" x14ac:dyDescent="0.25">
      <c r="B332" s="13">
        <v>6.6</v>
      </c>
      <c r="C332" s="13">
        <v>3.5000000000000003E-2</v>
      </c>
      <c r="D332" s="27">
        <f t="shared" si="15"/>
        <v>0</v>
      </c>
      <c r="E332" s="14">
        <f t="shared" si="16"/>
        <v>0</v>
      </c>
    </row>
    <row r="333" spans="2:5" x14ac:dyDescent="0.25">
      <c r="B333" s="13">
        <v>6.62</v>
      </c>
      <c r="C333" s="13">
        <v>3.5000000000000003E-2</v>
      </c>
      <c r="D333" s="27">
        <f t="shared" si="15"/>
        <v>0</v>
      </c>
      <c r="E333" s="14">
        <f t="shared" si="16"/>
        <v>0</v>
      </c>
    </row>
    <row r="334" spans="2:5" x14ac:dyDescent="0.25">
      <c r="B334" s="13">
        <v>6.64</v>
      </c>
      <c r="C334" s="13">
        <v>4.2000000000000003E-2</v>
      </c>
      <c r="D334" s="27">
        <f t="shared" si="15"/>
        <v>6.9999999999999993E-3</v>
      </c>
      <c r="E334" s="14">
        <f t="shared" si="16"/>
        <v>6.8295949112822209E-4</v>
      </c>
    </row>
    <row r="335" spans="2:5" x14ac:dyDescent="0.25">
      <c r="B335" s="13">
        <v>6.66</v>
      </c>
      <c r="C335" s="13">
        <v>4.2000000000000003E-2</v>
      </c>
      <c r="D335" s="27">
        <f t="shared" si="15"/>
        <v>6.9999999999999993E-3</v>
      </c>
      <c r="E335" s="14">
        <f t="shared" si="16"/>
        <v>6.8295949112822209E-4</v>
      </c>
    </row>
    <row r="336" spans="2:5" x14ac:dyDescent="0.25">
      <c r="B336" s="13">
        <v>6.68</v>
      </c>
      <c r="C336" s="13">
        <v>4.2000000000000003E-2</v>
      </c>
      <c r="D336" s="27">
        <f t="shared" si="15"/>
        <v>6.9999999999999993E-3</v>
      </c>
      <c r="E336" s="14">
        <f t="shared" si="16"/>
        <v>6.8295949112822209E-4</v>
      </c>
    </row>
    <row r="337" spans="2:5" x14ac:dyDescent="0.25">
      <c r="B337" s="13">
        <v>6.7</v>
      </c>
      <c r="C337" s="13">
        <v>4.2000000000000003E-2</v>
      </c>
      <c r="D337" s="27">
        <f t="shared" si="15"/>
        <v>6.9999999999999993E-3</v>
      </c>
      <c r="E337" s="14">
        <f t="shared" si="16"/>
        <v>6.8295949112822209E-4</v>
      </c>
    </row>
    <row r="338" spans="2:5" x14ac:dyDescent="0.25">
      <c r="B338" s="13">
        <v>6.72</v>
      </c>
      <c r="C338" s="13">
        <v>4.2000000000000003E-2</v>
      </c>
      <c r="D338" s="27">
        <f t="shared" si="15"/>
        <v>6.9999999999999993E-3</v>
      </c>
      <c r="E338" s="14">
        <f t="shared" si="16"/>
        <v>6.8295949112822209E-4</v>
      </c>
    </row>
    <row r="339" spans="2:5" x14ac:dyDescent="0.25">
      <c r="B339" s="13">
        <v>6.74</v>
      </c>
      <c r="C339" s="13">
        <v>4.2000000000000003E-2</v>
      </c>
      <c r="D339" s="27">
        <f t="shared" si="15"/>
        <v>6.9999999999999993E-3</v>
      </c>
      <c r="E339" s="14">
        <f t="shared" si="16"/>
        <v>6.8295949112822209E-4</v>
      </c>
    </row>
    <row r="340" spans="2:5" x14ac:dyDescent="0.25">
      <c r="B340" s="13">
        <v>6.76</v>
      </c>
      <c r="C340" s="13">
        <v>3.5000000000000003E-2</v>
      </c>
      <c r="D340" s="27">
        <f t="shared" si="15"/>
        <v>0</v>
      </c>
      <c r="E340" s="14">
        <f t="shared" si="16"/>
        <v>0</v>
      </c>
    </row>
    <row r="341" spans="2:5" x14ac:dyDescent="0.25">
      <c r="B341" s="13">
        <v>6.78</v>
      </c>
      <c r="C341" s="13">
        <v>3.5000000000000003E-2</v>
      </c>
      <c r="D341" s="27">
        <f t="shared" si="15"/>
        <v>0</v>
      </c>
      <c r="E341" s="14">
        <f t="shared" si="16"/>
        <v>0</v>
      </c>
    </row>
    <row r="342" spans="2:5" x14ac:dyDescent="0.25">
      <c r="B342" s="13">
        <v>6.8</v>
      </c>
      <c r="C342" s="13">
        <v>3.5000000000000003E-2</v>
      </c>
      <c r="D342" s="27">
        <f t="shared" si="15"/>
        <v>0</v>
      </c>
      <c r="E342" s="14">
        <f t="shared" si="16"/>
        <v>0</v>
      </c>
    </row>
    <row r="343" spans="2:5" x14ac:dyDescent="0.25">
      <c r="B343" s="13">
        <v>6.82</v>
      </c>
      <c r="C343" s="13">
        <v>3.5000000000000003E-2</v>
      </c>
      <c r="D343" s="27">
        <f t="shared" si="15"/>
        <v>0</v>
      </c>
      <c r="E343" s="14">
        <f t="shared" si="16"/>
        <v>0</v>
      </c>
    </row>
    <row r="344" spans="2:5" x14ac:dyDescent="0.25">
      <c r="B344" s="13">
        <v>6.84</v>
      </c>
      <c r="C344" s="13">
        <v>3.5000000000000003E-2</v>
      </c>
      <c r="D344" s="27">
        <f t="shared" si="15"/>
        <v>0</v>
      </c>
      <c r="E344" s="14">
        <f t="shared" si="16"/>
        <v>0</v>
      </c>
    </row>
    <row r="345" spans="2:5" x14ac:dyDescent="0.25">
      <c r="B345" s="13">
        <v>6.86</v>
      </c>
      <c r="C345" s="13">
        <v>3.5000000000000003E-2</v>
      </c>
      <c r="D345" s="27">
        <f t="shared" si="15"/>
        <v>0</v>
      </c>
      <c r="E345" s="14">
        <f t="shared" si="16"/>
        <v>0</v>
      </c>
    </row>
    <row r="346" spans="2:5" x14ac:dyDescent="0.25">
      <c r="B346" s="13">
        <v>6.88</v>
      </c>
      <c r="C346" s="13">
        <v>4.2000000000000003E-2</v>
      </c>
      <c r="D346" s="27">
        <f t="shared" si="15"/>
        <v>6.9999999999999993E-3</v>
      </c>
      <c r="E346" s="14">
        <f t="shared" si="16"/>
        <v>6.8295949112822209E-4</v>
      </c>
    </row>
    <row r="347" spans="2:5" x14ac:dyDescent="0.25">
      <c r="B347" s="13">
        <v>6.9</v>
      </c>
      <c r="C347" s="13">
        <v>4.2000000000000003E-2</v>
      </c>
      <c r="D347" s="27">
        <f t="shared" si="15"/>
        <v>6.9999999999999993E-3</v>
      </c>
      <c r="E347" s="14">
        <f t="shared" si="16"/>
        <v>6.8295949112822209E-4</v>
      </c>
    </row>
    <row r="348" spans="2:5" x14ac:dyDescent="0.25">
      <c r="B348" s="13">
        <v>6.92</v>
      </c>
      <c r="C348" s="13">
        <v>3.5000000000000003E-2</v>
      </c>
      <c r="D348" s="27">
        <f t="shared" si="15"/>
        <v>0</v>
      </c>
      <c r="E348" s="14">
        <f t="shared" si="16"/>
        <v>0</v>
      </c>
    </row>
    <row r="349" spans="2:5" x14ac:dyDescent="0.25">
      <c r="B349" s="13">
        <v>6.94</v>
      </c>
      <c r="C349" s="13">
        <v>3.5000000000000003E-2</v>
      </c>
      <c r="D349" s="27">
        <f t="shared" si="15"/>
        <v>0</v>
      </c>
      <c r="E349" s="14">
        <f t="shared" si="16"/>
        <v>0</v>
      </c>
    </row>
    <row r="350" spans="2:5" x14ac:dyDescent="0.25">
      <c r="B350" s="13">
        <v>6.96</v>
      </c>
      <c r="C350" s="13">
        <v>4.2000000000000003E-2</v>
      </c>
      <c r="D350" s="27">
        <f t="shared" si="15"/>
        <v>6.9999999999999993E-3</v>
      </c>
      <c r="E350" s="14">
        <f t="shared" si="16"/>
        <v>6.8295949112822209E-4</v>
      </c>
    </row>
    <row r="351" spans="2:5" x14ac:dyDescent="0.25">
      <c r="B351" s="13">
        <v>6.98</v>
      </c>
      <c r="C351" s="13">
        <v>4.2000000000000003E-2</v>
      </c>
      <c r="D351" s="27">
        <f t="shared" si="15"/>
        <v>6.9999999999999993E-3</v>
      </c>
      <c r="E351" s="14">
        <f t="shared" si="16"/>
        <v>6.8295949112822209E-4</v>
      </c>
    </row>
    <row r="352" spans="2:5" x14ac:dyDescent="0.25">
      <c r="B352" s="13">
        <v>7</v>
      </c>
      <c r="C352" s="13">
        <v>3.5000000000000003E-2</v>
      </c>
      <c r="D352" s="27">
        <f t="shared" si="15"/>
        <v>0</v>
      </c>
      <c r="E352" s="14">
        <f t="shared" si="16"/>
        <v>0</v>
      </c>
    </row>
    <row r="353" spans="2:5" x14ac:dyDescent="0.25">
      <c r="B353" s="13">
        <v>7.02</v>
      </c>
      <c r="C353" s="13">
        <v>4.2000000000000003E-2</v>
      </c>
      <c r="D353" s="27">
        <f t="shared" si="15"/>
        <v>6.9999999999999993E-3</v>
      </c>
      <c r="E353" s="14">
        <f t="shared" si="16"/>
        <v>6.8295949112822209E-4</v>
      </c>
    </row>
    <row r="354" spans="2:5" x14ac:dyDescent="0.25">
      <c r="B354" s="13">
        <v>7.04</v>
      </c>
      <c r="C354" s="13">
        <v>3.5000000000000003E-2</v>
      </c>
      <c r="D354" s="27">
        <f t="shared" si="15"/>
        <v>0</v>
      </c>
      <c r="E354" s="14">
        <f t="shared" si="16"/>
        <v>0</v>
      </c>
    </row>
    <row r="355" spans="2:5" x14ac:dyDescent="0.25">
      <c r="B355" s="13">
        <v>7.06</v>
      </c>
      <c r="C355" s="13">
        <v>3.5000000000000003E-2</v>
      </c>
      <c r="D355" s="27">
        <f t="shared" si="15"/>
        <v>0</v>
      </c>
      <c r="E355" s="14">
        <f t="shared" si="16"/>
        <v>0</v>
      </c>
    </row>
    <row r="356" spans="2:5" x14ac:dyDescent="0.25">
      <c r="B356" s="13">
        <v>7.08</v>
      </c>
      <c r="C356" s="13">
        <v>3.5000000000000003E-2</v>
      </c>
      <c r="D356" s="27">
        <f t="shared" si="15"/>
        <v>0</v>
      </c>
      <c r="E356" s="14">
        <f t="shared" si="16"/>
        <v>0</v>
      </c>
    </row>
    <row r="357" spans="2:5" x14ac:dyDescent="0.25">
      <c r="B357" s="13">
        <v>7.1</v>
      </c>
      <c r="C357" s="13">
        <v>3.5000000000000003E-2</v>
      </c>
      <c r="D357" s="27">
        <f t="shared" si="15"/>
        <v>0</v>
      </c>
      <c r="E357" s="14">
        <f t="shared" si="16"/>
        <v>0</v>
      </c>
    </row>
    <row r="358" spans="2:5" x14ac:dyDescent="0.25">
      <c r="B358" s="13">
        <v>7.12</v>
      </c>
      <c r="C358" s="13">
        <v>4.2000000000000003E-2</v>
      </c>
      <c r="D358" s="27">
        <f t="shared" si="15"/>
        <v>6.9999999999999993E-3</v>
      </c>
      <c r="E358" s="14">
        <f t="shared" si="16"/>
        <v>6.8295949112822209E-4</v>
      </c>
    </row>
    <row r="359" spans="2:5" x14ac:dyDescent="0.25">
      <c r="B359" s="13">
        <v>7.14</v>
      </c>
      <c r="C359" s="13">
        <v>3.5000000000000003E-2</v>
      </c>
      <c r="D359" s="27">
        <f t="shared" si="15"/>
        <v>0</v>
      </c>
      <c r="E359" s="14">
        <f t="shared" si="16"/>
        <v>0</v>
      </c>
    </row>
    <row r="360" spans="2:5" x14ac:dyDescent="0.25">
      <c r="B360" s="13">
        <v>7.16</v>
      </c>
      <c r="C360" s="13">
        <v>3.5000000000000003E-2</v>
      </c>
      <c r="D360" s="27">
        <f t="shared" si="15"/>
        <v>0</v>
      </c>
      <c r="E360" s="14">
        <f t="shared" si="16"/>
        <v>0</v>
      </c>
    </row>
    <row r="361" spans="2:5" x14ac:dyDescent="0.25">
      <c r="B361" s="13">
        <v>7.18</v>
      </c>
      <c r="C361" s="13">
        <v>4.2000000000000003E-2</v>
      </c>
      <c r="D361" s="27">
        <f t="shared" si="15"/>
        <v>6.9999999999999993E-3</v>
      </c>
      <c r="E361" s="14">
        <f t="shared" si="16"/>
        <v>6.8295949112822209E-4</v>
      </c>
    </row>
    <row r="362" spans="2:5" x14ac:dyDescent="0.25">
      <c r="B362" s="13">
        <v>7.2</v>
      </c>
      <c r="C362" s="13">
        <v>3.5000000000000003E-2</v>
      </c>
      <c r="D362" s="27">
        <f t="shared" si="15"/>
        <v>0</v>
      </c>
      <c r="E362" s="14">
        <f t="shared" si="16"/>
        <v>0</v>
      </c>
    </row>
    <row r="363" spans="2:5" x14ac:dyDescent="0.25">
      <c r="B363" s="13">
        <v>7.22</v>
      </c>
      <c r="C363" s="13">
        <v>3.5000000000000003E-2</v>
      </c>
      <c r="D363" s="27">
        <f t="shared" si="15"/>
        <v>0</v>
      </c>
      <c r="E363" s="14">
        <f t="shared" si="16"/>
        <v>0</v>
      </c>
    </row>
    <row r="364" spans="2:5" x14ac:dyDescent="0.25">
      <c r="B364" s="13">
        <v>7.24</v>
      </c>
      <c r="C364" s="13">
        <v>3.5000000000000003E-2</v>
      </c>
      <c r="D364" s="27">
        <f t="shared" si="15"/>
        <v>0</v>
      </c>
      <c r="E364" s="14">
        <f t="shared" si="16"/>
        <v>0</v>
      </c>
    </row>
    <row r="365" spans="2:5" x14ac:dyDescent="0.25">
      <c r="B365" s="13">
        <v>7.26</v>
      </c>
      <c r="C365" s="13">
        <v>4.2000000000000003E-2</v>
      </c>
      <c r="D365" s="27">
        <f t="shared" si="15"/>
        <v>6.9999999999999993E-3</v>
      </c>
      <c r="E365" s="14">
        <f t="shared" si="16"/>
        <v>6.8295949112822209E-4</v>
      </c>
    </row>
    <row r="366" spans="2:5" x14ac:dyDescent="0.25">
      <c r="B366" s="13">
        <v>7.28</v>
      </c>
      <c r="C366" s="13">
        <v>3.5000000000000003E-2</v>
      </c>
      <c r="D366" s="27">
        <f t="shared" si="15"/>
        <v>0</v>
      </c>
      <c r="E366" s="14">
        <f t="shared" si="16"/>
        <v>0</v>
      </c>
    </row>
    <row r="367" spans="2:5" x14ac:dyDescent="0.25">
      <c r="B367" s="13">
        <v>7.3</v>
      </c>
      <c r="C367" s="13">
        <v>3.5000000000000003E-2</v>
      </c>
      <c r="D367" s="27">
        <f t="shared" si="15"/>
        <v>0</v>
      </c>
      <c r="E367" s="14">
        <f t="shared" si="16"/>
        <v>0</v>
      </c>
    </row>
    <row r="368" spans="2:5" x14ac:dyDescent="0.25">
      <c r="B368" s="13">
        <v>7.32</v>
      </c>
      <c r="C368" s="13">
        <v>4.2000000000000003E-2</v>
      </c>
      <c r="D368" s="27">
        <f t="shared" si="15"/>
        <v>6.9999999999999993E-3</v>
      </c>
      <c r="E368" s="14">
        <f t="shared" si="16"/>
        <v>6.8295949112822209E-4</v>
      </c>
    </row>
    <row r="369" spans="2:5" x14ac:dyDescent="0.25">
      <c r="B369" s="13">
        <v>7.34</v>
      </c>
      <c r="C369" s="13">
        <v>3.5000000000000003E-2</v>
      </c>
      <c r="D369" s="27">
        <f t="shared" si="15"/>
        <v>0</v>
      </c>
      <c r="E369" s="14">
        <f t="shared" si="16"/>
        <v>0</v>
      </c>
    </row>
    <row r="370" spans="2:5" x14ac:dyDescent="0.25">
      <c r="B370" s="13">
        <v>7.36</v>
      </c>
      <c r="C370" s="13">
        <v>3.5000000000000003E-2</v>
      </c>
      <c r="D370" s="27">
        <f t="shared" si="15"/>
        <v>0</v>
      </c>
      <c r="E370" s="14">
        <f t="shared" si="16"/>
        <v>0</v>
      </c>
    </row>
    <row r="371" spans="2:5" x14ac:dyDescent="0.25">
      <c r="B371" s="13">
        <v>7.38</v>
      </c>
      <c r="C371" s="13">
        <v>3.5000000000000003E-2</v>
      </c>
      <c r="D371" s="27">
        <f t="shared" si="15"/>
        <v>0</v>
      </c>
      <c r="E371" s="14">
        <f t="shared" si="16"/>
        <v>0</v>
      </c>
    </row>
    <row r="372" spans="2:5" x14ac:dyDescent="0.25">
      <c r="B372" s="13">
        <v>7.4</v>
      </c>
      <c r="C372" s="13">
        <v>3.5000000000000003E-2</v>
      </c>
      <c r="D372" s="27">
        <f t="shared" si="15"/>
        <v>0</v>
      </c>
      <c r="E372" s="14">
        <f t="shared" si="16"/>
        <v>0</v>
      </c>
    </row>
    <row r="373" spans="2:5" x14ac:dyDescent="0.25">
      <c r="B373" s="13">
        <v>7.42</v>
      </c>
      <c r="C373" s="13">
        <v>3.5000000000000003E-2</v>
      </c>
      <c r="D373" s="27">
        <f t="shared" si="15"/>
        <v>0</v>
      </c>
      <c r="E373" s="14">
        <f t="shared" si="16"/>
        <v>0</v>
      </c>
    </row>
    <row r="374" spans="2:5" x14ac:dyDescent="0.25">
      <c r="B374" s="13">
        <v>7.44</v>
      </c>
      <c r="C374" s="13">
        <v>3.5000000000000003E-2</v>
      </c>
      <c r="D374" s="27">
        <f t="shared" si="15"/>
        <v>0</v>
      </c>
      <c r="E374" s="14">
        <f t="shared" si="16"/>
        <v>0</v>
      </c>
    </row>
    <row r="375" spans="2:5" x14ac:dyDescent="0.25">
      <c r="B375" s="13">
        <v>7.46</v>
      </c>
      <c r="C375" s="13">
        <v>3.5000000000000003E-2</v>
      </c>
      <c r="D375" s="27">
        <f t="shared" si="15"/>
        <v>0</v>
      </c>
      <c r="E375" s="14">
        <f t="shared" si="16"/>
        <v>0</v>
      </c>
    </row>
    <row r="376" spans="2:5" x14ac:dyDescent="0.25">
      <c r="B376" s="13">
        <v>7.48</v>
      </c>
      <c r="C376" s="13">
        <v>3.5000000000000003E-2</v>
      </c>
      <c r="D376" s="27">
        <f t="shared" si="15"/>
        <v>0</v>
      </c>
      <c r="E376" s="14">
        <f t="shared" si="16"/>
        <v>0</v>
      </c>
    </row>
    <row r="377" spans="2:5" x14ac:dyDescent="0.25">
      <c r="B377" s="13">
        <v>7.5</v>
      </c>
      <c r="C377" s="13">
        <v>3.5000000000000003E-2</v>
      </c>
      <c r="D377" s="27">
        <f t="shared" si="15"/>
        <v>0</v>
      </c>
      <c r="E377" s="14">
        <f t="shared" si="16"/>
        <v>0</v>
      </c>
    </row>
    <row r="378" spans="2:5" x14ac:dyDescent="0.25">
      <c r="B378" s="13">
        <v>7.52</v>
      </c>
      <c r="C378" s="13">
        <v>3.5000000000000003E-2</v>
      </c>
      <c r="D378" s="27">
        <f t="shared" si="15"/>
        <v>0</v>
      </c>
      <c r="E378" s="14">
        <f t="shared" si="16"/>
        <v>0</v>
      </c>
    </row>
    <row r="379" spans="2:5" x14ac:dyDescent="0.25">
      <c r="B379" s="13">
        <v>7.54</v>
      </c>
      <c r="C379" s="13">
        <v>3.5000000000000003E-2</v>
      </c>
      <c r="D379" s="27">
        <f t="shared" si="15"/>
        <v>0</v>
      </c>
      <c r="E379" s="14">
        <f t="shared" si="16"/>
        <v>0</v>
      </c>
    </row>
    <row r="380" spans="2:5" x14ac:dyDescent="0.25">
      <c r="B380" s="13">
        <v>7.56</v>
      </c>
      <c r="C380" s="13">
        <v>4.2000000000000003E-2</v>
      </c>
      <c r="D380" s="27">
        <f t="shared" si="15"/>
        <v>6.9999999999999993E-3</v>
      </c>
      <c r="E380" s="14">
        <f t="shared" si="16"/>
        <v>6.8295949112822209E-4</v>
      </c>
    </row>
    <row r="381" spans="2:5" x14ac:dyDescent="0.25">
      <c r="B381" s="13">
        <v>7.58</v>
      </c>
      <c r="C381" s="13">
        <v>4.2000000000000003E-2</v>
      </c>
      <c r="D381" s="27">
        <f t="shared" si="15"/>
        <v>6.9999999999999993E-3</v>
      </c>
      <c r="E381" s="14">
        <f t="shared" si="16"/>
        <v>6.8295949112822209E-4</v>
      </c>
    </row>
    <row r="382" spans="2:5" x14ac:dyDescent="0.25">
      <c r="B382" s="13">
        <v>7.6</v>
      </c>
      <c r="C382" s="13">
        <v>3.5000000000000003E-2</v>
      </c>
      <c r="D382" s="27">
        <f t="shared" si="15"/>
        <v>0</v>
      </c>
      <c r="E382" s="14">
        <f t="shared" si="16"/>
        <v>0</v>
      </c>
    </row>
    <row r="383" spans="2:5" x14ac:dyDescent="0.25">
      <c r="B383" s="13">
        <v>7.62</v>
      </c>
      <c r="C383" s="13">
        <v>3.5000000000000003E-2</v>
      </c>
      <c r="D383" s="27">
        <f t="shared" si="15"/>
        <v>0</v>
      </c>
      <c r="E383" s="14">
        <f t="shared" si="16"/>
        <v>0</v>
      </c>
    </row>
    <row r="384" spans="2:5" x14ac:dyDescent="0.25">
      <c r="B384" s="13">
        <v>7.64</v>
      </c>
      <c r="C384" s="13">
        <v>3.5000000000000003E-2</v>
      </c>
      <c r="D384" s="27">
        <f t="shared" si="15"/>
        <v>0</v>
      </c>
      <c r="E384" s="14">
        <f t="shared" si="16"/>
        <v>0</v>
      </c>
    </row>
    <row r="385" spans="2:5" x14ac:dyDescent="0.25">
      <c r="B385" s="13">
        <v>7.66</v>
      </c>
      <c r="C385" s="13">
        <v>3.5000000000000003E-2</v>
      </c>
      <c r="D385" s="27">
        <f t="shared" si="15"/>
        <v>0</v>
      </c>
      <c r="E385" s="14">
        <f t="shared" si="16"/>
        <v>0</v>
      </c>
    </row>
    <row r="386" spans="2:5" x14ac:dyDescent="0.25">
      <c r="B386" s="13">
        <v>7.68</v>
      </c>
      <c r="C386" s="13">
        <v>3.5000000000000003E-2</v>
      </c>
      <c r="D386" s="27">
        <f t="shared" si="15"/>
        <v>0</v>
      </c>
      <c r="E386" s="14">
        <f t="shared" si="16"/>
        <v>0</v>
      </c>
    </row>
    <row r="387" spans="2:5" x14ac:dyDescent="0.25">
      <c r="B387" s="13">
        <v>7.7</v>
      </c>
      <c r="C387" s="13">
        <v>3.5000000000000003E-2</v>
      </c>
      <c r="D387" s="27">
        <f t="shared" ref="D387:D450" si="17">C387-$O$5</f>
        <v>0</v>
      </c>
      <c r="E387" s="14">
        <f t="shared" si="16"/>
        <v>0</v>
      </c>
    </row>
    <row r="388" spans="2:5" x14ac:dyDescent="0.25">
      <c r="B388" s="13">
        <v>7.72</v>
      </c>
      <c r="C388" s="13">
        <v>4.2000000000000003E-2</v>
      </c>
      <c r="D388" s="27">
        <f t="shared" si="17"/>
        <v>6.9999999999999993E-3</v>
      </c>
      <c r="E388" s="14">
        <f t="shared" ref="E388:E451" si="18">D388/$O$2</f>
        <v>6.8295949112822209E-4</v>
      </c>
    </row>
    <row r="389" spans="2:5" x14ac:dyDescent="0.25">
      <c r="B389" s="13">
        <v>7.74</v>
      </c>
      <c r="C389" s="13">
        <v>3.5000000000000003E-2</v>
      </c>
      <c r="D389" s="27">
        <f t="shared" si="17"/>
        <v>0</v>
      </c>
      <c r="E389" s="14">
        <f t="shared" si="18"/>
        <v>0</v>
      </c>
    </row>
    <row r="390" spans="2:5" x14ac:dyDescent="0.25">
      <c r="B390" s="13">
        <v>7.76</v>
      </c>
      <c r="C390" s="13">
        <v>3.5000000000000003E-2</v>
      </c>
      <c r="D390" s="27">
        <f t="shared" si="17"/>
        <v>0</v>
      </c>
      <c r="E390" s="14">
        <f t="shared" si="18"/>
        <v>0</v>
      </c>
    </row>
    <row r="391" spans="2:5" x14ac:dyDescent="0.25">
      <c r="B391" s="13">
        <v>7.78</v>
      </c>
      <c r="C391" s="13">
        <v>4.2000000000000003E-2</v>
      </c>
      <c r="D391" s="27">
        <f t="shared" si="17"/>
        <v>6.9999999999999993E-3</v>
      </c>
      <c r="E391" s="14">
        <f t="shared" si="18"/>
        <v>6.8295949112822209E-4</v>
      </c>
    </row>
    <row r="392" spans="2:5" x14ac:dyDescent="0.25">
      <c r="B392" s="13">
        <v>7.8</v>
      </c>
      <c r="C392" s="13">
        <v>4.2000000000000003E-2</v>
      </c>
      <c r="D392" s="27">
        <f t="shared" si="17"/>
        <v>6.9999999999999993E-3</v>
      </c>
      <c r="E392" s="14">
        <f t="shared" si="18"/>
        <v>6.8295949112822209E-4</v>
      </c>
    </row>
    <row r="393" spans="2:5" x14ac:dyDescent="0.25">
      <c r="B393" s="13">
        <v>7.82</v>
      </c>
      <c r="C393" s="13">
        <v>3.5000000000000003E-2</v>
      </c>
      <c r="D393" s="27">
        <f t="shared" si="17"/>
        <v>0</v>
      </c>
      <c r="E393" s="14">
        <f t="shared" si="18"/>
        <v>0</v>
      </c>
    </row>
    <row r="394" spans="2:5" x14ac:dyDescent="0.25">
      <c r="B394" s="13">
        <v>7.84</v>
      </c>
      <c r="C394" s="13">
        <v>3.5000000000000003E-2</v>
      </c>
      <c r="D394" s="27">
        <f t="shared" si="17"/>
        <v>0</v>
      </c>
      <c r="E394" s="14">
        <f t="shared" si="18"/>
        <v>0</v>
      </c>
    </row>
    <row r="395" spans="2:5" x14ac:dyDescent="0.25">
      <c r="B395" s="13">
        <v>7.86</v>
      </c>
      <c r="C395" s="13">
        <v>4.2000000000000003E-2</v>
      </c>
      <c r="D395" s="27">
        <f t="shared" si="17"/>
        <v>6.9999999999999993E-3</v>
      </c>
      <c r="E395" s="14">
        <f t="shared" si="18"/>
        <v>6.8295949112822209E-4</v>
      </c>
    </row>
    <row r="396" spans="2:5" x14ac:dyDescent="0.25">
      <c r="B396" s="13">
        <v>7.88</v>
      </c>
      <c r="C396" s="13">
        <v>3.5000000000000003E-2</v>
      </c>
      <c r="D396" s="27">
        <f t="shared" si="17"/>
        <v>0</v>
      </c>
      <c r="E396" s="14">
        <f t="shared" si="18"/>
        <v>0</v>
      </c>
    </row>
    <row r="397" spans="2:5" x14ac:dyDescent="0.25">
      <c r="B397" s="13">
        <v>7.9</v>
      </c>
      <c r="C397" s="13">
        <v>3.5000000000000003E-2</v>
      </c>
      <c r="D397" s="27">
        <f t="shared" si="17"/>
        <v>0</v>
      </c>
      <c r="E397" s="14">
        <f t="shared" si="18"/>
        <v>0</v>
      </c>
    </row>
    <row r="398" spans="2:5" x14ac:dyDescent="0.25">
      <c r="B398" s="13">
        <v>7.92</v>
      </c>
      <c r="C398" s="13">
        <v>3.5000000000000003E-2</v>
      </c>
      <c r="D398" s="27">
        <f t="shared" si="17"/>
        <v>0</v>
      </c>
      <c r="E398" s="14">
        <f t="shared" si="18"/>
        <v>0</v>
      </c>
    </row>
    <row r="399" spans="2:5" x14ac:dyDescent="0.25">
      <c r="B399" s="13">
        <v>7.94</v>
      </c>
      <c r="C399" s="13">
        <v>3.5000000000000003E-2</v>
      </c>
      <c r="D399" s="27">
        <f t="shared" si="17"/>
        <v>0</v>
      </c>
      <c r="E399" s="14">
        <f t="shared" si="18"/>
        <v>0</v>
      </c>
    </row>
    <row r="400" spans="2:5" x14ac:dyDescent="0.25">
      <c r="B400" s="13">
        <v>7.96</v>
      </c>
      <c r="C400" s="13">
        <v>4.2000000000000003E-2</v>
      </c>
      <c r="D400" s="27">
        <f t="shared" si="17"/>
        <v>6.9999999999999993E-3</v>
      </c>
      <c r="E400" s="14">
        <f t="shared" si="18"/>
        <v>6.8295949112822209E-4</v>
      </c>
    </row>
    <row r="401" spans="2:5" x14ac:dyDescent="0.25">
      <c r="B401" s="13">
        <v>7.98</v>
      </c>
      <c r="C401" s="13">
        <v>3.5000000000000003E-2</v>
      </c>
      <c r="D401" s="27">
        <f t="shared" si="17"/>
        <v>0</v>
      </c>
      <c r="E401" s="14">
        <f t="shared" si="18"/>
        <v>0</v>
      </c>
    </row>
    <row r="402" spans="2:5" x14ac:dyDescent="0.25">
      <c r="B402" s="13">
        <v>8</v>
      </c>
      <c r="C402" s="13">
        <v>3.5000000000000003E-2</v>
      </c>
      <c r="D402" s="27">
        <f t="shared" si="17"/>
        <v>0</v>
      </c>
      <c r="E402" s="14">
        <f t="shared" si="18"/>
        <v>0</v>
      </c>
    </row>
    <row r="403" spans="2:5" x14ac:dyDescent="0.25">
      <c r="B403" s="13">
        <v>8.02</v>
      </c>
      <c r="C403" s="13">
        <v>4.2000000000000003E-2</v>
      </c>
      <c r="D403" s="27">
        <f t="shared" si="17"/>
        <v>6.9999999999999993E-3</v>
      </c>
      <c r="E403" s="14">
        <f t="shared" si="18"/>
        <v>6.8295949112822209E-4</v>
      </c>
    </row>
    <row r="404" spans="2:5" x14ac:dyDescent="0.25">
      <c r="B404" s="13">
        <v>8.0399999999999991</v>
      </c>
      <c r="C404" s="13">
        <v>3.5000000000000003E-2</v>
      </c>
      <c r="D404" s="27">
        <f t="shared" si="17"/>
        <v>0</v>
      </c>
      <c r="E404" s="14">
        <f t="shared" si="18"/>
        <v>0</v>
      </c>
    </row>
    <row r="405" spans="2:5" x14ac:dyDescent="0.25">
      <c r="B405" s="13">
        <v>8.06</v>
      </c>
      <c r="C405" s="13">
        <v>3.5000000000000003E-2</v>
      </c>
      <c r="D405" s="27">
        <f t="shared" si="17"/>
        <v>0</v>
      </c>
      <c r="E405" s="14">
        <f t="shared" si="18"/>
        <v>0</v>
      </c>
    </row>
    <row r="406" spans="2:5" x14ac:dyDescent="0.25">
      <c r="B406" s="13">
        <v>8.08</v>
      </c>
      <c r="C406" s="13">
        <v>3.5000000000000003E-2</v>
      </c>
      <c r="D406" s="27">
        <f t="shared" si="17"/>
        <v>0</v>
      </c>
      <c r="E406" s="14">
        <f t="shared" si="18"/>
        <v>0</v>
      </c>
    </row>
    <row r="407" spans="2:5" x14ac:dyDescent="0.25">
      <c r="B407" s="13">
        <v>8.1</v>
      </c>
      <c r="C407" s="13">
        <v>3.5000000000000003E-2</v>
      </c>
      <c r="D407" s="27">
        <f t="shared" si="17"/>
        <v>0</v>
      </c>
      <c r="E407" s="14">
        <f t="shared" si="18"/>
        <v>0</v>
      </c>
    </row>
    <row r="408" spans="2:5" x14ac:dyDescent="0.25">
      <c r="B408" s="13">
        <v>8.1199999999999992</v>
      </c>
      <c r="C408" s="13">
        <v>3.5000000000000003E-2</v>
      </c>
      <c r="D408" s="27">
        <f t="shared" si="17"/>
        <v>0</v>
      </c>
      <c r="E408" s="14">
        <f t="shared" si="18"/>
        <v>0</v>
      </c>
    </row>
    <row r="409" spans="2:5" x14ac:dyDescent="0.25">
      <c r="B409" s="13">
        <v>8.14</v>
      </c>
      <c r="C409" s="13">
        <v>3.5000000000000003E-2</v>
      </c>
      <c r="D409" s="27">
        <f t="shared" si="17"/>
        <v>0</v>
      </c>
      <c r="E409" s="14">
        <f t="shared" si="18"/>
        <v>0</v>
      </c>
    </row>
    <row r="410" spans="2:5" x14ac:dyDescent="0.25">
      <c r="B410" s="13">
        <v>8.16</v>
      </c>
      <c r="C410" s="13">
        <v>4.2000000000000003E-2</v>
      </c>
      <c r="D410" s="27">
        <f t="shared" si="17"/>
        <v>6.9999999999999993E-3</v>
      </c>
      <c r="E410" s="14">
        <f t="shared" si="18"/>
        <v>6.8295949112822209E-4</v>
      </c>
    </row>
    <row r="411" spans="2:5" x14ac:dyDescent="0.25">
      <c r="B411" s="13">
        <v>8.18</v>
      </c>
      <c r="C411" s="13">
        <v>3.5000000000000003E-2</v>
      </c>
      <c r="D411" s="27">
        <f t="shared" si="17"/>
        <v>0</v>
      </c>
      <c r="E411" s="14">
        <f t="shared" si="18"/>
        <v>0</v>
      </c>
    </row>
    <row r="412" spans="2:5" x14ac:dyDescent="0.25">
      <c r="B412" s="13">
        <v>8.1999999999999993</v>
      </c>
      <c r="C412" s="13">
        <v>3.5000000000000003E-2</v>
      </c>
      <c r="D412" s="27">
        <f t="shared" si="17"/>
        <v>0</v>
      </c>
      <c r="E412" s="14">
        <f t="shared" si="18"/>
        <v>0</v>
      </c>
    </row>
    <row r="413" spans="2:5" x14ac:dyDescent="0.25">
      <c r="B413" s="13">
        <v>8.2200000000000006</v>
      </c>
      <c r="C413" s="13">
        <v>4.2000000000000003E-2</v>
      </c>
      <c r="D413" s="27">
        <f t="shared" si="17"/>
        <v>6.9999999999999993E-3</v>
      </c>
      <c r="E413" s="14">
        <f t="shared" si="18"/>
        <v>6.8295949112822209E-4</v>
      </c>
    </row>
    <row r="414" spans="2:5" x14ac:dyDescent="0.25">
      <c r="B414" s="13">
        <v>8.24</v>
      </c>
      <c r="C414" s="13">
        <v>4.2000000000000003E-2</v>
      </c>
      <c r="D414" s="27">
        <f t="shared" si="17"/>
        <v>6.9999999999999993E-3</v>
      </c>
      <c r="E414" s="14">
        <f t="shared" si="18"/>
        <v>6.8295949112822209E-4</v>
      </c>
    </row>
    <row r="415" spans="2:5" x14ac:dyDescent="0.25">
      <c r="B415" s="13">
        <v>8.26</v>
      </c>
      <c r="C415" s="13">
        <v>4.2000000000000003E-2</v>
      </c>
      <c r="D415" s="27">
        <f t="shared" si="17"/>
        <v>6.9999999999999993E-3</v>
      </c>
      <c r="E415" s="14">
        <f t="shared" si="18"/>
        <v>6.8295949112822209E-4</v>
      </c>
    </row>
    <row r="416" spans="2:5" x14ac:dyDescent="0.25">
      <c r="B416" s="13">
        <v>8.2799999999999994</v>
      </c>
      <c r="C416" s="13">
        <v>4.2000000000000003E-2</v>
      </c>
      <c r="D416" s="27">
        <f t="shared" si="17"/>
        <v>6.9999999999999993E-3</v>
      </c>
      <c r="E416" s="14">
        <f t="shared" si="18"/>
        <v>6.8295949112822209E-4</v>
      </c>
    </row>
    <row r="417" spans="2:5" x14ac:dyDescent="0.25">
      <c r="B417" s="13">
        <v>8.3000000000000007</v>
      </c>
      <c r="C417" s="13">
        <v>4.2000000000000003E-2</v>
      </c>
      <c r="D417" s="27">
        <f t="shared" si="17"/>
        <v>6.9999999999999993E-3</v>
      </c>
      <c r="E417" s="14">
        <f t="shared" si="18"/>
        <v>6.8295949112822209E-4</v>
      </c>
    </row>
    <row r="418" spans="2:5" x14ac:dyDescent="0.25">
      <c r="B418" s="13">
        <v>8.32</v>
      </c>
      <c r="C418" s="13">
        <v>3.5000000000000003E-2</v>
      </c>
      <c r="D418" s="27">
        <f t="shared" si="17"/>
        <v>0</v>
      </c>
      <c r="E418" s="14">
        <f t="shared" si="18"/>
        <v>0</v>
      </c>
    </row>
    <row r="419" spans="2:5" x14ac:dyDescent="0.25">
      <c r="B419" s="13">
        <v>8.34</v>
      </c>
      <c r="C419" s="13">
        <v>4.2000000000000003E-2</v>
      </c>
      <c r="D419" s="27">
        <f t="shared" si="17"/>
        <v>6.9999999999999993E-3</v>
      </c>
      <c r="E419" s="14">
        <f t="shared" si="18"/>
        <v>6.8295949112822209E-4</v>
      </c>
    </row>
    <row r="420" spans="2:5" x14ac:dyDescent="0.25">
      <c r="B420" s="13">
        <v>8.36</v>
      </c>
      <c r="C420" s="13">
        <v>4.2000000000000003E-2</v>
      </c>
      <c r="D420" s="27">
        <f t="shared" si="17"/>
        <v>6.9999999999999993E-3</v>
      </c>
      <c r="E420" s="14">
        <f t="shared" si="18"/>
        <v>6.8295949112822209E-4</v>
      </c>
    </row>
    <row r="421" spans="2:5" x14ac:dyDescent="0.25">
      <c r="B421" s="13">
        <v>8.3800000000000008</v>
      </c>
      <c r="C421" s="13">
        <v>3.5000000000000003E-2</v>
      </c>
      <c r="D421" s="27">
        <f t="shared" si="17"/>
        <v>0</v>
      </c>
      <c r="E421" s="14">
        <f t="shared" si="18"/>
        <v>0</v>
      </c>
    </row>
    <row r="422" spans="2:5" x14ac:dyDescent="0.25">
      <c r="B422" s="13">
        <v>8.4</v>
      </c>
      <c r="C422" s="13">
        <v>4.2000000000000003E-2</v>
      </c>
      <c r="D422" s="27">
        <f t="shared" si="17"/>
        <v>6.9999999999999993E-3</v>
      </c>
      <c r="E422" s="14">
        <f t="shared" si="18"/>
        <v>6.8295949112822209E-4</v>
      </c>
    </row>
    <row r="423" spans="2:5" x14ac:dyDescent="0.25">
      <c r="B423" s="13">
        <v>8.42</v>
      </c>
      <c r="C423" s="13">
        <v>4.2000000000000003E-2</v>
      </c>
      <c r="D423" s="27">
        <f t="shared" si="17"/>
        <v>6.9999999999999993E-3</v>
      </c>
      <c r="E423" s="14">
        <f t="shared" si="18"/>
        <v>6.8295949112822209E-4</v>
      </c>
    </row>
    <row r="424" spans="2:5" x14ac:dyDescent="0.25">
      <c r="B424" s="13">
        <v>8.44</v>
      </c>
      <c r="C424" s="13">
        <v>4.2000000000000003E-2</v>
      </c>
      <c r="D424" s="27">
        <f t="shared" si="17"/>
        <v>6.9999999999999993E-3</v>
      </c>
      <c r="E424" s="14">
        <f t="shared" si="18"/>
        <v>6.8295949112822209E-4</v>
      </c>
    </row>
    <row r="425" spans="2:5" x14ac:dyDescent="0.25">
      <c r="B425" s="13">
        <v>8.4600000000000009</v>
      </c>
      <c r="C425" s="13">
        <v>3.5000000000000003E-2</v>
      </c>
      <c r="D425" s="27">
        <f t="shared" si="17"/>
        <v>0</v>
      </c>
      <c r="E425" s="14">
        <f t="shared" si="18"/>
        <v>0</v>
      </c>
    </row>
    <row r="426" spans="2:5" x14ac:dyDescent="0.25">
      <c r="B426" s="13">
        <v>8.48</v>
      </c>
      <c r="C426" s="13">
        <v>4.2000000000000003E-2</v>
      </c>
      <c r="D426" s="27">
        <f t="shared" si="17"/>
        <v>6.9999999999999993E-3</v>
      </c>
      <c r="E426" s="14">
        <f t="shared" si="18"/>
        <v>6.8295949112822209E-4</v>
      </c>
    </row>
    <row r="427" spans="2:5" x14ac:dyDescent="0.25">
      <c r="B427" s="13">
        <v>8.5</v>
      </c>
      <c r="C427" s="13">
        <v>4.2000000000000003E-2</v>
      </c>
      <c r="D427" s="27">
        <f t="shared" si="17"/>
        <v>6.9999999999999993E-3</v>
      </c>
      <c r="E427" s="14">
        <f t="shared" si="18"/>
        <v>6.8295949112822209E-4</v>
      </c>
    </row>
    <row r="428" spans="2:5" x14ac:dyDescent="0.25">
      <c r="B428" s="13">
        <v>8.52</v>
      </c>
      <c r="C428" s="13">
        <v>3.5000000000000003E-2</v>
      </c>
      <c r="D428" s="27">
        <f t="shared" si="17"/>
        <v>0</v>
      </c>
      <c r="E428" s="14">
        <f t="shared" si="18"/>
        <v>0</v>
      </c>
    </row>
    <row r="429" spans="2:5" x14ac:dyDescent="0.25">
      <c r="B429" s="13">
        <v>8.5399999999999991</v>
      </c>
      <c r="C429" s="13">
        <v>3.5000000000000003E-2</v>
      </c>
      <c r="D429" s="27">
        <f t="shared" si="17"/>
        <v>0</v>
      </c>
      <c r="E429" s="14">
        <f t="shared" si="18"/>
        <v>0</v>
      </c>
    </row>
    <row r="430" spans="2:5" x14ac:dyDescent="0.25">
      <c r="B430" s="13">
        <v>8.56</v>
      </c>
      <c r="C430" s="13">
        <v>4.2000000000000003E-2</v>
      </c>
      <c r="D430" s="27">
        <f t="shared" si="17"/>
        <v>6.9999999999999993E-3</v>
      </c>
      <c r="E430" s="14">
        <f t="shared" si="18"/>
        <v>6.8295949112822209E-4</v>
      </c>
    </row>
    <row r="431" spans="2:5" x14ac:dyDescent="0.25">
      <c r="B431" s="13">
        <v>8.58</v>
      </c>
      <c r="C431" s="13">
        <v>3.5000000000000003E-2</v>
      </c>
      <c r="D431" s="27">
        <f t="shared" si="17"/>
        <v>0</v>
      </c>
      <c r="E431" s="14">
        <f t="shared" si="18"/>
        <v>0</v>
      </c>
    </row>
    <row r="432" spans="2:5" x14ac:dyDescent="0.25">
      <c r="B432" s="13">
        <v>8.6</v>
      </c>
      <c r="C432" s="13">
        <v>3.5000000000000003E-2</v>
      </c>
      <c r="D432" s="27">
        <f t="shared" si="17"/>
        <v>0</v>
      </c>
      <c r="E432" s="14">
        <f t="shared" si="18"/>
        <v>0</v>
      </c>
    </row>
    <row r="433" spans="2:5" x14ac:dyDescent="0.25">
      <c r="B433" s="13">
        <v>8.6199999999999992</v>
      </c>
      <c r="C433" s="13">
        <v>4.2000000000000003E-2</v>
      </c>
      <c r="D433" s="27">
        <f t="shared" si="17"/>
        <v>6.9999999999999993E-3</v>
      </c>
      <c r="E433" s="14">
        <f t="shared" si="18"/>
        <v>6.8295949112822209E-4</v>
      </c>
    </row>
    <row r="434" spans="2:5" x14ac:dyDescent="0.25">
      <c r="B434" s="13">
        <v>8.64</v>
      </c>
      <c r="C434" s="13">
        <v>4.2000000000000003E-2</v>
      </c>
      <c r="D434" s="27">
        <f t="shared" si="17"/>
        <v>6.9999999999999993E-3</v>
      </c>
      <c r="E434" s="14">
        <f t="shared" si="18"/>
        <v>6.8295949112822209E-4</v>
      </c>
    </row>
    <row r="435" spans="2:5" x14ac:dyDescent="0.25">
      <c r="B435" s="13">
        <v>8.66</v>
      </c>
      <c r="C435" s="13">
        <v>3.5000000000000003E-2</v>
      </c>
      <c r="D435" s="27">
        <f t="shared" si="17"/>
        <v>0</v>
      </c>
      <c r="E435" s="14">
        <f t="shared" si="18"/>
        <v>0</v>
      </c>
    </row>
    <row r="436" spans="2:5" x14ac:dyDescent="0.25">
      <c r="B436" s="13">
        <v>8.68</v>
      </c>
      <c r="C436" s="13">
        <v>3.5000000000000003E-2</v>
      </c>
      <c r="D436" s="27">
        <f t="shared" si="17"/>
        <v>0</v>
      </c>
      <c r="E436" s="14">
        <f t="shared" si="18"/>
        <v>0</v>
      </c>
    </row>
    <row r="437" spans="2:5" x14ac:dyDescent="0.25">
      <c r="B437" s="13">
        <v>8.6999999999999993</v>
      </c>
      <c r="C437" s="13">
        <v>3.5000000000000003E-2</v>
      </c>
      <c r="D437" s="27">
        <f t="shared" si="17"/>
        <v>0</v>
      </c>
      <c r="E437" s="14">
        <f t="shared" si="18"/>
        <v>0</v>
      </c>
    </row>
    <row r="438" spans="2:5" x14ac:dyDescent="0.25">
      <c r="B438" s="13">
        <v>8.7200000000000006</v>
      </c>
      <c r="C438" s="13">
        <v>3.5000000000000003E-2</v>
      </c>
      <c r="D438" s="27">
        <f t="shared" si="17"/>
        <v>0</v>
      </c>
      <c r="E438" s="14">
        <f t="shared" si="18"/>
        <v>0</v>
      </c>
    </row>
    <row r="439" spans="2:5" x14ac:dyDescent="0.25">
      <c r="B439" s="13">
        <v>8.74</v>
      </c>
      <c r="C439" s="13">
        <v>3.5000000000000003E-2</v>
      </c>
      <c r="D439" s="27">
        <f t="shared" si="17"/>
        <v>0</v>
      </c>
      <c r="E439" s="14">
        <f t="shared" si="18"/>
        <v>0</v>
      </c>
    </row>
    <row r="440" spans="2:5" x14ac:dyDescent="0.25">
      <c r="B440" s="13">
        <v>8.76</v>
      </c>
      <c r="C440" s="13">
        <v>3.5000000000000003E-2</v>
      </c>
      <c r="D440" s="27">
        <f t="shared" si="17"/>
        <v>0</v>
      </c>
      <c r="E440" s="14">
        <f t="shared" si="18"/>
        <v>0</v>
      </c>
    </row>
    <row r="441" spans="2:5" x14ac:dyDescent="0.25">
      <c r="B441" s="13">
        <v>8.7799999999999994</v>
      </c>
      <c r="C441" s="13">
        <v>3.5000000000000003E-2</v>
      </c>
      <c r="D441" s="27">
        <f t="shared" si="17"/>
        <v>0</v>
      </c>
      <c r="E441" s="14">
        <f t="shared" si="18"/>
        <v>0</v>
      </c>
    </row>
    <row r="442" spans="2:5" x14ac:dyDescent="0.25">
      <c r="B442" s="13">
        <v>8.8000000000000007</v>
      </c>
      <c r="C442" s="13">
        <v>3.5000000000000003E-2</v>
      </c>
      <c r="D442" s="27">
        <f t="shared" si="17"/>
        <v>0</v>
      </c>
      <c r="E442" s="14">
        <f t="shared" si="18"/>
        <v>0</v>
      </c>
    </row>
    <row r="443" spans="2:5" x14ac:dyDescent="0.25">
      <c r="B443" s="13">
        <v>8.82</v>
      </c>
      <c r="C443" s="13">
        <v>3.5000000000000003E-2</v>
      </c>
      <c r="D443" s="27">
        <f t="shared" si="17"/>
        <v>0</v>
      </c>
      <c r="E443" s="14">
        <f t="shared" si="18"/>
        <v>0</v>
      </c>
    </row>
    <row r="444" spans="2:5" x14ac:dyDescent="0.25">
      <c r="B444" s="13">
        <v>8.84</v>
      </c>
      <c r="C444" s="13">
        <v>3.5000000000000003E-2</v>
      </c>
      <c r="D444" s="27">
        <f t="shared" si="17"/>
        <v>0</v>
      </c>
      <c r="E444" s="14">
        <f t="shared" si="18"/>
        <v>0</v>
      </c>
    </row>
    <row r="445" spans="2:5" x14ac:dyDescent="0.25">
      <c r="B445" s="13">
        <v>8.86</v>
      </c>
      <c r="C445" s="13">
        <v>3.5000000000000003E-2</v>
      </c>
      <c r="D445" s="27">
        <f t="shared" si="17"/>
        <v>0</v>
      </c>
      <c r="E445" s="14">
        <f t="shared" si="18"/>
        <v>0</v>
      </c>
    </row>
    <row r="446" spans="2:5" x14ac:dyDescent="0.25">
      <c r="B446" s="13">
        <v>8.8800000000000008</v>
      </c>
      <c r="C446" s="13">
        <v>3.5000000000000003E-2</v>
      </c>
      <c r="D446" s="27">
        <f t="shared" si="17"/>
        <v>0</v>
      </c>
      <c r="E446" s="14">
        <f t="shared" si="18"/>
        <v>0</v>
      </c>
    </row>
    <row r="447" spans="2:5" x14ac:dyDescent="0.25">
      <c r="B447" s="13">
        <v>8.9</v>
      </c>
      <c r="C447" s="13">
        <v>3.5000000000000003E-2</v>
      </c>
      <c r="D447" s="27">
        <f t="shared" si="17"/>
        <v>0</v>
      </c>
      <c r="E447" s="14">
        <f t="shared" si="18"/>
        <v>0</v>
      </c>
    </row>
    <row r="448" spans="2:5" x14ac:dyDescent="0.25">
      <c r="B448" s="13">
        <v>8.92</v>
      </c>
      <c r="C448" s="13">
        <v>4.2000000000000003E-2</v>
      </c>
      <c r="D448" s="27">
        <f t="shared" si="17"/>
        <v>6.9999999999999993E-3</v>
      </c>
      <c r="E448" s="14">
        <f t="shared" si="18"/>
        <v>6.8295949112822209E-4</v>
      </c>
    </row>
    <row r="449" spans="2:5" x14ac:dyDescent="0.25">
      <c r="B449" s="13">
        <v>8.94</v>
      </c>
      <c r="C449" s="13">
        <v>3.5000000000000003E-2</v>
      </c>
      <c r="D449" s="27">
        <f t="shared" si="17"/>
        <v>0</v>
      </c>
      <c r="E449" s="14">
        <f t="shared" si="18"/>
        <v>0</v>
      </c>
    </row>
    <row r="450" spans="2:5" x14ac:dyDescent="0.25">
      <c r="B450" s="13">
        <v>8.9600000000000009</v>
      </c>
      <c r="C450" s="13">
        <v>3.5000000000000003E-2</v>
      </c>
      <c r="D450" s="27">
        <f t="shared" si="17"/>
        <v>0</v>
      </c>
      <c r="E450" s="14">
        <f t="shared" si="18"/>
        <v>0</v>
      </c>
    </row>
    <row r="451" spans="2:5" x14ac:dyDescent="0.25">
      <c r="B451" s="13">
        <v>8.98</v>
      </c>
      <c r="C451" s="13">
        <v>4.2000000000000003E-2</v>
      </c>
      <c r="D451" s="27">
        <f t="shared" ref="D451:D502" si="19">C451-$O$5</f>
        <v>6.9999999999999993E-3</v>
      </c>
      <c r="E451" s="14">
        <f t="shared" si="18"/>
        <v>6.8295949112822209E-4</v>
      </c>
    </row>
    <row r="452" spans="2:5" x14ac:dyDescent="0.25">
      <c r="B452" s="13">
        <v>9</v>
      </c>
      <c r="C452" s="13">
        <v>4.2000000000000003E-2</v>
      </c>
      <c r="D452" s="27">
        <f t="shared" si="19"/>
        <v>6.9999999999999993E-3</v>
      </c>
      <c r="E452" s="14">
        <f t="shared" ref="E452:E502" si="20">D452/$O$2</f>
        <v>6.8295949112822209E-4</v>
      </c>
    </row>
    <row r="453" spans="2:5" x14ac:dyDescent="0.25">
      <c r="B453" s="13">
        <v>9.02</v>
      </c>
      <c r="C453" s="13">
        <v>4.2000000000000003E-2</v>
      </c>
      <c r="D453" s="27">
        <f t="shared" si="19"/>
        <v>6.9999999999999993E-3</v>
      </c>
      <c r="E453" s="14">
        <f t="shared" si="20"/>
        <v>6.8295949112822209E-4</v>
      </c>
    </row>
    <row r="454" spans="2:5" x14ac:dyDescent="0.25">
      <c r="B454" s="13">
        <v>9.0399999999999991</v>
      </c>
      <c r="C454" s="13">
        <v>3.5000000000000003E-2</v>
      </c>
      <c r="D454" s="27">
        <f t="shared" si="19"/>
        <v>0</v>
      </c>
      <c r="E454" s="14">
        <f t="shared" si="20"/>
        <v>0</v>
      </c>
    </row>
    <row r="455" spans="2:5" x14ac:dyDescent="0.25">
      <c r="B455" s="13">
        <v>9.06</v>
      </c>
      <c r="C455" s="13">
        <v>3.5000000000000003E-2</v>
      </c>
      <c r="D455" s="27">
        <f t="shared" si="19"/>
        <v>0</v>
      </c>
      <c r="E455" s="14">
        <f t="shared" si="20"/>
        <v>0</v>
      </c>
    </row>
    <row r="456" spans="2:5" x14ac:dyDescent="0.25">
      <c r="B456" s="13">
        <v>9.08</v>
      </c>
      <c r="C456" s="13">
        <v>3.5000000000000003E-2</v>
      </c>
      <c r="D456" s="27">
        <f t="shared" si="19"/>
        <v>0</v>
      </c>
      <c r="E456" s="14">
        <f t="shared" si="20"/>
        <v>0</v>
      </c>
    </row>
    <row r="457" spans="2:5" x14ac:dyDescent="0.25">
      <c r="B457" s="13">
        <v>9.1</v>
      </c>
      <c r="C457" s="13">
        <v>3.5000000000000003E-2</v>
      </c>
      <c r="D457" s="27">
        <f t="shared" si="19"/>
        <v>0</v>
      </c>
      <c r="E457" s="14">
        <f t="shared" si="20"/>
        <v>0</v>
      </c>
    </row>
    <row r="458" spans="2:5" x14ac:dyDescent="0.25">
      <c r="B458" s="13">
        <v>9.1199999999999992</v>
      </c>
      <c r="C458" s="13">
        <v>3.5000000000000003E-2</v>
      </c>
      <c r="D458" s="27">
        <f t="shared" si="19"/>
        <v>0</v>
      </c>
      <c r="E458" s="14">
        <f t="shared" si="20"/>
        <v>0</v>
      </c>
    </row>
    <row r="459" spans="2:5" x14ac:dyDescent="0.25">
      <c r="B459" s="13">
        <v>9.14</v>
      </c>
      <c r="C459" s="13">
        <v>3.5000000000000003E-2</v>
      </c>
      <c r="D459" s="27">
        <f t="shared" si="19"/>
        <v>0</v>
      </c>
      <c r="E459" s="14">
        <f t="shared" si="20"/>
        <v>0</v>
      </c>
    </row>
    <row r="460" spans="2:5" x14ac:dyDescent="0.25">
      <c r="B460" s="13">
        <v>9.16</v>
      </c>
      <c r="C460" s="13">
        <v>3.5000000000000003E-2</v>
      </c>
      <c r="D460" s="27">
        <f t="shared" si="19"/>
        <v>0</v>
      </c>
      <c r="E460" s="14">
        <f t="shared" si="20"/>
        <v>0</v>
      </c>
    </row>
    <row r="461" spans="2:5" x14ac:dyDescent="0.25">
      <c r="B461" s="13">
        <v>9.18</v>
      </c>
      <c r="C461" s="13">
        <v>3.5000000000000003E-2</v>
      </c>
      <c r="D461" s="27">
        <f t="shared" si="19"/>
        <v>0</v>
      </c>
      <c r="E461" s="14">
        <f t="shared" si="20"/>
        <v>0</v>
      </c>
    </row>
    <row r="462" spans="2:5" x14ac:dyDescent="0.25">
      <c r="B462" s="13">
        <v>9.1999999999999993</v>
      </c>
      <c r="C462" s="13">
        <v>3.5000000000000003E-2</v>
      </c>
      <c r="D462" s="27">
        <f t="shared" si="19"/>
        <v>0</v>
      </c>
      <c r="E462" s="14">
        <f t="shared" si="20"/>
        <v>0</v>
      </c>
    </row>
    <row r="463" spans="2:5" x14ac:dyDescent="0.25">
      <c r="B463" s="13">
        <v>9.2200000000000006</v>
      </c>
      <c r="C463" s="13">
        <v>3.5000000000000003E-2</v>
      </c>
      <c r="D463" s="27">
        <f t="shared" si="19"/>
        <v>0</v>
      </c>
      <c r="E463" s="14">
        <f t="shared" si="20"/>
        <v>0</v>
      </c>
    </row>
    <row r="464" spans="2:5" x14ac:dyDescent="0.25">
      <c r="B464" s="13">
        <v>9.24</v>
      </c>
      <c r="C464" s="13">
        <v>3.5000000000000003E-2</v>
      </c>
      <c r="D464" s="27">
        <f t="shared" si="19"/>
        <v>0</v>
      </c>
      <c r="E464" s="14">
        <f t="shared" si="20"/>
        <v>0</v>
      </c>
    </row>
    <row r="465" spans="2:5" x14ac:dyDescent="0.25">
      <c r="B465" s="13">
        <v>9.26</v>
      </c>
      <c r="C465" s="13">
        <v>3.5000000000000003E-2</v>
      </c>
      <c r="D465" s="27">
        <f t="shared" si="19"/>
        <v>0</v>
      </c>
      <c r="E465" s="14">
        <f t="shared" si="20"/>
        <v>0</v>
      </c>
    </row>
    <row r="466" spans="2:5" x14ac:dyDescent="0.25">
      <c r="B466" s="13">
        <v>9.2799999999999994</v>
      </c>
      <c r="C466" s="13">
        <v>3.5000000000000003E-2</v>
      </c>
      <c r="D466" s="27">
        <f t="shared" si="19"/>
        <v>0</v>
      </c>
      <c r="E466" s="14">
        <f t="shared" si="20"/>
        <v>0</v>
      </c>
    </row>
    <row r="467" spans="2:5" x14ac:dyDescent="0.25">
      <c r="B467" s="13">
        <v>9.3000000000000007</v>
      </c>
      <c r="C467" s="13">
        <v>3.5000000000000003E-2</v>
      </c>
      <c r="D467" s="27">
        <f t="shared" si="19"/>
        <v>0</v>
      </c>
      <c r="E467" s="14">
        <f t="shared" si="20"/>
        <v>0</v>
      </c>
    </row>
    <row r="468" spans="2:5" x14ac:dyDescent="0.25">
      <c r="B468" s="13">
        <v>9.32</v>
      </c>
      <c r="C468" s="13">
        <v>4.2000000000000003E-2</v>
      </c>
      <c r="D468" s="27">
        <f t="shared" si="19"/>
        <v>6.9999999999999993E-3</v>
      </c>
      <c r="E468" s="14">
        <f t="shared" si="20"/>
        <v>6.8295949112822209E-4</v>
      </c>
    </row>
    <row r="469" spans="2:5" x14ac:dyDescent="0.25">
      <c r="B469" s="13">
        <v>9.34</v>
      </c>
      <c r="C469" s="13">
        <v>4.2000000000000003E-2</v>
      </c>
      <c r="D469" s="27">
        <f t="shared" si="19"/>
        <v>6.9999999999999993E-3</v>
      </c>
      <c r="E469" s="14">
        <f t="shared" si="20"/>
        <v>6.8295949112822209E-4</v>
      </c>
    </row>
    <row r="470" spans="2:5" x14ac:dyDescent="0.25">
      <c r="B470" s="13">
        <v>9.36</v>
      </c>
      <c r="C470" s="13">
        <v>3.5000000000000003E-2</v>
      </c>
      <c r="D470" s="27">
        <f t="shared" si="19"/>
        <v>0</v>
      </c>
      <c r="E470" s="14">
        <f t="shared" si="20"/>
        <v>0</v>
      </c>
    </row>
    <row r="471" spans="2:5" x14ac:dyDescent="0.25">
      <c r="B471" s="13">
        <v>9.3800000000000008</v>
      </c>
      <c r="C471" s="13">
        <v>4.2000000000000003E-2</v>
      </c>
      <c r="D471" s="27">
        <f t="shared" si="19"/>
        <v>6.9999999999999993E-3</v>
      </c>
      <c r="E471" s="14">
        <f t="shared" si="20"/>
        <v>6.8295949112822209E-4</v>
      </c>
    </row>
    <row r="472" spans="2:5" x14ac:dyDescent="0.25">
      <c r="B472" s="13">
        <v>9.4</v>
      </c>
      <c r="C472" s="13">
        <v>3.5000000000000003E-2</v>
      </c>
      <c r="D472" s="27">
        <f t="shared" si="19"/>
        <v>0</v>
      </c>
      <c r="E472" s="14">
        <f t="shared" si="20"/>
        <v>0</v>
      </c>
    </row>
    <row r="473" spans="2:5" x14ac:dyDescent="0.25">
      <c r="B473" s="13">
        <v>9.42</v>
      </c>
      <c r="C473" s="13">
        <v>3.5000000000000003E-2</v>
      </c>
      <c r="D473" s="27">
        <f t="shared" si="19"/>
        <v>0</v>
      </c>
      <c r="E473" s="14">
        <f t="shared" si="20"/>
        <v>0</v>
      </c>
    </row>
    <row r="474" spans="2:5" x14ac:dyDescent="0.25">
      <c r="B474" s="13">
        <v>9.44</v>
      </c>
      <c r="C474" s="13">
        <v>3.5000000000000003E-2</v>
      </c>
      <c r="D474" s="27">
        <f t="shared" si="19"/>
        <v>0</v>
      </c>
      <c r="E474" s="14">
        <f t="shared" si="20"/>
        <v>0</v>
      </c>
    </row>
    <row r="475" spans="2:5" x14ac:dyDescent="0.25">
      <c r="B475" s="13">
        <v>9.4600000000000009</v>
      </c>
      <c r="C475" s="13">
        <v>3.5000000000000003E-2</v>
      </c>
      <c r="D475" s="27">
        <f t="shared" si="19"/>
        <v>0</v>
      </c>
      <c r="E475" s="14">
        <f t="shared" si="20"/>
        <v>0</v>
      </c>
    </row>
    <row r="476" spans="2:5" x14ac:dyDescent="0.25">
      <c r="B476" s="13">
        <v>9.48</v>
      </c>
      <c r="C476" s="13">
        <v>3.5000000000000003E-2</v>
      </c>
      <c r="D476" s="27">
        <f t="shared" si="19"/>
        <v>0</v>
      </c>
      <c r="E476" s="14">
        <f t="shared" si="20"/>
        <v>0</v>
      </c>
    </row>
    <row r="477" spans="2:5" x14ac:dyDescent="0.25">
      <c r="B477" s="13">
        <v>9.5</v>
      </c>
      <c r="C477" s="13">
        <v>3.5000000000000003E-2</v>
      </c>
      <c r="D477" s="27">
        <f t="shared" si="19"/>
        <v>0</v>
      </c>
      <c r="E477" s="14">
        <f t="shared" si="20"/>
        <v>0</v>
      </c>
    </row>
    <row r="478" spans="2:5" x14ac:dyDescent="0.25">
      <c r="B478" s="13">
        <v>9.52</v>
      </c>
      <c r="C478" s="13">
        <v>3.5000000000000003E-2</v>
      </c>
      <c r="D478" s="27">
        <f t="shared" si="19"/>
        <v>0</v>
      </c>
      <c r="E478" s="14">
        <f t="shared" si="20"/>
        <v>0</v>
      </c>
    </row>
    <row r="479" spans="2:5" x14ac:dyDescent="0.25">
      <c r="B479" s="13">
        <v>9.5399999999999991</v>
      </c>
      <c r="C479" s="13">
        <v>3.5000000000000003E-2</v>
      </c>
      <c r="D479" s="27">
        <f t="shared" si="19"/>
        <v>0</v>
      </c>
      <c r="E479" s="14">
        <f t="shared" si="20"/>
        <v>0</v>
      </c>
    </row>
    <row r="480" spans="2:5" x14ac:dyDescent="0.25">
      <c r="B480" s="13">
        <v>9.56</v>
      </c>
      <c r="C480" s="13">
        <v>3.5000000000000003E-2</v>
      </c>
      <c r="D480" s="27">
        <f t="shared" si="19"/>
        <v>0</v>
      </c>
      <c r="E480" s="14">
        <f t="shared" si="20"/>
        <v>0</v>
      </c>
    </row>
    <row r="481" spans="2:5" x14ac:dyDescent="0.25">
      <c r="B481" s="13">
        <v>9.58</v>
      </c>
      <c r="C481" s="13">
        <v>3.5000000000000003E-2</v>
      </c>
      <c r="D481" s="27">
        <f t="shared" si="19"/>
        <v>0</v>
      </c>
      <c r="E481" s="14">
        <f t="shared" si="20"/>
        <v>0</v>
      </c>
    </row>
    <row r="482" spans="2:5" x14ac:dyDescent="0.25">
      <c r="B482" s="13">
        <v>9.6</v>
      </c>
      <c r="C482" s="13">
        <v>3.5000000000000003E-2</v>
      </c>
      <c r="D482" s="27">
        <f t="shared" si="19"/>
        <v>0</v>
      </c>
      <c r="E482" s="14">
        <f t="shared" si="20"/>
        <v>0</v>
      </c>
    </row>
    <row r="483" spans="2:5" x14ac:dyDescent="0.25">
      <c r="B483" s="13">
        <v>9.6199999999999992</v>
      </c>
      <c r="C483" s="13">
        <v>3.5000000000000003E-2</v>
      </c>
      <c r="D483" s="27">
        <f t="shared" si="19"/>
        <v>0</v>
      </c>
      <c r="E483" s="14">
        <f t="shared" si="20"/>
        <v>0</v>
      </c>
    </row>
    <row r="484" spans="2:5" x14ac:dyDescent="0.25">
      <c r="B484" s="13">
        <v>9.64</v>
      </c>
      <c r="C484" s="13">
        <v>3.5000000000000003E-2</v>
      </c>
      <c r="D484" s="27">
        <f t="shared" si="19"/>
        <v>0</v>
      </c>
      <c r="E484" s="14">
        <f t="shared" si="20"/>
        <v>0</v>
      </c>
    </row>
    <row r="485" spans="2:5" x14ac:dyDescent="0.25">
      <c r="B485" s="13">
        <v>9.66</v>
      </c>
      <c r="C485" s="13">
        <v>3.5000000000000003E-2</v>
      </c>
      <c r="D485" s="27">
        <f t="shared" si="19"/>
        <v>0</v>
      </c>
      <c r="E485" s="14">
        <f t="shared" si="20"/>
        <v>0</v>
      </c>
    </row>
    <row r="486" spans="2:5" x14ac:dyDescent="0.25">
      <c r="B486" s="13">
        <v>9.68</v>
      </c>
      <c r="C486" s="13">
        <v>3.5000000000000003E-2</v>
      </c>
      <c r="D486" s="27">
        <f t="shared" si="19"/>
        <v>0</v>
      </c>
      <c r="E486" s="14">
        <f t="shared" si="20"/>
        <v>0</v>
      </c>
    </row>
    <row r="487" spans="2:5" x14ac:dyDescent="0.25">
      <c r="B487" s="13">
        <v>9.6999999999999993</v>
      </c>
      <c r="C487" s="13">
        <v>3.5000000000000003E-2</v>
      </c>
      <c r="D487" s="27">
        <f t="shared" si="19"/>
        <v>0</v>
      </c>
      <c r="E487" s="14">
        <f t="shared" si="20"/>
        <v>0</v>
      </c>
    </row>
    <row r="488" spans="2:5" x14ac:dyDescent="0.25">
      <c r="B488" s="13">
        <v>9.7200000000000006</v>
      </c>
      <c r="C488" s="13">
        <v>3.5000000000000003E-2</v>
      </c>
      <c r="D488" s="27">
        <f t="shared" si="19"/>
        <v>0</v>
      </c>
      <c r="E488" s="14">
        <f t="shared" si="20"/>
        <v>0</v>
      </c>
    </row>
    <row r="489" spans="2:5" x14ac:dyDescent="0.25">
      <c r="B489" s="13">
        <v>9.74</v>
      </c>
      <c r="C489" s="13">
        <v>3.5000000000000003E-2</v>
      </c>
      <c r="D489" s="27">
        <f t="shared" si="19"/>
        <v>0</v>
      </c>
      <c r="E489" s="14">
        <f t="shared" si="20"/>
        <v>0</v>
      </c>
    </row>
    <row r="490" spans="2:5" x14ac:dyDescent="0.25">
      <c r="B490" s="13">
        <v>9.76</v>
      </c>
      <c r="C490" s="13">
        <v>3.5000000000000003E-2</v>
      </c>
      <c r="D490" s="27">
        <f t="shared" si="19"/>
        <v>0</v>
      </c>
      <c r="E490" s="14">
        <f t="shared" si="20"/>
        <v>0</v>
      </c>
    </row>
    <row r="491" spans="2:5" x14ac:dyDescent="0.25">
      <c r="B491" s="13">
        <v>9.7799999999999994</v>
      </c>
      <c r="C491" s="13">
        <v>4.2000000000000003E-2</v>
      </c>
      <c r="D491" s="27">
        <f t="shared" si="19"/>
        <v>6.9999999999999993E-3</v>
      </c>
      <c r="E491" s="14">
        <f t="shared" si="20"/>
        <v>6.8295949112822209E-4</v>
      </c>
    </row>
    <row r="492" spans="2:5" x14ac:dyDescent="0.25">
      <c r="B492" s="13">
        <v>9.8000000000000007</v>
      </c>
      <c r="C492" s="13">
        <v>4.2000000000000003E-2</v>
      </c>
      <c r="D492" s="27">
        <f t="shared" si="19"/>
        <v>6.9999999999999993E-3</v>
      </c>
      <c r="E492" s="14">
        <f t="shared" si="20"/>
        <v>6.8295949112822209E-4</v>
      </c>
    </row>
    <row r="493" spans="2:5" x14ac:dyDescent="0.25">
      <c r="B493" s="13">
        <v>9.82</v>
      </c>
      <c r="C493" s="13">
        <v>3.5000000000000003E-2</v>
      </c>
      <c r="D493" s="27">
        <f t="shared" si="19"/>
        <v>0</v>
      </c>
      <c r="E493" s="14">
        <f t="shared" si="20"/>
        <v>0</v>
      </c>
    </row>
    <row r="494" spans="2:5" x14ac:dyDescent="0.25">
      <c r="B494" s="13">
        <v>9.84</v>
      </c>
      <c r="C494" s="13">
        <v>3.5000000000000003E-2</v>
      </c>
      <c r="D494" s="27">
        <f t="shared" si="19"/>
        <v>0</v>
      </c>
      <c r="E494" s="14">
        <f t="shared" si="20"/>
        <v>0</v>
      </c>
    </row>
    <row r="495" spans="2:5" x14ac:dyDescent="0.25">
      <c r="B495" s="13">
        <v>9.86</v>
      </c>
      <c r="C495" s="13">
        <v>4.2000000000000003E-2</v>
      </c>
      <c r="D495" s="27">
        <f t="shared" si="19"/>
        <v>6.9999999999999993E-3</v>
      </c>
      <c r="E495" s="14">
        <f t="shared" si="20"/>
        <v>6.8295949112822209E-4</v>
      </c>
    </row>
    <row r="496" spans="2:5" x14ac:dyDescent="0.25">
      <c r="B496" s="13">
        <v>9.8800000000000008</v>
      </c>
      <c r="C496" s="13">
        <v>3.5000000000000003E-2</v>
      </c>
      <c r="D496" s="27">
        <f t="shared" si="19"/>
        <v>0</v>
      </c>
      <c r="E496" s="14">
        <f t="shared" si="20"/>
        <v>0</v>
      </c>
    </row>
    <row r="497" spans="2:5" x14ac:dyDescent="0.25">
      <c r="B497" s="13">
        <v>9.9</v>
      </c>
      <c r="C497" s="13">
        <v>3.5000000000000003E-2</v>
      </c>
      <c r="D497" s="27">
        <f t="shared" si="19"/>
        <v>0</v>
      </c>
      <c r="E497" s="14">
        <f t="shared" si="20"/>
        <v>0</v>
      </c>
    </row>
    <row r="498" spans="2:5" x14ac:dyDescent="0.25">
      <c r="B498" s="13">
        <v>9.92</v>
      </c>
      <c r="C498" s="13">
        <v>3.5000000000000003E-2</v>
      </c>
      <c r="D498" s="27">
        <f t="shared" si="19"/>
        <v>0</v>
      </c>
      <c r="E498" s="14">
        <f t="shared" si="20"/>
        <v>0</v>
      </c>
    </row>
    <row r="499" spans="2:5" x14ac:dyDescent="0.25">
      <c r="B499" s="13">
        <v>9.94</v>
      </c>
      <c r="C499" s="13">
        <v>4.2000000000000003E-2</v>
      </c>
      <c r="D499" s="27">
        <f t="shared" si="19"/>
        <v>6.9999999999999993E-3</v>
      </c>
      <c r="E499" s="14">
        <f t="shared" si="20"/>
        <v>6.8295949112822209E-4</v>
      </c>
    </row>
    <row r="500" spans="2:5" x14ac:dyDescent="0.25">
      <c r="B500" s="13">
        <v>9.9600000000000009</v>
      </c>
      <c r="C500" s="13">
        <v>3.5000000000000003E-2</v>
      </c>
      <c r="D500" s="27">
        <f t="shared" si="19"/>
        <v>0</v>
      </c>
      <c r="E500" s="14">
        <f t="shared" si="20"/>
        <v>0</v>
      </c>
    </row>
    <row r="501" spans="2:5" x14ac:dyDescent="0.25">
      <c r="B501" s="13">
        <v>9.98</v>
      </c>
      <c r="C501" s="13">
        <v>3.5000000000000003E-2</v>
      </c>
      <c r="D501" s="27">
        <f t="shared" si="19"/>
        <v>0</v>
      </c>
      <c r="E501" s="14">
        <f t="shared" si="20"/>
        <v>0</v>
      </c>
    </row>
    <row r="502" spans="2:5" x14ac:dyDescent="0.25">
      <c r="B502" s="13">
        <v>10</v>
      </c>
      <c r="C502" s="13">
        <v>3.5000000000000003E-2</v>
      </c>
      <c r="D502" s="27">
        <f t="shared" si="19"/>
        <v>0</v>
      </c>
      <c r="E502" s="14">
        <f t="shared" si="20"/>
        <v>0</v>
      </c>
    </row>
    <row r="503" spans="2:5" x14ac:dyDescent="0.25">
      <c r="E503" s="9"/>
    </row>
    <row r="504" spans="2:5" x14ac:dyDescent="0.25">
      <c r="E504" s="9"/>
    </row>
  </sheetData>
  <mergeCells count="20">
    <mergeCell ref="O2:O3"/>
    <mergeCell ref="W2:Y2"/>
    <mergeCell ref="AA2:AC2"/>
    <mergeCell ref="G2:G3"/>
    <mergeCell ref="H2:H3"/>
    <mergeCell ref="I2:I3"/>
    <mergeCell ref="J2:J3"/>
    <mergeCell ref="K2:K3"/>
    <mergeCell ref="L2:L3"/>
    <mergeCell ref="K4:K7"/>
    <mergeCell ref="L4:L7"/>
    <mergeCell ref="I4:I7"/>
    <mergeCell ref="H4:H7"/>
    <mergeCell ref="N2:N3"/>
    <mergeCell ref="AA27:AA28"/>
    <mergeCell ref="W27:W28"/>
    <mergeCell ref="W9:X9"/>
    <mergeCell ref="AA9:AB9"/>
    <mergeCell ref="N5:N6"/>
    <mergeCell ref="O5:O6"/>
  </mergeCells>
  <pageMargins left="0.7" right="0.7" top="0.75" bottom="0.75" header="0.3" footer="0.3"/>
  <ignoredErrors>
    <ignoredError sqref="T7:T8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437E-DDFF-481F-BEA4-4A6873623C3A}">
  <dimension ref="B1:AC504"/>
  <sheetViews>
    <sheetView workbookViewId="0">
      <selection activeCell="W30" sqref="W30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0.85546875" customWidth="1"/>
    <col min="24" max="24" width="21.5703125" customWidth="1"/>
    <col min="25" max="25" width="12.5703125" bestFit="1" customWidth="1"/>
    <col min="27" max="28" width="21.28515625" customWidth="1"/>
    <col min="29" max="29" width="12.5703125" bestFit="1" customWidth="1"/>
  </cols>
  <sheetData>
    <row r="1" spans="2:29" x14ac:dyDescent="0.25">
      <c r="B1" s="31" t="s">
        <v>23</v>
      </c>
      <c r="C1" s="31" t="s">
        <v>16</v>
      </c>
      <c r="D1" s="31" t="s">
        <v>17</v>
      </c>
      <c r="E1" s="31" t="s">
        <v>18</v>
      </c>
    </row>
    <row r="2" spans="2:29" x14ac:dyDescent="0.25">
      <c r="B2" s="13">
        <v>0</v>
      </c>
      <c r="C2" s="13">
        <v>0.65500000000000003</v>
      </c>
      <c r="D2" s="14">
        <f>C2-$O$5</f>
        <v>0.63800000000000001</v>
      </c>
      <c r="E2" s="14">
        <f>D2/$O$2</f>
        <v>6.224687933425796E-2</v>
      </c>
      <c r="G2" s="81" t="s">
        <v>12</v>
      </c>
      <c r="H2" s="81" t="s">
        <v>14</v>
      </c>
      <c r="I2" s="81" t="s">
        <v>25</v>
      </c>
      <c r="J2" s="81" t="s">
        <v>13</v>
      </c>
      <c r="K2" s="81" t="s">
        <v>15</v>
      </c>
      <c r="L2" s="81" t="s">
        <v>24</v>
      </c>
      <c r="N2" s="81" t="s">
        <v>10</v>
      </c>
      <c r="O2" s="82">
        <f>-'1ª Parte'!I5</f>
        <v>10.249509803921571</v>
      </c>
      <c r="P2" s="70">
        <f>'2ªParte dx=0,057'!P2</f>
        <v>5.2256775800563385E-2</v>
      </c>
      <c r="S2" s="31" t="s">
        <v>19</v>
      </c>
      <c r="T2" s="31" t="s">
        <v>20</v>
      </c>
      <c r="U2" s="31" t="s">
        <v>21</v>
      </c>
      <c r="W2" s="85" t="s">
        <v>26</v>
      </c>
      <c r="X2" s="85"/>
      <c r="Y2" s="85"/>
      <c r="AA2" s="85" t="s">
        <v>27</v>
      </c>
      <c r="AB2" s="85"/>
      <c r="AC2" s="85"/>
    </row>
    <row r="3" spans="2:29" x14ac:dyDescent="0.25">
      <c r="B3" s="13">
        <v>0.02</v>
      </c>
      <c r="C3" s="13">
        <v>0.70399999999999996</v>
      </c>
      <c r="D3" s="14">
        <f t="shared" ref="D3:D66" si="0">C3-$O$5</f>
        <v>0.68699999999999994</v>
      </c>
      <c r="E3" s="14">
        <f>D3/$O$2</f>
        <v>6.7027595772155515E-2</v>
      </c>
      <c r="G3" s="81"/>
      <c r="H3" s="81"/>
      <c r="I3" s="81"/>
      <c r="J3" s="81"/>
      <c r="K3" s="81"/>
      <c r="L3" s="81"/>
      <c r="N3" s="81"/>
      <c r="O3" s="86"/>
      <c r="S3" s="18">
        <f>E7</f>
        <v>7.649146300636088E-2</v>
      </c>
      <c r="T3" s="13">
        <f>AVERAGE(B7)</f>
        <v>0.1</v>
      </c>
      <c r="U3" s="18">
        <f>($O$2*S3*S3)/2</f>
        <v>2.9984653498493465E-2</v>
      </c>
      <c r="W3" s="31" t="s">
        <v>28</v>
      </c>
      <c r="X3" s="31" t="s">
        <v>20</v>
      </c>
      <c r="Y3" s="31" t="s">
        <v>21</v>
      </c>
      <c r="AA3" s="31" t="s">
        <v>29</v>
      </c>
      <c r="AB3" s="31" t="s">
        <v>20</v>
      </c>
      <c r="AC3" s="31" t="s">
        <v>21</v>
      </c>
    </row>
    <row r="4" spans="2:29" x14ac:dyDescent="0.25">
      <c r="B4" s="13">
        <v>0.04</v>
      </c>
      <c r="C4" s="13">
        <v>0.73399999999999999</v>
      </c>
      <c r="D4" s="14">
        <f t="shared" si="0"/>
        <v>0.71699999999999997</v>
      </c>
      <c r="E4" s="14">
        <f t="shared" ref="E4:E67" si="1">D4/$O$2</f>
        <v>6.9954565019847897E-2</v>
      </c>
      <c r="G4" s="32">
        <f>T5-T3</f>
        <v>1.2</v>
      </c>
      <c r="H4" s="84">
        <f>AVERAGE(G4:G7)</f>
        <v>1.1924999999999999</v>
      </c>
      <c r="I4" s="82">
        <f>_xlfn.STDEV.S(G4:G7)</f>
        <v>9.5742710775634475E-3</v>
      </c>
      <c r="J4" s="30">
        <f>1/G4</f>
        <v>0.83333333333333337</v>
      </c>
      <c r="K4" s="82">
        <f>AVERAGE(J4:J7)</f>
        <v>0.83861510705977316</v>
      </c>
      <c r="L4" s="82">
        <f>_xlfn.STDEV.S(J4:J7)</f>
        <v>6.7563886723871307E-3</v>
      </c>
      <c r="S4" s="18">
        <f>E36</f>
        <v>-6.1661485484719489E-2</v>
      </c>
      <c r="T4" s="13">
        <f>AVERAGE(B36:B39)</f>
        <v>0.71</v>
      </c>
      <c r="U4" s="18">
        <f t="shared" ref="U4:U8" si="2">($O$2*S4*S4)/2</f>
        <v>1.9485029413171359E-2</v>
      </c>
      <c r="W4" s="18">
        <f>S3</f>
        <v>7.649146300636088E-2</v>
      </c>
      <c r="X4" s="13">
        <f>T3</f>
        <v>0.1</v>
      </c>
      <c r="Y4" s="18">
        <f>($O$2*W4*W4)/2</f>
        <v>2.9984653498493465E-2</v>
      </c>
      <c r="AA4" s="18">
        <f>S4</f>
        <v>-6.1661485484719489E-2</v>
      </c>
      <c r="AB4" s="13">
        <f>T4</f>
        <v>0.71</v>
      </c>
      <c r="AC4" s="18">
        <f>($O$2*AA4*AA4)/2</f>
        <v>1.9485029413171359E-2</v>
      </c>
    </row>
    <row r="5" spans="2:29" x14ac:dyDescent="0.25">
      <c r="B5" s="13">
        <v>0.06</v>
      </c>
      <c r="C5" s="13">
        <v>0.76500000000000001</v>
      </c>
      <c r="D5" s="14">
        <f t="shared" si="0"/>
        <v>0.748</v>
      </c>
      <c r="E5" s="14">
        <f t="shared" si="1"/>
        <v>7.2979099909130027E-2</v>
      </c>
      <c r="G5" s="32">
        <f t="shared" ref="G5:G7" si="3">T6-T4</f>
        <v>1.19</v>
      </c>
      <c r="H5" s="84"/>
      <c r="I5" s="82"/>
      <c r="J5" s="30">
        <f t="shared" ref="J5:J7" si="4">1/G5</f>
        <v>0.84033613445378152</v>
      </c>
      <c r="K5" s="82"/>
      <c r="L5" s="82"/>
      <c r="N5" s="81" t="s">
        <v>30</v>
      </c>
      <c r="O5" s="87">
        <f>C502</f>
        <v>1.7000000000000001E-2</v>
      </c>
      <c r="S5" s="18">
        <f>E67</f>
        <v>5.2783012100052602E-2</v>
      </c>
      <c r="T5" s="13">
        <f>AVERAGE(B67)</f>
        <v>1.3</v>
      </c>
      <c r="U5" s="18">
        <f t="shared" si="2"/>
        <v>1.4277804773064231E-2</v>
      </c>
      <c r="W5" s="18">
        <f>S5</f>
        <v>5.2783012100052602E-2</v>
      </c>
      <c r="X5" s="13">
        <f>T5</f>
        <v>1.3</v>
      </c>
      <c r="Y5" s="18">
        <f t="shared" ref="Y5:Y6" si="5">($O$2*W5*W5)/2</f>
        <v>1.4277804773064231E-2</v>
      </c>
      <c r="AA5" s="18">
        <f>S6</f>
        <v>-4.0294609976565109E-2</v>
      </c>
      <c r="AB5" s="13">
        <f>T6</f>
        <v>1.9</v>
      </c>
      <c r="AC5" s="18">
        <f t="shared" ref="AC5:AC6" si="6">($O$2*AA5*AA5)/2</f>
        <v>8.3208369601606956E-3</v>
      </c>
    </row>
    <row r="6" spans="2:29" x14ac:dyDescent="0.25">
      <c r="B6" s="13">
        <v>0.08</v>
      </c>
      <c r="C6" s="13">
        <v>0.78900000000000003</v>
      </c>
      <c r="D6" s="14">
        <f t="shared" si="0"/>
        <v>0.77200000000000002</v>
      </c>
      <c r="E6" s="14">
        <f t="shared" si="1"/>
        <v>7.5320675307283924E-2</v>
      </c>
      <c r="G6" s="32">
        <f t="shared" si="3"/>
        <v>1.18</v>
      </c>
      <c r="H6" s="84"/>
      <c r="I6" s="82"/>
      <c r="J6" s="30">
        <f t="shared" si="4"/>
        <v>0.84745762711864414</v>
      </c>
      <c r="K6" s="82"/>
      <c r="L6" s="82"/>
      <c r="N6" s="81"/>
      <c r="O6" s="87"/>
      <c r="S6" s="18">
        <f>E97</f>
        <v>-4.0294609976565109E-2</v>
      </c>
      <c r="T6" s="13">
        <f>AVERAGE(B97)</f>
        <v>1.9</v>
      </c>
      <c r="U6" s="18">
        <f t="shared" si="2"/>
        <v>8.3208369601606956E-3</v>
      </c>
      <c r="W6" s="18">
        <f>S7</f>
        <v>3.0830742742359744E-2</v>
      </c>
      <c r="X6" s="13">
        <f>T7</f>
        <v>2.48</v>
      </c>
      <c r="Y6" s="18">
        <f t="shared" si="5"/>
        <v>4.8712573532928398E-3</v>
      </c>
      <c r="AA6" s="18">
        <f>S8</f>
        <v>-1.9513128317949206E-2</v>
      </c>
      <c r="AB6" s="13">
        <f>T8</f>
        <v>3.1</v>
      </c>
      <c r="AC6" s="18">
        <f t="shared" si="6"/>
        <v>1.9513128317949207E-3</v>
      </c>
    </row>
    <row r="7" spans="2:29" x14ac:dyDescent="0.25">
      <c r="B7" s="15">
        <v>0.1</v>
      </c>
      <c r="C7" s="15">
        <v>0.80100000000000005</v>
      </c>
      <c r="D7" s="14">
        <f t="shared" si="0"/>
        <v>0.78400000000000003</v>
      </c>
      <c r="E7" s="14">
        <f t="shared" si="1"/>
        <v>7.649146300636088E-2</v>
      </c>
      <c r="G7" s="32">
        <f t="shared" si="3"/>
        <v>1.2000000000000002</v>
      </c>
      <c r="H7" s="84"/>
      <c r="I7" s="82"/>
      <c r="J7" s="30">
        <f t="shared" si="4"/>
        <v>0.83333333333333326</v>
      </c>
      <c r="K7" s="82"/>
      <c r="L7" s="82"/>
      <c r="S7" s="18">
        <f>E126</f>
        <v>3.0830742742359744E-2</v>
      </c>
      <c r="T7" s="13">
        <f>AVERAGE(B126)</f>
        <v>2.48</v>
      </c>
      <c r="U7" s="18">
        <f t="shared" si="2"/>
        <v>4.8712573532928398E-3</v>
      </c>
    </row>
    <row r="8" spans="2:29" x14ac:dyDescent="0.25">
      <c r="B8" s="13">
        <v>0.12</v>
      </c>
      <c r="C8" s="13">
        <v>0.78900000000000003</v>
      </c>
      <c r="D8" s="14">
        <f t="shared" si="0"/>
        <v>0.77200000000000002</v>
      </c>
      <c r="E8" s="14">
        <f t="shared" si="1"/>
        <v>7.5320675307283924E-2</v>
      </c>
      <c r="S8" s="18">
        <f>E157</f>
        <v>-1.9513128317949206E-2</v>
      </c>
      <c r="T8" s="13">
        <f>AVERAGE(B157)</f>
        <v>3.1</v>
      </c>
      <c r="U8" s="18">
        <f t="shared" si="2"/>
        <v>1.9513128317949207E-3</v>
      </c>
    </row>
    <row r="9" spans="2:29" x14ac:dyDescent="0.25">
      <c r="B9" s="13">
        <v>0.14000000000000001</v>
      </c>
      <c r="C9" s="13">
        <v>0.78900000000000003</v>
      </c>
      <c r="D9" s="14">
        <f t="shared" si="0"/>
        <v>0.77200000000000002</v>
      </c>
      <c r="E9" s="14">
        <f t="shared" si="1"/>
        <v>7.5320675307283924E-2</v>
      </c>
      <c r="W9" s="85" t="s">
        <v>7</v>
      </c>
      <c r="X9" s="85"/>
      <c r="AA9" s="85" t="s">
        <v>7</v>
      </c>
      <c r="AB9" s="85"/>
    </row>
    <row r="10" spans="2:29" x14ac:dyDescent="0.25">
      <c r="B10" s="13">
        <v>0.16</v>
      </c>
      <c r="C10" s="13">
        <v>0.77700000000000002</v>
      </c>
      <c r="D10" s="14">
        <f t="shared" si="0"/>
        <v>0.76</v>
      </c>
      <c r="E10" s="14">
        <f t="shared" si="1"/>
        <v>7.4149887608206982E-2</v>
      </c>
      <c r="W10" s="31" t="s">
        <v>8</v>
      </c>
      <c r="X10" s="31" t="s">
        <v>9</v>
      </c>
      <c r="AA10" s="31" t="s">
        <v>8</v>
      </c>
      <c r="AB10" s="31" t="s">
        <v>9</v>
      </c>
    </row>
    <row r="11" spans="2:29" x14ac:dyDescent="0.25">
      <c r="B11" s="13">
        <v>0.18</v>
      </c>
      <c r="C11" s="13">
        <v>0.752</v>
      </c>
      <c r="D11" s="14">
        <f t="shared" si="0"/>
        <v>0.73499999999999999</v>
      </c>
      <c r="E11" s="14">
        <f t="shared" si="1"/>
        <v>7.1710746568463324E-2</v>
      </c>
      <c r="W11" s="26" cm="1">
        <f t="array" ref="W11:X15">LINEST(W4:W6,X4:X6,TRUE,TRUE)</f>
        <v>-1.9186791869641538E-2</v>
      </c>
      <c r="X11" s="26">
        <v>7.8183323434327462E-2</v>
      </c>
      <c r="AA11" s="26" cm="1">
        <f t="array" ref="AA11:AB15">LINEST(AA4:AA6,AB4:AB6,TRUE,TRUE)</f>
        <v>1.763485136593728E-2</v>
      </c>
      <c r="AB11" s="26">
        <v>-7.4054741692911902E-2</v>
      </c>
    </row>
    <row r="12" spans="2:29" x14ac:dyDescent="0.25">
      <c r="B12" s="13">
        <v>0.2</v>
      </c>
      <c r="C12" s="13">
        <v>0.72199999999999998</v>
      </c>
      <c r="D12" s="14">
        <f t="shared" si="0"/>
        <v>0.70499999999999996</v>
      </c>
      <c r="E12" s="14">
        <f t="shared" si="1"/>
        <v>6.8783777320770942E-2</v>
      </c>
      <c r="W12">
        <v>3.3293357177416241E-4</v>
      </c>
      <c r="X12">
        <v>5.3857086477007265E-4</v>
      </c>
      <c r="AA12">
        <v>1.8401345541649593E-4</v>
      </c>
      <c r="AB12">
        <v>3.9357806859881804E-4</v>
      </c>
    </row>
    <row r="13" spans="2:29" x14ac:dyDescent="0.25">
      <c r="B13" s="13">
        <v>0.22</v>
      </c>
      <c r="C13" s="13">
        <v>0.68600000000000005</v>
      </c>
      <c r="D13" s="14">
        <f t="shared" si="0"/>
        <v>0.66900000000000004</v>
      </c>
      <c r="E13" s="14">
        <f t="shared" si="1"/>
        <v>6.5271414223540089E-2</v>
      </c>
      <c r="W13">
        <v>0.99969899084496894</v>
      </c>
      <c r="X13">
        <v>5.6030520970844558E-4</v>
      </c>
      <c r="AA13">
        <v>0.99989112998824492</v>
      </c>
      <c r="AB13">
        <v>3.1098092492022611E-4</v>
      </c>
    </row>
    <row r="14" spans="2:29" x14ac:dyDescent="0.25">
      <c r="B14" s="13">
        <v>0.24</v>
      </c>
      <c r="C14" s="13">
        <v>0.64300000000000002</v>
      </c>
      <c r="D14" s="14">
        <f t="shared" si="0"/>
        <v>0.626</v>
      </c>
      <c r="E14" s="14">
        <f t="shared" si="1"/>
        <v>6.1076091635181011E-2</v>
      </c>
      <c r="W14">
        <v>3321.1580914942633</v>
      </c>
      <c r="X14">
        <v>1</v>
      </c>
      <c r="AA14">
        <v>9184.2658402343914</v>
      </c>
      <c r="AB14">
        <v>1</v>
      </c>
      <c r="AC14" s="23"/>
    </row>
    <row r="15" spans="2:29" x14ac:dyDescent="0.25">
      <c r="B15" s="13">
        <v>0.26</v>
      </c>
      <c r="C15" s="13">
        <v>0.58799999999999997</v>
      </c>
      <c r="D15" s="14">
        <f t="shared" si="0"/>
        <v>0.57099999999999995</v>
      </c>
      <c r="E15" s="14">
        <f t="shared" si="1"/>
        <v>5.570998134774497E-2</v>
      </c>
      <c r="W15">
        <v>1.0426507745242715E-3</v>
      </c>
      <c r="X15">
        <v>3.1394192802642517E-7</v>
      </c>
      <c r="AA15">
        <v>8.8820241111966657E-4</v>
      </c>
      <c r="AB15">
        <v>9.6709135664239302E-8</v>
      </c>
      <c r="AC15" s="23"/>
    </row>
    <row r="16" spans="2:29" x14ac:dyDescent="0.25">
      <c r="B16" s="13">
        <v>0.28000000000000003</v>
      </c>
      <c r="C16" s="13">
        <v>0.52200000000000002</v>
      </c>
      <c r="D16" s="14">
        <f t="shared" si="0"/>
        <v>0.505</v>
      </c>
      <c r="E16" s="14">
        <f t="shared" si="1"/>
        <v>4.9270649002821743E-2</v>
      </c>
      <c r="AC16" s="23"/>
    </row>
    <row r="17" spans="2:27" x14ac:dyDescent="0.25">
      <c r="B17" s="13">
        <v>0.3</v>
      </c>
      <c r="C17" s="13">
        <v>0.46100000000000002</v>
      </c>
      <c r="D17" s="14">
        <f t="shared" si="0"/>
        <v>0.44400000000000001</v>
      </c>
      <c r="E17" s="14">
        <f t="shared" si="1"/>
        <v>4.3319144865847231E-2</v>
      </c>
    </row>
    <row r="18" spans="2:27" x14ac:dyDescent="0.25">
      <c r="B18" s="13">
        <v>0.32</v>
      </c>
      <c r="C18" s="13">
        <v>0.4</v>
      </c>
      <c r="D18" s="14">
        <f t="shared" si="0"/>
        <v>0.38300000000000001</v>
      </c>
      <c r="E18" s="14">
        <f t="shared" si="1"/>
        <v>3.7367640728872727E-2</v>
      </c>
    </row>
    <row r="19" spans="2:27" x14ac:dyDescent="0.25">
      <c r="B19" s="13">
        <v>0.34</v>
      </c>
      <c r="C19" s="13">
        <v>0.33300000000000002</v>
      </c>
      <c r="D19" s="14">
        <f t="shared" si="0"/>
        <v>0.316</v>
      </c>
      <c r="E19" s="14">
        <f t="shared" si="1"/>
        <v>3.0830742742359744E-2</v>
      </c>
    </row>
    <row r="20" spans="2:27" x14ac:dyDescent="0.25">
      <c r="B20" s="13">
        <v>0.36</v>
      </c>
      <c r="C20" s="13">
        <v>0.26</v>
      </c>
      <c r="D20" s="14">
        <f t="shared" si="0"/>
        <v>0.24299999999999999</v>
      </c>
      <c r="E20" s="14">
        <f t="shared" si="1"/>
        <v>2.3708450906308281E-2</v>
      </c>
      <c r="G20" s="9">
        <f>H4-'1ª Parte'!G17</f>
        <v>-2.1021595068891452E-2</v>
      </c>
      <c r="H20">
        <f>G20/I4</f>
        <v>-2.1956339964254732</v>
      </c>
      <c r="J20">
        <f>1/H4</f>
        <v>0.83857442348008393</v>
      </c>
      <c r="K20">
        <f>I4/(H4*H4)</f>
        <v>6.7326950516644109E-3</v>
      </c>
      <c r="L20">
        <f>J20-'1ª Parte'!G18</f>
        <v>1.4526459221788079E-2</v>
      </c>
      <c r="M20">
        <f>L20/K20</f>
        <v>2.1575994620752872</v>
      </c>
    </row>
    <row r="21" spans="2:27" x14ac:dyDescent="0.25">
      <c r="B21" s="13">
        <v>0.38</v>
      </c>
      <c r="C21" s="13">
        <v>0.187</v>
      </c>
      <c r="D21" s="14">
        <f t="shared" si="0"/>
        <v>0.16999999999999998</v>
      </c>
      <c r="E21" s="14">
        <f t="shared" si="1"/>
        <v>1.6586159070256821E-2</v>
      </c>
      <c r="J21">
        <f>2*PI()/H4</f>
        <v>5.2689184965866556</v>
      </c>
      <c r="K21">
        <f>((2*PI()*I4)/(H4*H4))</f>
        <v>4.2302770626338533E-2</v>
      </c>
      <c r="L21" s="70">
        <f>J21-'1ª Parte'!G16</f>
        <v>9.1272435147682351E-2</v>
      </c>
      <c r="M21">
        <f>L21/K21</f>
        <v>2.157599462075289</v>
      </c>
    </row>
    <row r="22" spans="2:27" x14ac:dyDescent="0.25">
      <c r="B22" s="13">
        <v>0.4</v>
      </c>
      <c r="C22" s="13">
        <v>0.121</v>
      </c>
      <c r="D22" s="14">
        <f t="shared" si="0"/>
        <v>0.104</v>
      </c>
      <c r="E22" s="14">
        <f t="shared" si="1"/>
        <v>1.0146826725333586E-2</v>
      </c>
    </row>
    <row r="23" spans="2:27" x14ac:dyDescent="0.25">
      <c r="B23" s="13">
        <v>0.42</v>
      </c>
      <c r="C23" s="13">
        <v>4.2000000000000003E-2</v>
      </c>
      <c r="D23" s="14">
        <f t="shared" si="0"/>
        <v>2.5000000000000001E-2</v>
      </c>
      <c r="E23" s="14">
        <f t="shared" si="1"/>
        <v>2.4391410397436508E-3</v>
      </c>
    </row>
    <row r="24" spans="2:27" x14ac:dyDescent="0.25">
      <c r="B24" s="13">
        <v>0.44</v>
      </c>
      <c r="C24" s="13">
        <v>-3.1E-2</v>
      </c>
      <c r="D24" s="14">
        <f t="shared" si="0"/>
        <v>-4.8000000000000001E-2</v>
      </c>
      <c r="E24" s="14">
        <f t="shared" si="1"/>
        <v>-4.6831507963078093E-3</v>
      </c>
    </row>
    <row r="25" spans="2:27" x14ac:dyDescent="0.25">
      <c r="B25" s="13">
        <v>0.46</v>
      </c>
      <c r="C25" s="13">
        <v>-0.104</v>
      </c>
      <c r="D25" s="14">
        <f t="shared" si="0"/>
        <v>-0.121</v>
      </c>
      <c r="E25" s="14">
        <f t="shared" si="1"/>
        <v>-1.1805442632359268E-2</v>
      </c>
    </row>
    <row r="26" spans="2:27" x14ac:dyDescent="0.25">
      <c r="B26" s="13">
        <v>0.48</v>
      </c>
      <c r="C26" s="13">
        <v>-0.17100000000000001</v>
      </c>
      <c r="D26" s="14">
        <f t="shared" si="0"/>
        <v>-0.188</v>
      </c>
      <c r="E26" s="14">
        <f t="shared" si="1"/>
        <v>-1.8342340618872251E-2</v>
      </c>
      <c r="Q26" s="24"/>
    </row>
    <row r="27" spans="2:27" x14ac:dyDescent="0.25">
      <c r="B27" s="13">
        <v>0.5</v>
      </c>
      <c r="C27" s="13">
        <v>-0.25</v>
      </c>
      <c r="D27" s="14">
        <f t="shared" si="0"/>
        <v>-0.26700000000000002</v>
      </c>
      <c r="E27" s="14">
        <f t="shared" si="1"/>
        <v>-2.6050026304462189E-2</v>
      </c>
      <c r="W27" s="88" t="s">
        <v>33</v>
      </c>
      <c r="AA27" s="88" t="s">
        <v>34</v>
      </c>
    </row>
    <row r="28" spans="2:27" x14ac:dyDescent="0.25">
      <c r="B28" s="13">
        <v>0.52</v>
      </c>
      <c r="C28" s="13">
        <v>-0.311</v>
      </c>
      <c r="D28" s="14">
        <f t="shared" si="0"/>
        <v>-0.32800000000000001</v>
      </c>
      <c r="E28" s="14">
        <f t="shared" si="1"/>
        <v>-3.2001530441436693E-2</v>
      </c>
      <c r="W28" s="88"/>
      <c r="AA28" s="88"/>
    </row>
    <row r="29" spans="2:27" x14ac:dyDescent="0.25">
      <c r="B29" s="13">
        <v>0.54</v>
      </c>
      <c r="C29" s="13">
        <v>-0.36499999999999999</v>
      </c>
      <c r="D29" s="14">
        <f t="shared" si="0"/>
        <v>-0.38200000000000001</v>
      </c>
      <c r="E29" s="14">
        <f t="shared" si="1"/>
        <v>-3.7270075087282979E-2</v>
      </c>
      <c r="W29" s="26">
        <f>(ABS(W11)*O2*H4)/4</f>
        <v>5.862783489078241E-2</v>
      </c>
      <c r="X29" s="1"/>
      <c r="Y29" s="1"/>
      <c r="Z29" s="1"/>
      <c r="AA29" s="72">
        <f>(ABS(AA11)*O2*H4)/4</f>
        <v>5.3885670998576142E-2</v>
      </c>
    </row>
    <row r="30" spans="2:27" x14ac:dyDescent="0.25">
      <c r="B30" s="13">
        <v>0.56000000000000005</v>
      </c>
      <c r="C30" s="13">
        <v>-0.42</v>
      </c>
      <c r="D30" s="14">
        <f t="shared" si="0"/>
        <v>-0.437</v>
      </c>
      <c r="E30" s="14">
        <f t="shared" si="1"/>
        <v>-4.2636185374719013E-2</v>
      </c>
      <c r="W30">
        <f>SQRT((((W11*H4*P2)/4)^2)+(((O2*H4*W12)/4)^2)+(((W11*O2*I4)/4)^2))</f>
        <v>1.1601125552513105E-3</v>
      </c>
      <c r="AA30">
        <f>SQRT((((AA11*H4*P2)/4)^2)+(((O2*H4*AA12)/4)^2)+(((AA11*O2*I4)/4)^2))</f>
        <v>7.607940538313418E-4</v>
      </c>
    </row>
    <row r="31" spans="2:27" x14ac:dyDescent="0.25">
      <c r="B31" s="13">
        <v>0.57999999999999996</v>
      </c>
      <c r="C31" s="13">
        <v>-0.47499999999999998</v>
      </c>
      <c r="D31" s="14">
        <f t="shared" si="0"/>
        <v>-0.49199999999999999</v>
      </c>
      <c r="E31" s="14">
        <f t="shared" si="1"/>
        <v>-4.800229566215504E-2</v>
      </c>
    </row>
    <row r="32" spans="2:27" x14ac:dyDescent="0.25">
      <c r="B32" s="13">
        <v>0.6</v>
      </c>
      <c r="C32" s="13">
        <v>-0.51100000000000001</v>
      </c>
      <c r="D32" s="14">
        <f t="shared" si="0"/>
        <v>-0.52800000000000002</v>
      </c>
      <c r="E32" s="14">
        <f t="shared" si="1"/>
        <v>-5.1514658759385899E-2</v>
      </c>
    </row>
    <row r="33" spans="2:5" x14ac:dyDescent="0.25">
      <c r="B33" s="13">
        <v>0.62</v>
      </c>
      <c r="C33" s="13">
        <v>-0.54200000000000004</v>
      </c>
      <c r="D33" s="14">
        <f t="shared" si="0"/>
        <v>-0.55900000000000005</v>
      </c>
      <c r="E33" s="14">
        <f t="shared" si="1"/>
        <v>-5.4539193648668029E-2</v>
      </c>
    </row>
    <row r="34" spans="2:5" x14ac:dyDescent="0.25">
      <c r="B34" s="13">
        <v>0.64</v>
      </c>
      <c r="C34" s="13">
        <v>-0.57199999999999995</v>
      </c>
      <c r="D34" s="14">
        <f t="shared" si="0"/>
        <v>-0.58899999999999997</v>
      </c>
      <c r="E34" s="14">
        <f t="shared" si="1"/>
        <v>-5.7466162896360404E-2</v>
      </c>
    </row>
    <row r="35" spans="2:5" x14ac:dyDescent="0.25">
      <c r="B35" s="13">
        <v>0.66</v>
      </c>
      <c r="C35" s="13">
        <v>-0.60199999999999998</v>
      </c>
      <c r="D35" s="14">
        <f t="shared" si="0"/>
        <v>-0.61899999999999999</v>
      </c>
      <c r="E35" s="14">
        <f t="shared" si="1"/>
        <v>-6.0393132144052786E-2</v>
      </c>
    </row>
    <row r="36" spans="2:5" x14ac:dyDescent="0.25">
      <c r="B36" s="15">
        <v>0.68</v>
      </c>
      <c r="C36" s="15">
        <v>-0.61499999999999999</v>
      </c>
      <c r="D36" s="14">
        <f t="shared" si="0"/>
        <v>-0.63200000000000001</v>
      </c>
      <c r="E36" s="14">
        <f t="shared" si="1"/>
        <v>-6.1661485484719489E-2</v>
      </c>
    </row>
    <row r="37" spans="2:5" x14ac:dyDescent="0.25">
      <c r="B37" s="15">
        <v>0.7</v>
      </c>
      <c r="C37" s="15">
        <v>-0.61499999999999999</v>
      </c>
      <c r="D37" s="14">
        <f t="shared" si="0"/>
        <v>-0.63200000000000001</v>
      </c>
      <c r="E37" s="14">
        <f t="shared" si="1"/>
        <v>-6.1661485484719489E-2</v>
      </c>
    </row>
    <row r="38" spans="2:5" x14ac:dyDescent="0.25">
      <c r="B38" s="15">
        <v>0.72</v>
      </c>
      <c r="C38" s="15">
        <v>-0.61499999999999999</v>
      </c>
      <c r="D38" s="14">
        <f t="shared" si="0"/>
        <v>-0.63200000000000001</v>
      </c>
      <c r="E38" s="14">
        <f t="shared" si="1"/>
        <v>-6.1661485484719489E-2</v>
      </c>
    </row>
    <row r="39" spans="2:5" x14ac:dyDescent="0.25">
      <c r="B39" s="15">
        <v>0.74</v>
      </c>
      <c r="C39" s="15">
        <v>-0.61499999999999999</v>
      </c>
      <c r="D39" s="14">
        <f t="shared" si="0"/>
        <v>-0.63200000000000001</v>
      </c>
      <c r="E39" s="14">
        <f t="shared" si="1"/>
        <v>-6.1661485484719489E-2</v>
      </c>
    </row>
    <row r="40" spans="2:5" x14ac:dyDescent="0.25">
      <c r="B40" s="13">
        <v>0.76</v>
      </c>
      <c r="C40" s="13">
        <v>-0.59599999999999997</v>
      </c>
      <c r="D40" s="14">
        <f t="shared" si="0"/>
        <v>-0.61299999999999999</v>
      </c>
      <c r="E40" s="14">
        <f t="shared" si="1"/>
        <v>-5.9807738294514308E-2</v>
      </c>
    </row>
    <row r="41" spans="2:5" x14ac:dyDescent="0.25">
      <c r="B41" s="13">
        <v>0.78</v>
      </c>
      <c r="C41" s="13">
        <v>-0.57199999999999995</v>
      </c>
      <c r="D41" s="14">
        <f t="shared" si="0"/>
        <v>-0.58899999999999997</v>
      </c>
      <c r="E41" s="14">
        <f t="shared" si="1"/>
        <v>-5.7466162896360404E-2</v>
      </c>
    </row>
    <row r="42" spans="2:5" x14ac:dyDescent="0.25">
      <c r="B42" s="13">
        <v>0.8</v>
      </c>
      <c r="C42" s="13">
        <v>-0.55400000000000005</v>
      </c>
      <c r="D42" s="14">
        <f t="shared" si="0"/>
        <v>-0.57100000000000006</v>
      </c>
      <c r="E42" s="14">
        <f t="shared" si="1"/>
        <v>-5.5709981347744984E-2</v>
      </c>
    </row>
    <row r="43" spans="2:5" x14ac:dyDescent="0.25">
      <c r="B43" s="13">
        <v>0.82</v>
      </c>
      <c r="C43" s="13">
        <v>-0.53</v>
      </c>
      <c r="D43" s="14">
        <f t="shared" si="0"/>
        <v>-0.54700000000000004</v>
      </c>
      <c r="E43" s="14">
        <f t="shared" si="1"/>
        <v>-5.336840594959108E-2</v>
      </c>
    </row>
    <row r="44" spans="2:5" x14ac:dyDescent="0.25">
      <c r="B44" s="13">
        <v>0.84</v>
      </c>
      <c r="C44" s="13">
        <v>-0.49299999999999999</v>
      </c>
      <c r="D44" s="14">
        <f t="shared" si="0"/>
        <v>-0.51</v>
      </c>
      <c r="E44" s="14">
        <f t="shared" si="1"/>
        <v>-4.9758477210770473E-2</v>
      </c>
    </row>
    <row r="45" spans="2:5" x14ac:dyDescent="0.25">
      <c r="B45" s="13">
        <v>0.86</v>
      </c>
      <c r="C45" s="13">
        <v>-0.44400000000000001</v>
      </c>
      <c r="D45" s="14">
        <f t="shared" si="0"/>
        <v>-0.46100000000000002</v>
      </c>
      <c r="E45" s="14">
        <f t="shared" si="1"/>
        <v>-4.4977760772872917E-2</v>
      </c>
    </row>
    <row r="46" spans="2:5" x14ac:dyDescent="0.25">
      <c r="B46" s="13">
        <v>0.88</v>
      </c>
      <c r="C46" s="13">
        <v>-0.40200000000000002</v>
      </c>
      <c r="D46" s="14">
        <f t="shared" si="0"/>
        <v>-0.41900000000000004</v>
      </c>
      <c r="E46" s="14">
        <f t="shared" si="1"/>
        <v>-4.0880003826103586E-2</v>
      </c>
    </row>
    <row r="47" spans="2:5" x14ac:dyDescent="0.25">
      <c r="B47" s="13">
        <v>0.9</v>
      </c>
      <c r="C47" s="13">
        <v>-0.35299999999999998</v>
      </c>
      <c r="D47" s="14">
        <f t="shared" si="0"/>
        <v>-0.37</v>
      </c>
      <c r="E47" s="14">
        <f t="shared" si="1"/>
        <v>-3.6099287388206031E-2</v>
      </c>
    </row>
    <row r="48" spans="2:5" x14ac:dyDescent="0.25">
      <c r="B48" s="13">
        <v>0.92</v>
      </c>
      <c r="C48" s="13">
        <v>-0.30499999999999999</v>
      </c>
      <c r="D48" s="14">
        <f t="shared" si="0"/>
        <v>-0.32200000000000001</v>
      </c>
      <c r="E48" s="14">
        <f t="shared" si="1"/>
        <v>-3.1416136591898222E-2</v>
      </c>
    </row>
    <row r="49" spans="2:5" x14ac:dyDescent="0.25">
      <c r="B49" s="13">
        <v>0.94</v>
      </c>
      <c r="C49" s="13">
        <v>-0.24399999999999999</v>
      </c>
      <c r="D49" s="14">
        <f t="shared" si="0"/>
        <v>-0.26100000000000001</v>
      </c>
      <c r="E49" s="14">
        <f t="shared" si="1"/>
        <v>-2.5464632454923714E-2</v>
      </c>
    </row>
    <row r="50" spans="2:5" x14ac:dyDescent="0.25">
      <c r="B50" s="13">
        <v>0.96</v>
      </c>
      <c r="C50" s="13">
        <v>-0.17699999999999999</v>
      </c>
      <c r="D50" s="14">
        <f t="shared" si="0"/>
        <v>-0.19400000000000001</v>
      </c>
      <c r="E50" s="14">
        <f t="shared" si="1"/>
        <v>-1.8927734468410728E-2</v>
      </c>
    </row>
    <row r="51" spans="2:5" x14ac:dyDescent="0.25">
      <c r="B51" s="13">
        <v>0.98</v>
      </c>
      <c r="C51" s="13">
        <v>-0.11</v>
      </c>
      <c r="D51" s="14">
        <f t="shared" si="0"/>
        <v>-0.127</v>
      </c>
      <c r="E51" s="14">
        <f t="shared" si="1"/>
        <v>-1.2390836481897744E-2</v>
      </c>
    </row>
    <row r="52" spans="2:5" x14ac:dyDescent="0.25">
      <c r="B52" s="13">
        <v>1</v>
      </c>
      <c r="C52" s="13">
        <v>-0.05</v>
      </c>
      <c r="D52" s="14">
        <f t="shared" si="0"/>
        <v>-6.7000000000000004E-2</v>
      </c>
      <c r="E52" s="14">
        <f t="shared" si="1"/>
        <v>-6.536897986512984E-3</v>
      </c>
    </row>
    <row r="53" spans="2:5" x14ac:dyDescent="0.25">
      <c r="B53" s="13">
        <v>1.02</v>
      </c>
      <c r="C53" s="13">
        <v>5.0000000000000001E-3</v>
      </c>
      <c r="D53" s="14">
        <f t="shared" si="0"/>
        <v>-1.2E-2</v>
      </c>
      <c r="E53" s="14">
        <f t="shared" si="1"/>
        <v>-1.1707876990769523E-3</v>
      </c>
    </row>
    <row r="54" spans="2:5" x14ac:dyDescent="0.25">
      <c r="B54" s="13">
        <v>1.04</v>
      </c>
      <c r="C54" s="13">
        <v>7.1999999999999995E-2</v>
      </c>
      <c r="D54" s="14">
        <f t="shared" si="0"/>
        <v>5.4999999999999993E-2</v>
      </c>
      <c r="E54" s="14">
        <f t="shared" si="1"/>
        <v>5.3661102874360302E-3</v>
      </c>
    </row>
    <row r="55" spans="2:5" x14ac:dyDescent="0.25">
      <c r="B55" s="13">
        <v>1.06</v>
      </c>
      <c r="C55" s="13">
        <v>0.127</v>
      </c>
      <c r="D55" s="14">
        <f t="shared" si="0"/>
        <v>0.11</v>
      </c>
      <c r="E55" s="14">
        <f t="shared" si="1"/>
        <v>1.0732220574872062E-2</v>
      </c>
    </row>
    <row r="56" spans="2:5" x14ac:dyDescent="0.25">
      <c r="B56" s="13">
        <v>1.08</v>
      </c>
      <c r="C56" s="13">
        <v>0.187</v>
      </c>
      <c r="D56" s="14">
        <f t="shared" si="0"/>
        <v>0.16999999999999998</v>
      </c>
      <c r="E56" s="14">
        <f t="shared" si="1"/>
        <v>1.6586159070256821E-2</v>
      </c>
    </row>
    <row r="57" spans="2:5" x14ac:dyDescent="0.25">
      <c r="B57" s="13">
        <v>1.1000000000000001</v>
      </c>
      <c r="C57" s="13">
        <v>0.24199999999999999</v>
      </c>
      <c r="D57" s="14">
        <f t="shared" si="0"/>
        <v>0.22499999999999998</v>
      </c>
      <c r="E57" s="14">
        <f t="shared" si="1"/>
        <v>2.1952269357692851E-2</v>
      </c>
    </row>
    <row r="58" spans="2:5" x14ac:dyDescent="0.25">
      <c r="B58" s="13">
        <v>1.1200000000000001</v>
      </c>
      <c r="C58" s="13">
        <v>0.29099999999999998</v>
      </c>
      <c r="D58" s="14">
        <f t="shared" si="0"/>
        <v>0.27399999999999997</v>
      </c>
      <c r="E58" s="14">
        <f t="shared" si="1"/>
        <v>2.6732985795590407E-2</v>
      </c>
    </row>
    <row r="59" spans="2:5" x14ac:dyDescent="0.25">
      <c r="B59" s="13">
        <v>1.1399999999999999</v>
      </c>
      <c r="C59" s="13">
        <v>0.34499999999999997</v>
      </c>
      <c r="D59" s="14">
        <f t="shared" si="0"/>
        <v>0.32799999999999996</v>
      </c>
      <c r="E59" s="14">
        <f t="shared" si="1"/>
        <v>3.2001530441436693E-2</v>
      </c>
    </row>
    <row r="60" spans="2:5" x14ac:dyDescent="0.25">
      <c r="B60" s="13">
        <v>1.1599999999999999</v>
      </c>
      <c r="C60" s="13">
        <v>0.38800000000000001</v>
      </c>
      <c r="D60" s="14">
        <f t="shared" si="0"/>
        <v>0.371</v>
      </c>
      <c r="E60" s="14">
        <f t="shared" si="1"/>
        <v>3.6196853029795771E-2</v>
      </c>
    </row>
    <row r="61" spans="2:5" x14ac:dyDescent="0.25">
      <c r="B61" s="13">
        <v>1.18</v>
      </c>
      <c r="C61" s="13">
        <v>0.43</v>
      </c>
      <c r="D61" s="14">
        <f t="shared" si="0"/>
        <v>0.41299999999999998</v>
      </c>
      <c r="E61" s="14">
        <f t="shared" si="1"/>
        <v>4.0294609976565102E-2</v>
      </c>
    </row>
    <row r="62" spans="2:5" x14ac:dyDescent="0.25">
      <c r="B62" s="13">
        <v>1.2</v>
      </c>
      <c r="C62" s="13">
        <v>0.46100000000000002</v>
      </c>
      <c r="D62" s="14">
        <f t="shared" si="0"/>
        <v>0.44400000000000001</v>
      </c>
      <c r="E62" s="14">
        <f t="shared" si="1"/>
        <v>4.3319144865847231E-2</v>
      </c>
    </row>
    <row r="63" spans="2:5" x14ac:dyDescent="0.25">
      <c r="B63" s="13">
        <v>1.22</v>
      </c>
      <c r="C63" s="13">
        <v>0.49099999999999999</v>
      </c>
      <c r="D63" s="14">
        <f t="shared" si="0"/>
        <v>0.47399999999999998</v>
      </c>
      <c r="E63" s="14">
        <f t="shared" si="1"/>
        <v>4.6246114113539613E-2</v>
      </c>
    </row>
    <row r="64" spans="2:5" x14ac:dyDescent="0.25">
      <c r="B64" s="13">
        <v>1.24</v>
      </c>
      <c r="C64" s="13">
        <v>0.51500000000000001</v>
      </c>
      <c r="D64" s="14">
        <f t="shared" si="0"/>
        <v>0.498</v>
      </c>
      <c r="E64" s="14">
        <f t="shared" si="1"/>
        <v>4.8587689511693517E-2</v>
      </c>
    </row>
    <row r="65" spans="2:5" x14ac:dyDescent="0.25">
      <c r="B65" s="13">
        <v>1.26</v>
      </c>
      <c r="C65" s="13">
        <v>0.52800000000000002</v>
      </c>
      <c r="D65" s="14">
        <f t="shared" si="0"/>
        <v>0.51100000000000001</v>
      </c>
      <c r="E65" s="14">
        <f t="shared" si="1"/>
        <v>4.985604285236022E-2</v>
      </c>
    </row>
    <row r="66" spans="2:5" x14ac:dyDescent="0.25">
      <c r="B66" s="13">
        <v>1.28</v>
      </c>
      <c r="C66" s="13">
        <v>0.54</v>
      </c>
      <c r="D66" s="14">
        <f t="shared" si="0"/>
        <v>0.52300000000000002</v>
      </c>
      <c r="E66" s="14">
        <f t="shared" si="1"/>
        <v>5.1026830551437169E-2</v>
      </c>
    </row>
    <row r="67" spans="2:5" x14ac:dyDescent="0.25">
      <c r="B67" s="15">
        <v>1.3</v>
      </c>
      <c r="C67" s="15">
        <v>0.55800000000000005</v>
      </c>
      <c r="D67" s="14">
        <f t="shared" ref="D67:D130" si="7">C67-$O$5</f>
        <v>0.54100000000000004</v>
      </c>
      <c r="E67" s="14">
        <f t="shared" si="1"/>
        <v>5.2783012100052602E-2</v>
      </c>
    </row>
    <row r="68" spans="2:5" x14ac:dyDescent="0.25">
      <c r="B68" s="13">
        <v>1.32</v>
      </c>
      <c r="C68" s="13">
        <v>0.54600000000000004</v>
      </c>
      <c r="D68" s="14">
        <f t="shared" si="7"/>
        <v>0.52900000000000003</v>
      </c>
      <c r="E68" s="14">
        <f t="shared" ref="E68:E131" si="8">D68/$O$2</f>
        <v>5.1612224400975647E-2</v>
      </c>
    </row>
    <row r="69" spans="2:5" x14ac:dyDescent="0.25">
      <c r="B69" s="13">
        <v>1.34</v>
      </c>
      <c r="C69" s="13">
        <v>0.52800000000000002</v>
      </c>
      <c r="D69" s="14">
        <f t="shared" si="7"/>
        <v>0.51100000000000001</v>
      </c>
      <c r="E69" s="14">
        <f t="shared" si="8"/>
        <v>4.985604285236022E-2</v>
      </c>
    </row>
    <row r="70" spans="2:5" x14ac:dyDescent="0.25">
      <c r="B70" s="13">
        <v>1.36</v>
      </c>
      <c r="C70" s="13">
        <v>0.52200000000000002</v>
      </c>
      <c r="D70" s="14">
        <f t="shared" si="7"/>
        <v>0.505</v>
      </c>
      <c r="E70" s="14">
        <f t="shared" si="8"/>
        <v>4.9270649002821743E-2</v>
      </c>
    </row>
    <row r="71" spans="2:5" x14ac:dyDescent="0.25">
      <c r="B71" s="13">
        <v>1.38</v>
      </c>
      <c r="C71" s="13">
        <v>0.503</v>
      </c>
      <c r="D71" s="14">
        <f t="shared" si="7"/>
        <v>0.48599999999999999</v>
      </c>
      <c r="E71" s="14">
        <f t="shared" si="8"/>
        <v>4.7416901812616562E-2</v>
      </c>
    </row>
    <row r="72" spans="2:5" x14ac:dyDescent="0.25">
      <c r="B72" s="13">
        <v>1.4</v>
      </c>
      <c r="C72" s="13">
        <v>0.47899999999999998</v>
      </c>
      <c r="D72" s="14">
        <f t="shared" si="7"/>
        <v>0.46199999999999997</v>
      </c>
      <c r="E72" s="14">
        <f t="shared" si="8"/>
        <v>4.5075326414462658E-2</v>
      </c>
    </row>
    <row r="73" spans="2:5" x14ac:dyDescent="0.25">
      <c r="B73" s="13">
        <v>1.42</v>
      </c>
      <c r="C73" s="13">
        <v>0.44900000000000001</v>
      </c>
      <c r="D73" s="14">
        <f t="shared" si="7"/>
        <v>0.432</v>
      </c>
      <c r="E73" s="14">
        <f t="shared" si="8"/>
        <v>4.2148357166770282E-2</v>
      </c>
    </row>
    <row r="74" spans="2:5" x14ac:dyDescent="0.25">
      <c r="B74" s="13">
        <v>1.44</v>
      </c>
      <c r="C74" s="13">
        <v>0.41799999999999998</v>
      </c>
      <c r="D74" s="14">
        <f t="shared" si="7"/>
        <v>0.40099999999999997</v>
      </c>
      <c r="E74" s="14">
        <f t="shared" si="8"/>
        <v>3.9123822277488153E-2</v>
      </c>
    </row>
    <row r="75" spans="2:5" x14ac:dyDescent="0.25">
      <c r="B75" s="13">
        <v>1.46</v>
      </c>
      <c r="C75" s="13">
        <v>0.38800000000000001</v>
      </c>
      <c r="D75" s="14">
        <f t="shared" si="7"/>
        <v>0.371</v>
      </c>
      <c r="E75" s="14">
        <f t="shared" si="8"/>
        <v>3.6196853029795771E-2</v>
      </c>
    </row>
    <row r="76" spans="2:5" x14ac:dyDescent="0.25">
      <c r="B76" s="13">
        <v>1.48</v>
      </c>
      <c r="C76" s="13">
        <v>0.35099999999999998</v>
      </c>
      <c r="D76" s="14">
        <f t="shared" si="7"/>
        <v>0.33399999999999996</v>
      </c>
      <c r="E76" s="14">
        <f t="shared" si="8"/>
        <v>3.2586924290975171E-2</v>
      </c>
    </row>
    <row r="77" spans="2:5" x14ac:dyDescent="0.25">
      <c r="B77" s="13">
        <v>1.5</v>
      </c>
      <c r="C77" s="13">
        <v>0.30299999999999999</v>
      </c>
      <c r="D77" s="14">
        <f t="shared" si="7"/>
        <v>0.28599999999999998</v>
      </c>
      <c r="E77" s="14">
        <f t="shared" si="8"/>
        <v>2.7903773494667359E-2</v>
      </c>
    </row>
    <row r="78" spans="2:5" x14ac:dyDescent="0.25">
      <c r="B78" s="13">
        <v>1.52</v>
      </c>
      <c r="C78" s="13">
        <v>0.26</v>
      </c>
      <c r="D78" s="14">
        <f t="shared" si="7"/>
        <v>0.24299999999999999</v>
      </c>
      <c r="E78" s="14">
        <f t="shared" si="8"/>
        <v>2.3708450906308281E-2</v>
      </c>
    </row>
    <row r="79" spans="2:5" x14ac:dyDescent="0.25">
      <c r="B79" s="13">
        <v>1.54</v>
      </c>
      <c r="C79" s="13">
        <v>0.224</v>
      </c>
      <c r="D79" s="14">
        <f t="shared" si="7"/>
        <v>0.20700000000000002</v>
      </c>
      <c r="E79" s="14">
        <f t="shared" si="8"/>
        <v>2.0196087809077428E-2</v>
      </c>
    </row>
    <row r="80" spans="2:5" x14ac:dyDescent="0.25">
      <c r="B80" s="13">
        <v>1.56</v>
      </c>
      <c r="C80" s="13">
        <v>0.16900000000000001</v>
      </c>
      <c r="D80" s="14">
        <f t="shared" si="7"/>
        <v>0.15200000000000002</v>
      </c>
      <c r="E80" s="14">
        <f t="shared" si="8"/>
        <v>1.4829977521641398E-2</v>
      </c>
    </row>
    <row r="81" spans="2:5" x14ac:dyDescent="0.25">
      <c r="B81" s="13">
        <v>1.58</v>
      </c>
      <c r="C81" s="13">
        <v>0.114</v>
      </c>
      <c r="D81" s="14">
        <f t="shared" si="7"/>
        <v>9.7000000000000003E-2</v>
      </c>
      <c r="E81" s="14">
        <f t="shared" si="8"/>
        <v>9.4638672342053642E-3</v>
      </c>
    </row>
    <row r="82" spans="2:5" x14ac:dyDescent="0.25">
      <c r="B82" s="13">
        <v>1.6</v>
      </c>
      <c r="C82" s="13">
        <v>6.6000000000000003E-2</v>
      </c>
      <c r="D82" s="14">
        <f t="shared" si="7"/>
        <v>4.9000000000000002E-2</v>
      </c>
      <c r="E82" s="14">
        <f t="shared" si="8"/>
        <v>4.780716437897555E-3</v>
      </c>
    </row>
    <row r="83" spans="2:5" x14ac:dyDescent="0.25">
      <c r="B83" s="13">
        <v>1.62</v>
      </c>
      <c r="C83" s="13">
        <v>2.9000000000000001E-2</v>
      </c>
      <c r="D83" s="14">
        <f t="shared" si="7"/>
        <v>1.2E-2</v>
      </c>
      <c r="E83" s="14">
        <f t="shared" si="8"/>
        <v>1.1707876990769523E-3</v>
      </c>
    </row>
    <row r="84" spans="2:5" x14ac:dyDescent="0.25">
      <c r="B84" s="13">
        <v>1.64</v>
      </c>
      <c r="C84" s="13">
        <v>-2.5000000000000001E-2</v>
      </c>
      <c r="D84" s="14">
        <f t="shared" si="7"/>
        <v>-4.2000000000000003E-2</v>
      </c>
      <c r="E84" s="14">
        <f t="shared" si="8"/>
        <v>-4.0977569467693332E-3</v>
      </c>
    </row>
    <row r="85" spans="2:5" x14ac:dyDescent="0.25">
      <c r="B85" s="13">
        <v>1.66</v>
      </c>
      <c r="C85" s="13">
        <v>-7.3999999999999996E-2</v>
      </c>
      <c r="D85" s="14">
        <f t="shared" si="7"/>
        <v>-9.0999999999999998E-2</v>
      </c>
      <c r="E85" s="14">
        <f t="shared" si="8"/>
        <v>-8.8784733846668882E-3</v>
      </c>
    </row>
    <row r="86" spans="2:5" x14ac:dyDescent="0.25">
      <c r="B86" s="13">
        <v>1.68</v>
      </c>
      <c r="C86" s="13">
        <v>-0.11</v>
      </c>
      <c r="D86" s="14">
        <f t="shared" si="7"/>
        <v>-0.127</v>
      </c>
      <c r="E86" s="14">
        <f t="shared" si="8"/>
        <v>-1.2390836481897744E-2</v>
      </c>
    </row>
    <row r="87" spans="2:5" x14ac:dyDescent="0.25">
      <c r="B87" s="13">
        <v>1.7</v>
      </c>
      <c r="C87" s="13">
        <v>-0.153</v>
      </c>
      <c r="D87" s="14">
        <f t="shared" si="7"/>
        <v>-0.16999999999999998</v>
      </c>
      <c r="E87" s="14">
        <f t="shared" si="8"/>
        <v>-1.6586159070256821E-2</v>
      </c>
    </row>
    <row r="88" spans="2:5" x14ac:dyDescent="0.25">
      <c r="B88" s="13">
        <v>1.72</v>
      </c>
      <c r="C88" s="13">
        <v>-0.20100000000000001</v>
      </c>
      <c r="D88" s="14">
        <f t="shared" si="7"/>
        <v>-0.21800000000000003</v>
      </c>
      <c r="E88" s="14">
        <f t="shared" si="8"/>
        <v>-2.1269309866564636E-2</v>
      </c>
    </row>
    <row r="89" spans="2:5" x14ac:dyDescent="0.25">
      <c r="B89" s="13">
        <v>1.74</v>
      </c>
      <c r="C89" s="13">
        <v>-0.25</v>
      </c>
      <c r="D89" s="14">
        <f t="shared" si="7"/>
        <v>-0.26700000000000002</v>
      </c>
      <c r="E89" s="14">
        <f t="shared" si="8"/>
        <v>-2.6050026304462189E-2</v>
      </c>
    </row>
    <row r="90" spans="2:5" x14ac:dyDescent="0.25">
      <c r="B90" s="13">
        <v>1.76</v>
      </c>
      <c r="C90" s="13">
        <v>-0.27400000000000002</v>
      </c>
      <c r="D90" s="14">
        <f t="shared" si="7"/>
        <v>-0.29100000000000004</v>
      </c>
      <c r="E90" s="14">
        <f t="shared" si="8"/>
        <v>-2.8391601702616096E-2</v>
      </c>
    </row>
    <row r="91" spans="2:5" x14ac:dyDescent="0.25">
      <c r="B91" s="13">
        <v>1.78</v>
      </c>
      <c r="C91" s="13">
        <v>-0.30499999999999999</v>
      </c>
      <c r="D91" s="14">
        <f t="shared" si="7"/>
        <v>-0.32200000000000001</v>
      </c>
      <c r="E91" s="14">
        <f t="shared" si="8"/>
        <v>-3.1416136591898222E-2</v>
      </c>
    </row>
    <row r="92" spans="2:5" x14ac:dyDescent="0.25">
      <c r="B92" s="13">
        <v>1.8</v>
      </c>
      <c r="C92" s="13">
        <v>-0.33500000000000002</v>
      </c>
      <c r="D92" s="14">
        <f t="shared" si="7"/>
        <v>-0.35200000000000004</v>
      </c>
      <c r="E92" s="14">
        <f t="shared" si="8"/>
        <v>-3.4343105839590604E-2</v>
      </c>
    </row>
    <row r="93" spans="2:5" x14ac:dyDescent="0.25">
      <c r="B93" s="13">
        <v>1.82</v>
      </c>
      <c r="C93" s="13">
        <v>-0.36499999999999999</v>
      </c>
      <c r="D93" s="14">
        <f t="shared" si="7"/>
        <v>-0.38200000000000001</v>
      </c>
      <c r="E93" s="14">
        <f t="shared" si="8"/>
        <v>-3.7270075087282979E-2</v>
      </c>
    </row>
    <row r="94" spans="2:5" x14ac:dyDescent="0.25">
      <c r="B94" s="13">
        <v>1.84</v>
      </c>
      <c r="C94" s="13">
        <v>-0.378</v>
      </c>
      <c r="D94" s="14">
        <f t="shared" si="7"/>
        <v>-0.39500000000000002</v>
      </c>
      <c r="E94" s="14">
        <f t="shared" si="8"/>
        <v>-3.8538428427949682E-2</v>
      </c>
    </row>
    <row r="95" spans="2:5" x14ac:dyDescent="0.25">
      <c r="B95" s="13">
        <v>1.86</v>
      </c>
      <c r="C95" s="13">
        <v>-0.38400000000000001</v>
      </c>
      <c r="D95" s="14">
        <f t="shared" si="7"/>
        <v>-0.40100000000000002</v>
      </c>
      <c r="E95" s="14">
        <f t="shared" si="8"/>
        <v>-3.912382227748816E-2</v>
      </c>
    </row>
    <row r="96" spans="2:5" x14ac:dyDescent="0.25">
      <c r="B96" s="13">
        <v>1.88</v>
      </c>
      <c r="C96" s="13">
        <v>-0.38400000000000001</v>
      </c>
      <c r="D96" s="14">
        <f t="shared" si="7"/>
        <v>-0.40100000000000002</v>
      </c>
      <c r="E96" s="14">
        <f t="shared" si="8"/>
        <v>-3.912382227748816E-2</v>
      </c>
    </row>
    <row r="97" spans="2:5" x14ac:dyDescent="0.25">
      <c r="B97" s="15">
        <v>1.9</v>
      </c>
      <c r="C97" s="15">
        <v>-0.39600000000000002</v>
      </c>
      <c r="D97" s="14">
        <f t="shared" si="7"/>
        <v>-0.41300000000000003</v>
      </c>
      <c r="E97" s="14">
        <f t="shared" si="8"/>
        <v>-4.0294609976565109E-2</v>
      </c>
    </row>
    <row r="98" spans="2:5" x14ac:dyDescent="0.25">
      <c r="B98" s="13">
        <v>1.92</v>
      </c>
      <c r="C98" s="13">
        <v>-0.39</v>
      </c>
      <c r="D98" s="14">
        <f t="shared" si="7"/>
        <v>-0.40700000000000003</v>
      </c>
      <c r="E98" s="14">
        <f t="shared" si="8"/>
        <v>-3.9709216127026631E-2</v>
      </c>
    </row>
    <row r="99" spans="2:5" x14ac:dyDescent="0.25">
      <c r="B99" s="13">
        <v>1.94</v>
      </c>
      <c r="C99" s="13">
        <v>-0.39</v>
      </c>
      <c r="D99" s="14">
        <f t="shared" si="7"/>
        <v>-0.40700000000000003</v>
      </c>
      <c r="E99" s="14">
        <f t="shared" si="8"/>
        <v>-3.9709216127026631E-2</v>
      </c>
    </row>
    <row r="100" spans="2:5" x14ac:dyDescent="0.25">
      <c r="B100" s="13">
        <v>1.96</v>
      </c>
      <c r="C100" s="13">
        <v>-0.378</v>
      </c>
      <c r="D100" s="14">
        <f t="shared" si="7"/>
        <v>-0.39500000000000002</v>
      </c>
      <c r="E100" s="14">
        <f t="shared" si="8"/>
        <v>-3.8538428427949682E-2</v>
      </c>
    </row>
    <row r="101" spans="2:5" x14ac:dyDescent="0.25">
      <c r="B101" s="13">
        <v>1.98</v>
      </c>
      <c r="C101" s="13">
        <v>-0.36499999999999999</v>
      </c>
      <c r="D101" s="14">
        <f t="shared" si="7"/>
        <v>-0.38200000000000001</v>
      </c>
      <c r="E101" s="14">
        <f t="shared" si="8"/>
        <v>-3.7270075087282979E-2</v>
      </c>
    </row>
    <row r="102" spans="2:5" x14ac:dyDescent="0.25">
      <c r="B102" s="13">
        <v>2</v>
      </c>
      <c r="C102" s="13">
        <v>-0.34100000000000003</v>
      </c>
      <c r="D102" s="14">
        <f t="shared" si="7"/>
        <v>-0.35800000000000004</v>
      </c>
      <c r="E102" s="14">
        <f t="shared" si="8"/>
        <v>-3.4928499689129082E-2</v>
      </c>
    </row>
    <row r="103" spans="2:5" x14ac:dyDescent="0.25">
      <c r="B103" s="13">
        <v>2.02</v>
      </c>
      <c r="C103" s="13">
        <v>-0.317</v>
      </c>
      <c r="D103" s="14">
        <f t="shared" si="7"/>
        <v>-0.33400000000000002</v>
      </c>
      <c r="E103" s="14">
        <f t="shared" si="8"/>
        <v>-3.2586924290975171E-2</v>
      </c>
    </row>
    <row r="104" spans="2:5" x14ac:dyDescent="0.25">
      <c r="B104" s="13">
        <v>2.04</v>
      </c>
      <c r="C104" s="13">
        <v>-0.29899999999999999</v>
      </c>
      <c r="D104" s="14">
        <f t="shared" si="7"/>
        <v>-0.316</v>
      </c>
      <c r="E104" s="14">
        <f t="shared" si="8"/>
        <v>-3.0830742742359744E-2</v>
      </c>
    </row>
    <row r="105" spans="2:5" x14ac:dyDescent="0.25">
      <c r="B105" s="13">
        <v>2.06</v>
      </c>
      <c r="C105" s="13">
        <v>-0.26800000000000002</v>
      </c>
      <c r="D105" s="14">
        <f t="shared" si="7"/>
        <v>-0.28500000000000003</v>
      </c>
      <c r="E105" s="14">
        <f t="shared" si="8"/>
        <v>-2.7806207853077618E-2</v>
      </c>
    </row>
    <row r="106" spans="2:5" x14ac:dyDescent="0.25">
      <c r="B106" s="13">
        <v>2.08</v>
      </c>
      <c r="C106" s="13">
        <v>-0.23200000000000001</v>
      </c>
      <c r="D106" s="14">
        <f t="shared" si="7"/>
        <v>-0.249</v>
      </c>
      <c r="E106" s="14">
        <f t="shared" si="8"/>
        <v>-2.4293844755846759E-2</v>
      </c>
    </row>
    <row r="107" spans="2:5" x14ac:dyDescent="0.25">
      <c r="B107" s="13">
        <v>2.1</v>
      </c>
      <c r="C107" s="13">
        <v>-0.189</v>
      </c>
      <c r="D107" s="14">
        <f t="shared" si="7"/>
        <v>-0.20600000000000002</v>
      </c>
      <c r="E107" s="14">
        <f t="shared" si="8"/>
        <v>-2.0098522167487681E-2</v>
      </c>
    </row>
    <row r="108" spans="2:5" x14ac:dyDescent="0.25">
      <c r="B108" s="13">
        <v>2.12</v>
      </c>
      <c r="C108" s="13">
        <v>-0.153</v>
      </c>
      <c r="D108" s="14">
        <f t="shared" si="7"/>
        <v>-0.16999999999999998</v>
      </c>
      <c r="E108" s="14">
        <f t="shared" si="8"/>
        <v>-1.6586159070256821E-2</v>
      </c>
    </row>
    <row r="109" spans="2:5" x14ac:dyDescent="0.25">
      <c r="B109" s="13">
        <v>2.14</v>
      </c>
      <c r="C109" s="13">
        <v>-0.122</v>
      </c>
      <c r="D109" s="14">
        <f t="shared" si="7"/>
        <v>-0.13900000000000001</v>
      </c>
      <c r="E109" s="14">
        <f t="shared" si="8"/>
        <v>-1.3561624180974698E-2</v>
      </c>
    </row>
    <row r="110" spans="2:5" x14ac:dyDescent="0.25">
      <c r="B110" s="13">
        <v>2.16</v>
      </c>
      <c r="C110" s="13">
        <v>-0.08</v>
      </c>
      <c r="D110" s="14">
        <f t="shared" si="7"/>
        <v>-9.7000000000000003E-2</v>
      </c>
      <c r="E110" s="14">
        <f t="shared" si="8"/>
        <v>-9.4638672342053642E-3</v>
      </c>
    </row>
    <row r="111" spans="2:5" x14ac:dyDescent="0.25">
      <c r="B111" s="13">
        <v>2.1800000000000002</v>
      </c>
      <c r="C111" s="13">
        <v>-4.2999999999999997E-2</v>
      </c>
      <c r="D111" s="14">
        <f t="shared" si="7"/>
        <v>-0.06</v>
      </c>
      <c r="E111" s="14">
        <f t="shared" si="8"/>
        <v>-5.8539384953847614E-3</v>
      </c>
    </row>
    <row r="112" spans="2:5" x14ac:dyDescent="0.25">
      <c r="B112" s="13">
        <v>2.2000000000000002</v>
      </c>
      <c r="C112" s="13">
        <v>-1.2999999999999999E-2</v>
      </c>
      <c r="D112" s="14">
        <f t="shared" si="7"/>
        <v>-0.03</v>
      </c>
      <c r="E112" s="14">
        <f t="shared" si="8"/>
        <v>-2.9269692476923807E-3</v>
      </c>
    </row>
    <row r="113" spans="2:5" x14ac:dyDescent="0.25">
      <c r="B113" s="13">
        <v>2.2200000000000002</v>
      </c>
      <c r="C113" s="13">
        <v>2.9000000000000001E-2</v>
      </c>
      <c r="D113" s="14">
        <f t="shared" si="7"/>
        <v>1.2E-2</v>
      </c>
      <c r="E113" s="14">
        <f t="shared" si="8"/>
        <v>1.1707876990769523E-3</v>
      </c>
    </row>
    <row r="114" spans="2:5" x14ac:dyDescent="0.25">
      <c r="B114" s="13">
        <v>2.2400000000000002</v>
      </c>
      <c r="C114" s="13">
        <v>6.6000000000000003E-2</v>
      </c>
      <c r="D114" s="14">
        <f t="shared" si="7"/>
        <v>4.9000000000000002E-2</v>
      </c>
      <c r="E114" s="14">
        <f t="shared" si="8"/>
        <v>4.780716437897555E-3</v>
      </c>
    </row>
    <row r="115" spans="2:5" x14ac:dyDescent="0.25">
      <c r="B115" s="13">
        <v>2.2599999999999998</v>
      </c>
      <c r="C115" s="13">
        <v>0.10199999999999999</v>
      </c>
      <c r="D115" s="14">
        <f t="shared" si="7"/>
        <v>8.4999999999999992E-2</v>
      </c>
      <c r="E115" s="14">
        <f t="shared" si="8"/>
        <v>8.2930795351284104E-3</v>
      </c>
    </row>
    <row r="116" spans="2:5" x14ac:dyDescent="0.25">
      <c r="B116" s="13">
        <v>2.2799999999999998</v>
      </c>
      <c r="C116" s="13">
        <v>0.13300000000000001</v>
      </c>
      <c r="D116" s="14">
        <f t="shared" si="7"/>
        <v>0.11600000000000001</v>
      </c>
      <c r="E116" s="14">
        <f t="shared" si="8"/>
        <v>1.131761442441054E-2</v>
      </c>
    </row>
    <row r="117" spans="2:5" x14ac:dyDescent="0.25">
      <c r="B117" s="13">
        <v>2.2999999999999998</v>
      </c>
      <c r="C117" s="13">
        <v>0.16900000000000001</v>
      </c>
      <c r="D117" s="14">
        <f t="shared" si="7"/>
        <v>0.15200000000000002</v>
      </c>
      <c r="E117" s="14">
        <f t="shared" si="8"/>
        <v>1.4829977521641398E-2</v>
      </c>
    </row>
    <row r="118" spans="2:5" x14ac:dyDescent="0.25">
      <c r="B118" s="13">
        <v>2.3199999999999998</v>
      </c>
      <c r="C118" s="13">
        <v>0.2</v>
      </c>
      <c r="D118" s="14">
        <f t="shared" si="7"/>
        <v>0.183</v>
      </c>
      <c r="E118" s="14">
        <f t="shared" si="8"/>
        <v>1.785451241092352E-2</v>
      </c>
    </row>
    <row r="119" spans="2:5" x14ac:dyDescent="0.25">
      <c r="B119" s="13">
        <v>2.34</v>
      </c>
      <c r="C119" s="13">
        <v>0.224</v>
      </c>
      <c r="D119" s="14">
        <f t="shared" si="7"/>
        <v>0.20700000000000002</v>
      </c>
      <c r="E119" s="14">
        <f t="shared" si="8"/>
        <v>2.0196087809077428E-2</v>
      </c>
    </row>
    <row r="120" spans="2:5" x14ac:dyDescent="0.25">
      <c r="B120" s="13">
        <v>2.36</v>
      </c>
      <c r="C120" s="13">
        <v>0.254</v>
      </c>
      <c r="D120" s="14">
        <f t="shared" si="7"/>
        <v>0.23699999999999999</v>
      </c>
      <c r="E120" s="14">
        <f t="shared" si="8"/>
        <v>2.3123057056769807E-2</v>
      </c>
    </row>
    <row r="121" spans="2:5" x14ac:dyDescent="0.25">
      <c r="B121" s="13">
        <v>2.38</v>
      </c>
      <c r="C121" s="13">
        <v>0.27900000000000003</v>
      </c>
      <c r="D121" s="14">
        <f t="shared" si="7"/>
        <v>0.26200000000000001</v>
      </c>
      <c r="E121" s="14">
        <f t="shared" si="8"/>
        <v>2.5562198096513458E-2</v>
      </c>
    </row>
    <row r="122" spans="2:5" x14ac:dyDescent="0.25">
      <c r="B122" s="13">
        <v>2.4</v>
      </c>
      <c r="C122" s="13">
        <v>0.29699999999999999</v>
      </c>
      <c r="D122" s="14">
        <f t="shared" si="7"/>
        <v>0.27999999999999997</v>
      </c>
      <c r="E122" s="14">
        <f t="shared" si="8"/>
        <v>2.7318379645128885E-2</v>
      </c>
    </row>
    <row r="123" spans="2:5" x14ac:dyDescent="0.25">
      <c r="B123" s="13">
        <v>2.42</v>
      </c>
      <c r="C123" s="13">
        <v>0.30299999999999999</v>
      </c>
      <c r="D123" s="14">
        <f t="shared" si="7"/>
        <v>0.28599999999999998</v>
      </c>
      <c r="E123" s="14">
        <f t="shared" si="8"/>
        <v>2.7903773494667359E-2</v>
      </c>
    </row>
    <row r="124" spans="2:5" x14ac:dyDescent="0.25">
      <c r="B124" s="13">
        <v>2.44</v>
      </c>
      <c r="C124" s="13">
        <v>0.315</v>
      </c>
      <c r="D124" s="14">
        <f t="shared" si="7"/>
        <v>0.29799999999999999</v>
      </c>
      <c r="E124" s="14">
        <f t="shared" si="8"/>
        <v>2.9074561193744314E-2</v>
      </c>
    </row>
    <row r="125" spans="2:5" x14ac:dyDescent="0.25">
      <c r="B125" s="13">
        <v>2.46</v>
      </c>
      <c r="C125" s="13">
        <v>0.32700000000000001</v>
      </c>
      <c r="D125" s="14">
        <f t="shared" si="7"/>
        <v>0.31</v>
      </c>
      <c r="E125" s="14">
        <f t="shared" si="8"/>
        <v>3.0245348892821267E-2</v>
      </c>
    </row>
    <row r="126" spans="2:5" x14ac:dyDescent="0.25">
      <c r="B126" s="15">
        <v>2.48</v>
      </c>
      <c r="C126" s="15">
        <v>0.33300000000000002</v>
      </c>
      <c r="D126" s="14">
        <f t="shared" si="7"/>
        <v>0.316</v>
      </c>
      <c r="E126" s="14">
        <f t="shared" si="8"/>
        <v>3.0830742742359744E-2</v>
      </c>
    </row>
    <row r="127" spans="2:5" x14ac:dyDescent="0.25">
      <c r="B127" s="13">
        <v>2.5</v>
      </c>
      <c r="C127" s="13">
        <v>0.32700000000000001</v>
      </c>
      <c r="D127" s="14">
        <f t="shared" si="7"/>
        <v>0.31</v>
      </c>
      <c r="E127" s="14">
        <f t="shared" si="8"/>
        <v>3.0245348892821267E-2</v>
      </c>
    </row>
    <row r="128" spans="2:5" x14ac:dyDescent="0.25">
      <c r="B128" s="13">
        <v>2.52</v>
      </c>
      <c r="C128" s="13">
        <v>0.32700000000000001</v>
      </c>
      <c r="D128" s="14">
        <f t="shared" si="7"/>
        <v>0.31</v>
      </c>
      <c r="E128" s="14">
        <f t="shared" si="8"/>
        <v>3.0245348892821267E-2</v>
      </c>
    </row>
    <row r="129" spans="2:5" x14ac:dyDescent="0.25">
      <c r="B129" s="13">
        <v>2.54</v>
      </c>
      <c r="C129" s="13">
        <v>0.32100000000000001</v>
      </c>
      <c r="D129" s="14">
        <f t="shared" si="7"/>
        <v>0.30399999999999999</v>
      </c>
      <c r="E129" s="14">
        <f t="shared" si="8"/>
        <v>2.9659955043282789E-2</v>
      </c>
    </row>
    <row r="130" spans="2:5" x14ac:dyDescent="0.25">
      <c r="B130" s="13">
        <v>2.56</v>
      </c>
      <c r="C130" s="13">
        <v>0.309</v>
      </c>
      <c r="D130" s="14">
        <f t="shared" si="7"/>
        <v>0.29199999999999998</v>
      </c>
      <c r="E130" s="14">
        <f t="shared" si="8"/>
        <v>2.8489167344205837E-2</v>
      </c>
    </row>
    <row r="131" spans="2:5" x14ac:dyDescent="0.25">
      <c r="B131" s="13">
        <v>2.58</v>
      </c>
      <c r="C131" s="13">
        <v>0.30299999999999999</v>
      </c>
      <c r="D131" s="14">
        <f t="shared" ref="D131:D194" si="9">C131-$O$5</f>
        <v>0.28599999999999998</v>
      </c>
      <c r="E131" s="14">
        <f t="shared" si="8"/>
        <v>2.7903773494667359E-2</v>
      </c>
    </row>
    <row r="132" spans="2:5" x14ac:dyDescent="0.25">
      <c r="B132" s="13">
        <v>2.6</v>
      </c>
      <c r="C132" s="13">
        <v>0.29099999999999998</v>
      </c>
      <c r="D132" s="14">
        <f t="shared" si="9"/>
        <v>0.27399999999999997</v>
      </c>
      <c r="E132" s="14">
        <f t="shared" ref="E132:E195" si="10">D132/$O$2</f>
        <v>2.6732985795590407E-2</v>
      </c>
    </row>
    <row r="133" spans="2:5" x14ac:dyDescent="0.25">
      <c r="B133" s="13">
        <v>2.62</v>
      </c>
      <c r="C133" s="13">
        <v>0.27900000000000003</v>
      </c>
      <c r="D133" s="14">
        <f t="shared" si="9"/>
        <v>0.26200000000000001</v>
      </c>
      <c r="E133" s="14">
        <f t="shared" si="10"/>
        <v>2.5562198096513458E-2</v>
      </c>
    </row>
    <row r="134" spans="2:5" x14ac:dyDescent="0.25">
      <c r="B134" s="13">
        <v>2.64</v>
      </c>
      <c r="C134" s="13">
        <v>0.254</v>
      </c>
      <c r="D134" s="14">
        <f t="shared" si="9"/>
        <v>0.23699999999999999</v>
      </c>
      <c r="E134" s="14">
        <f t="shared" si="10"/>
        <v>2.3123057056769807E-2</v>
      </c>
    </row>
    <row r="135" spans="2:5" x14ac:dyDescent="0.25">
      <c r="B135" s="13">
        <v>2.66</v>
      </c>
      <c r="C135" s="13">
        <v>0.23599999999999999</v>
      </c>
      <c r="D135" s="14">
        <f t="shared" si="9"/>
        <v>0.21899999999999997</v>
      </c>
      <c r="E135" s="14">
        <f t="shared" si="10"/>
        <v>2.1366875508154377E-2</v>
      </c>
    </row>
    <row r="136" spans="2:5" x14ac:dyDescent="0.25">
      <c r="B136" s="13">
        <v>2.68</v>
      </c>
      <c r="C136" s="13">
        <v>0.218</v>
      </c>
      <c r="D136" s="14">
        <f t="shared" si="9"/>
        <v>0.20100000000000001</v>
      </c>
      <c r="E136" s="14">
        <f t="shared" si="10"/>
        <v>1.961069395953895E-2</v>
      </c>
    </row>
    <row r="137" spans="2:5" x14ac:dyDescent="0.25">
      <c r="B137" s="13">
        <v>2.7</v>
      </c>
      <c r="C137" s="13">
        <v>0.193</v>
      </c>
      <c r="D137" s="14">
        <f t="shared" si="9"/>
        <v>0.17599999999999999</v>
      </c>
      <c r="E137" s="14">
        <f t="shared" si="10"/>
        <v>1.7171552919795299E-2</v>
      </c>
    </row>
    <row r="138" spans="2:5" x14ac:dyDescent="0.25">
      <c r="B138" s="13">
        <v>2.72</v>
      </c>
      <c r="C138" s="13">
        <v>0.16900000000000001</v>
      </c>
      <c r="D138" s="14">
        <f t="shared" si="9"/>
        <v>0.15200000000000002</v>
      </c>
      <c r="E138" s="14">
        <f t="shared" si="10"/>
        <v>1.4829977521641398E-2</v>
      </c>
    </row>
    <row r="139" spans="2:5" x14ac:dyDescent="0.25">
      <c r="B139" s="13">
        <v>2.74</v>
      </c>
      <c r="C139" s="13">
        <v>0.13900000000000001</v>
      </c>
      <c r="D139" s="14">
        <f t="shared" si="9"/>
        <v>0.12200000000000001</v>
      </c>
      <c r="E139" s="14">
        <f t="shared" si="10"/>
        <v>1.1903008273949016E-2</v>
      </c>
    </row>
    <row r="140" spans="2:5" x14ac:dyDescent="0.25">
      <c r="B140" s="13">
        <v>2.76</v>
      </c>
      <c r="C140" s="13">
        <v>0.114</v>
      </c>
      <c r="D140" s="14">
        <f t="shared" si="9"/>
        <v>9.7000000000000003E-2</v>
      </c>
      <c r="E140" s="14">
        <f t="shared" si="10"/>
        <v>9.4638672342053642E-3</v>
      </c>
    </row>
    <row r="141" spans="2:5" x14ac:dyDescent="0.25">
      <c r="B141" s="13">
        <v>2.78</v>
      </c>
      <c r="C141" s="13">
        <v>0.09</v>
      </c>
      <c r="D141" s="14">
        <f t="shared" si="9"/>
        <v>7.2999999999999995E-2</v>
      </c>
      <c r="E141" s="14">
        <f t="shared" si="10"/>
        <v>7.1222918360514592E-3</v>
      </c>
    </row>
    <row r="142" spans="2:5" x14ac:dyDescent="0.25">
      <c r="B142" s="13">
        <v>2.8</v>
      </c>
      <c r="C142" s="13">
        <v>0.06</v>
      </c>
      <c r="D142" s="14">
        <f t="shared" si="9"/>
        <v>4.2999999999999997E-2</v>
      </c>
      <c r="E142" s="14">
        <f t="shared" si="10"/>
        <v>4.1953225883590789E-3</v>
      </c>
    </row>
    <row r="143" spans="2:5" x14ac:dyDescent="0.25">
      <c r="B143" s="13">
        <v>2.82</v>
      </c>
      <c r="C143" s="13">
        <v>3.5000000000000003E-2</v>
      </c>
      <c r="D143" s="14">
        <f t="shared" si="9"/>
        <v>1.8000000000000002E-2</v>
      </c>
      <c r="E143" s="14">
        <f t="shared" si="10"/>
        <v>1.7561815486154286E-3</v>
      </c>
    </row>
    <row r="144" spans="2:5" x14ac:dyDescent="0.25">
      <c r="B144" s="13">
        <v>2.84</v>
      </c>
      <c r="C144" s="13">
        <v>1.0999999999999999E-2</v>
      </c>
      <c r="D144" s="14">
        <f t="shared" si="9"/>
        <v>-6.0000000000000019E-3</v>
      </c>
      <c r="E144" s="14">
        <f t="shared" si="10"/>
        <v>-5.8539384953847627E-4</v>
      </c>
    </row>
    <row r="145" spans="2:5" x14ac:dyDescent="0.25">
      <c r="B145" s="13">
        <v>2.86</v>
      </c>
      <c r="C145" s="13">
        <v>-1.9E-2</v>
      </c>
      <c r="D145" s="14">
        <f t="shared" si="9"/>
        <v>-3.6000000000000004E-2</v>
      </c>
      <c r="E145" s="14">
        <f t="shared" si="10"/>
        <v>-3.5123630972308572E-3</v>
      </c>
    </row>
    <row r="146" spans="2:5" x14ac:dyDescent="0.25">
      <c r="B146" s="13">
        <v>2.88</v>
      </c>
      <c r="C146" s="13">
        <v>-4.2999999999999997E-2</v>
      </c>
      <c r="D146" s="14">
        <f t="shared" si="9"/>
        <v>-0.06</v>
      </c>
      <c r="E146" s="14">
        <f t="shared" si="10"/>
        <v>-5.8539384953847614E-3</v>
      </c>
    </row>
    <row r="147" spans="2:5" x14ac:dyDescent="0.25">
      <c r="B147" s="13">
        <v>2.9</v>
      </c>
      <c r="C147" s="13">
        <v>-6.2E-2</v>
      </c>
      <c r="D147" s="14">
        <f t="shared" si="9"/>
        <v>-7.9000000000000001E-2</v>
      </c>
      <c r="E147" s="14">
        <f t="shared" si="10"/>
        <v>-7.7076856855899361E-3</v>
      </c>
    </row>
    <row r="148" spans="2:5" x14ac:dyDescent="0.25">
      <c r="B148" s="13">
        <v>2.92</v>
      </c>
      <c r="C148" s="13">
        <v>-0.08</v>
      </c>
      <c r="D148" s="14">
        <f t="shared" si="9"/>
        <v>-9.7000000000000003E-2</v>
      </c>
      <c r="E148" s="14">
        <f t="shared" si="10"/>
        <v>-9.4638672342053642E-3</v>
      </c>
    </row>
    <row r="149" spans="2:5" x14ac:dyDescent="0.25">
      <c r="B149" s="13">
        <v>2.94</v>
      </c>
      <c r="C149" s="13">
        <v>-0.104</v>
      </c>
      <c r="D149" s="14">
        <f t="shared" si="9"/>
        <v>-0.121</v>
      </c>
      <c r="E149" s="14">
        <f t="shared" si="10"/>
        <v>-1.1805442632359268E-2</v>
      </c>
    </row>
    <row r="150" spans="2:5" x14ac:dyDescent="0.25">
      <c r="B150" s="13">
        <v>2.96</v>
      </c>
      <c r="C150" s="13">
        <v>-0.129</v>
      </c>
      <c r="D150" s="14">
        <f t="shared" si="9"/>
        <v>-0.14600000000000002</v>
      </c>
      <c r="E150" s="14">
        <f t="shared" si="10"/>
        <v>-1.424458367210292E-2</v>
      </c>
    </row>
    <row r="151" spans="2:5" x14ac:dyDescent="0.25">
      <c r="B151" s="13">
        <v>2.98</v>
      </c>
      <c r="C151" s="13">
        <v>-0.13500000000000001</v>
      </c>
      <c r="D151" s="14">
        <f t="shared" si="9"/>
        <v>-0.15200000000000002</v>
      </c>
      <c r="E151" s="14">
        <f t="shared" si="10"/>
        <v>-1.4829977521641398E-2</v>
      </c>
    </row>
    <row r="152" spans="2:5" x14ac:dyDescent="0.25">
      <c r="B152" s="13">
        <v>3</v>
      </c>
      <c r="C152" s="13">
        <v>-0.153</v>
      </c>
      <c r="D152" s="14">
        <f t="shared" si="9"/>
        <v>-0.16999999999999998</v>
      </c>
      <c r="E152" s="14">
        <f t="shared" si="10"/>
        <v>-1.6586159070256821E-2</v>
      </c>
    </row>
    <row r="153" spans="2:5" x14ac:dyDescent="0.25">
      <c r="B153" s="13">
        <v>3.02</v>
      </c>
      <c r="C153" s="13">
        <v>-0.16500000000000001</v>
      </c>
      <c r="D153" s="14">
        <f t="shared" si="9"/>
        <v>-0.182</v>
      </c>
      <c r="E153" s="14">
        <f t="shared" si="10"/>
        <v>-1.7756946769333776E-2</v>
      </c>
    </row>
    <row r="154" spans="2:5" x14ac:dyDescent="0.25">
      <c r="B154" s="13">
        <v>3.04</v>
      </c>
      <c r="C154" s="13">
        <v>-0.17699999999999999</v>
      </c>
      <c r="D154" s="14">
        <f t="shared" si="9"/>
        <v>-0.19400000000000001</v>
      </c>
      <c r="E154" s="14">
        <f t="shared" si="10"/>
        <v>-1.8927734468410728E-2</v>
      </c>
    </row>
    <row r="155" spans="2:5" x14ac:dyDescent="0.25">
      <c r="B155" s="13">
        <v>3.06</v>
      </c>
      <c r="C155" s="13">
        <v>-0.17699999999999999</v>
      </c>
      <c r="D155" s="14">
        <f t="shared" si="9"/>
        <v>-0.19400000000000001</v>
      </c>
      <c r="E155" s="14">
        <f t="shared" si="10"/>
        <v>-1.8927734468410728E-2</v>
      </c>
    </row>
    <row r="156" spans="2:5" x14ac:dyDescent="0.25">
      <c r="B156" s="13">
        <v>3.08</v>
      </c>
      <c r="C156" s="13">
        <v>-0.17699999999999999</v>
      </c>
      <c r="D156" s="14">
        <f t="shared" si="9"/>
        <v>-0.19400000000000001</v>
      </c>
      <c r="E156" s="14">
        <f t="shared" si="10"/>
        <v>-1.8927734468410728E-2</v>
      </c>
    </row>
    <row r="157" spans="2:5" x14ac:dyDescent="0.25">
      <c r="B157" s="15">
        <v>3.1</v>
      </c>
      <c r="C157" s="15">
        <v>-0.183</v>
      </c>
      <c r="D157" s="14">
        <f t="shared" si="9"/>
        <v>-0.2</v>
      </c>
      <c r="E157" s="14">
        <f t="shared" si="10"/>
        <v>-1.9513128317949206E-2</v>
      </c>
    </row>
    <row r="158" spans="2:5" x14ac:dyDescent="0.25">
      <c r="B158" s="13">
        <v>3.12</v>
      </c>
      <c r="C158" s="13">
        <v>-0.17699999999999999</v>
      </c>
      <c r="D158" s="14">
        <f t="shared" si="9"/>
        <v>-0.19400000000000001</v>
      </c>
      <c r="E158" s="14">
        <f t="shared" si="10"/>
        <v>-1.8927734468410728E-2</v>
      </c>
    </row>
    <row r="159" spans="2:5" x14ac:dyDescent="0.25">
      <c r="B159" s="13">
        <v>3.14</v>
      </c>
      <c r="C159" s="13">
        <v>-0.17100000000000001</v>
      </c>
      <c r="D159" s="14">
        <f t="shared" si="9"/>
        <v>-0.188</v>
      </c>
      <c r="E159" s="14">
        <f t="shared" si="10"/>
        <v>-1.8342340618872251E-2</v>
      </c>
    </row>
    <row r="160" spans="2:5" x14ac:dyDescent="0.25">
      <c r="B160" s="13">
        <v>3.16</v>
      </c>
      <c r="C160" s="13">
        <v>-0.16500000000000001</v>
      </c>
      <c r="D160" s="14">
        <f t="shared" si="9"/>
        <v>-0.182</v>
      </c>
      <c r="E160" s="14">
        <f t="shared" si="10"/>
        <v>-1.7756946769333776E-2</v>
      </c>
    </row>
    <row r="161" spans="2:5" x14ac:dyDescent="0.25">
      <c r="B161" s="13">
        <v>3.18</v>
      </c>
      <c r="C161" s="13">
        <v>-0.159</v>
      </c>
      <c r="D161" s="14">
        <f t="shared" si="9"/>
        <v>-0.17599999999999999</v>
      </c>
      <c r="E161" s="14">
        <f t="shared" si="10"/>
        <v>-1.7171552919795299E-2</v>
      </c>
    </row>
    <row r="162" spans="2:5" x14ac:dyDescent="0.25">
      <c r="B162" s="13">
        <v>3.2</v>
      </c>
      <c r="C162" s="13">
        <v>-0.14699999999999999</v>
      </c>
      <c r="D162" s="14">
        <f t="shared" si="9"/>
        <v>-0.16399999999999998</v>
      </c>
      <c r="E162" s="14">
        <f t="shared" si="10"/>
        <v>-1.6000765220718347E-2</v>
      </c>
    </row>
    <row r="163" spans="2:5" x14ac:dyDescent="0.25">
      <c r="B163" s="13">
        <v>3.22</v>
      </c>
      <c r="C163" s="13">
        <v>-0.13500000000000001</v>
      </c>
      <c r="D163" s="14">
        <f t="shared" si="9"/>
        <v>-0.15200000000000002</v>
      </c>
      <c r="E163" s="14">
        <f t="shared" si="10"/>
        <v>-1.4829977521641398E-2</v>
      </c>
    </row>
    <row r="164" spans="2:5" x14ac:dyDescent="0.25">
      <c r="B164" s="13">
        <v>3.24</v>
      </c>
      <c r="C164" s="13">
        <v>-0.122</v>
      </c>
      <c r="D164" s="14">
        <f t="shared" si="9"/>
        <v>-0.13900000000000001</v>
      </c>
      <c r="E164" s="14">
        <f t="shared" si="10"/>
        <v>-1.3561624180974698E-2</v>
      </c>
    </row>
    <row r="165" spans="2:5" x14ac:dyDescent="0.25">
      <c r="B165" s="13">
        <v>3.26</v>
      </c>
      <c r="C165" s="13">
        <v>-0.11</v>
      </c>
      <c r="D165" s="14">
        <f t="shared" si="9"/>
        <v>-0.127</v>
      </c>
      <c r="E165" s="14">
        <f t="shared" si="10"/>
        <v>-1.2390836481897744E-2</v>
      </c>
    </row>
    <row r="166" spans="2:5" x14ac:dyDescent="0.25">
      <c r="B166" s="13">
        <v>3.28</v>
      </c>
      <c r="C166" s="13">
        <v>-9.8000000000000004E-2</v>
      </c>
      <c r="D166" s="14">
        <f t="shared" si="9"/>
        <v>-0.115</v>
      </c>
      <c r="E166" s="14">
        <f t="shared" si="10"/>
        <v>-1.1220048782820792E-2</v>
      </c>
    </row>
    <row r="167" spans="2:5" x14ac:dyDescent="0.25">
      <c r="B167" s="13">
        <v>3.3</v>
      </c>
      <c r="C167" s="13">
        <v>-0.08</v>
      </c>
      <c r="D167" s="14">
        <f t="shared" si="9"/>
        <v>-9.7000000000000003E-2</v>
      </c>
      <c r="E167" s="14">
        <f t="shared" si="10"/>
        <v>-9.4638672342053642E-3</v>
      </c>
    </row>
    <row r="168" spans="2:5" x14ac:dyDescent="0.25">
      <c r="B168" s="13">
        <v>3.32</v>
      </c>
      <c r="C168" s="13">
        <v>-6.2E-2</v>
      </c>
      <c r="D168" s="14">
        <f t="shared" si="9"/>
        <v>-7.9000000000000001E-2</v>
      </c>
      <c r="E168" s="14">
        <f t="shared" si="10"/>
        <v>-7.7076856855899361E-3</v>
      </c>
    </row>
    <row r="169" spans="2:5" x14ac:dyDescent="0.25">
      <c r="B169" s="13">
        <v>3.34</v>
      </c>
      <c r="C169" s="13">
        <v>-5.6000000000000001E-2</v>
      </c>
      <c r="D169" s="14">
        <f t="shared" si="9"/>
        <v>-7.3000000000000009E-2</v>
      </c>
      <c r="E169" s="14">
        <f t="shared" si="10"/>
        <v>-7.12229183605146E-3</v>
      </c>
    </row>
    <row r="170" spans="2:5" x14ac:dyDescent="0.25">
      <c r="B170" s="13">
        <v>3.36</v>
      </c>
      <c r="C170" s="13">
        <v>-3.6999999999999998E-2</v>
      </c>
      <c r="D170" s="14">
        <f t="shared" si="9"/>
        <v>-5.3999999999999999E-2</v>
      </c>
      <c r="E170" s="14">
        <f t="shared" si="10"/>
        <v>-5.2685446458462853E-3</v>
      </c>
    </row>
    <row r="171" spans="2:5" x14ac:dyDescent="0.25">
      <c r="B171" s="13">
        <v>3.38</v>
      </c>
      <c r="C171" s="13">
        <v>-1.9E-2</v>
      </c>
      <c r="D171" s="14">
        <f t="shared" si="9"/>
        <v>-3.6000000000000004E-2</v>
      </c>
      <c r="E171" s="14">
        <f t="shared" si="10"/>
        <v>-3.5123630972308572E-3</v>
      </c>
    </row>
    <row r="172" spans="2:5" x14ac:dyDescent="0.25">
      <c r="B172" s="13">
        <v>3.4</v>
      </c>
      <c r="C172" s="13">
        <v>-7.0000000000000001E-3</v>
      </c>
      <c r="D172" s="14">
        <f t="shared" si="9"/>
        <v>-2.4E-2</v>
      </c>
      <c r="E172" s="14">
        <f t="shared" si="10"/>
        <v>-2.3415753981539046E-3</v>
      </c>
    </row>
    <row r="173" spans="2:5" x14ac:dyDescent="0.25">
      <c r="B173" s="13">
        <v>3.42</v>
      </c>
      <c r="C173" s="13">
        <v>1.0999999999999999E-2</v>
      </c>
      <c r="D173" s="14">
        <f t="shared" si="9"/>
        <v>-6.0000000000000019E-3</v>
      </c>
      <c r="E173" s="14">
        <f t="shared" si="10"/>
        <v>-5.8539384953847627E-4</v>
      </c>
    </row>
    <row r="174" spans="2:5" x14ac:dyDescent="0.25">
      <c r="B174" s="13">
        <v>3.44</v>
      </c>
      <c r="C174" s="13">
        <v>2.3E-2</v>
      </c>
      <c r="D174" s="14">
        <f t="shared" si="9"/>
        <v>5.9999999999999984E-3</v>
      </c>
      <c r="E174" s="14">
        <f t="shared" si="10"/>
        <v>5.8539384953847594E-4</v>
      </c>
    </row>
    <row r="175" spans="2:5" x14ac:dyDescent="0.25">
      <c r="B175" s="13">
        <v>3.46</v>
      </c>
      <c r="C175" s="13">
        <v>4.2000000000000003E-2</v>
      </c>
      <c r="D175" s="14">
        <f t="shared" si="9"/>
        <v>2.5000000000000001E-2</v>
      </c>
      <c r="E175" s="14">
        <f t="shared" si="10"/>
        <v>2.4391410397436508E-3</v>
      </c>
    </row>
    <row r="176" spans="2:5" x14ac:dyDescent="0.25">
      <c r="B176" s="13">
        <v>3.48</v>
      </c>
      <c r="C176" s="13">
        <v>5.3999999999999999E-2</v>
      </c>
      <c r="D176" s="14">
        <f t="shared" si="9"/>
        <v>3.6999999999999998E-2</v>
      </c>
      <c r="E176" s="14">
        <f t="shared" si="10"/>
        <v>3.6099287388206024E-3</v>
      </c>
    </row>
    <row r="177" spans="2:5" x14ac:dyDescent="0.25">
      <c r="B177" s="13">
        <v>3.5</v>
      </c>
      <c r="C177" s="13">
        <v>6.6000000000000003E-2</v>
      </c>
      <c r="D177" s="14">
        <f t="shared" si="9"/>
        <v>4.9000000000000002E-2</v>
      </c>
      <c r="E177" s="14">
        <f t="shared" si="10"/>
        <v>4.780716437897555E-3</v>
      </c>
    </row>
    <row r="178" spans="2:5" x14ac:dyDescent="0.25">
      <c r="B178" s="13">
        <v>3.52</v>
      </c>
      <c r="C178" s="13">
        <v>7.8E-2</v>
      </c>
      <c r="D178" s="14">
        <f t="shared" si="9"/>
        <v>6.0999999999999999E-2</v>
      </c>
      <c r="E178" s="14">
        <f t="shared" si="10"/>
        <v>5.9515041369745071E-3</v>
      </c>
    </row>
    <row r="179" spans="2:5" x14ac:dyDescent="0.25">
      <c r="B179" s="13">
        <v>3.54</v>
      </c>
      <c r="C179" s="13">
        <v>9.6000000000000002E-2</v>
      </c>
      <c r="D179" s="14">
        <f t="shared" si="9"/>
        <v>7.9000000000000001E-2</v>
      </c>
      <c r="E179" s="14">
        <f t="shared" si="10"/>
        <v>7.7076856855899361E-3</v>
      </c>
    </row>
    <row r="180" spans="2:5" x14ac:dyDescent="0.25">
      <c r="B180" s="13">
        <v>3.56</v>
      </c>
      <c r="C180" s="13">
        <v>0.10199999999999999</v>
      </c>
      <c r="D180" s="14">
        <f t="shared" si="9"/>
        <v>8.4999999999999992E-2</v>
      </c>
      <c r="E180" s="14">
        <f t="shared" si="10"/>
        <v>8.2930795351284104E-3</v>
      </c>
    </row>
    <row r="181" spans="2:5" x14ac:dyDescent="0.25">
      <c r="B181" s="13">
        <v>3.58</v>
      </c>
      <c r="C181" s="13">
        <v>0.108</v>
      </c>
      <c r="D181" s="14">
        <f t="shared" si="9"/>
        <v>9.0999999999999998E-2</v>
      </c>
      <c r="E181" s="14">
        <f t="shared" si="10"/>
        <v>8.8784733846668882E-3</v>
      </c>
    </row>
    <row r="182" spans="2:5" x14ac:dyDescent="0.25">
      <c r="B182" s="13">
        <v>3.6</v>
      </c>
      <c r="C182" s="13">
        <v>0.114</v>
      </c>
      <c r="D182" s="14">
        <f t="shared" si="9"/>
        <v>9.7000000000000003E-2</v>
      </c>
      <c r="E182" s="14">
        <f t="shared" si="10"/>
        <v>9.4638672342053642E-3</v>
      </c>
    </row>
    <row r="183" spans="2:5" x14ac:dyDescent="0.25">
      <c r="B183" s="13">
        <v>3.62</v>
      </c>
      <c r="C183" s="13">
        <v>0.121</v>
      </c>
      <c r="D183" s="14">
        <f t="shared" si="9"/>
        <v>0.104</v>
      </c>
      <c r="E183" s="14">
        <f t="shared" si="10"/>
        <v>1.0146826725333586E-2</v>
      </c>
    </row>
    <row r="184" spans="2:5" x14ac:dyDescent="0.25">
      <c r="B184" s="13">
        <v>3.64</v>
      </c>
      <c r="C184" s="13">
        <v>0.121</v>
      </c>
      <c r="D184" s="14">
        <f t="shared" si="9"/>
        <v>0.104</v>
      </c>
      <c r="E184" s="14">
        <f t="shared" si="10"/>
        <v>1.0146826725333586E-2</v>
      </c>
    </row>
    <row r="185" spans="2:5" x14ac:dyDescent="0.25">
      <c r="B185" s="13">
        <v>3.66</v>
      </c>
      <c r="C185" s="13">
        <v>0.121</v>
      </c>
      <c r="D185" s="14">
        <f t="shared" si="9"/>
        <v>0.104</v>
      </c>
      <c r="E185" s="14">
        <f t="shared" si="10"/>
        <v>1.0146826725333586E-2</v>
      </c>
    </row>
    <row r="186" spans="2:5" x14ac:dyDescent="0.25">
      <c r="B186" s="13">
        <v>3.68</v>
      </c>
      <c r="C186" s="13">
        <v>0.13300000000000001</v>
      </c>
      <c r="D186" s="14">
        <f t="shared" si="9"/>
        <v>0.11600000000000001</v>
      </c>
      <c r="E186" s="14">
        <f t="shared" si="10"/>
        <v>1.131761442441054E-2</v>
      </c>
    </row>
    <row r="187" spans="2:5" x14ac:dyDescent="0.25">
      <c r="B187" s="13">
        <v>3.7</v>
      </c>
      <c r="C187" s="13">
        <v>0.127</v>
      </c>
      <c r="D187" s="14">
        <f t="shared" si="9"/>
        <v>0.11</v>
      </c>
      <c r="E187" s="14">
        <f t="shared" si="10"/>
        <v>1.0732220574872062E-2</v>
      </c>
    </row>
    <row r="188" spans="2:5" x14ac:dyDescent="0.25">
      <c r="B188" s="13">
        <v>3.72</v>
      </c>
      <c r="C188" s="13">
        <v>0.121</v>
      </c>
      <c r="D188" s="14">
        <f t="shared" si="9"/>
        <v>0.104</v>
      </c>
      <c r="E188" s="14">
        <f t="shared" si="10"/>
        <v>1.0146826725333586E-2</v>
      </c>
    </row>
    <row r="189" spans="2:5" x14ac:dyDescent="0.25">
      <c r="B189" s="13">
        <v>3.74</v>
      </c>
      <c r="C189" s="13">
        <v>0.121</v>
      </c>
      <c r="D189" s="14">
        <f t="shared" si="9"/>
        <v>0.104</v>
      </c>
      <c r="E189" s="14">
        <f t="shared" si="10"/>
        <v>1.0146826725333586E-2</v>
      </c>
    </row>
    <row r="190" spans="2:5" x14ac:dyDescent="0.25">
      <c r="B190" s="13">
        <v>3.76</v>
      </c>
      <c r="C190" s="13">
        <v>0.121</v>
      </c>
      <c r="D190" s="14">
        <f t="shared" si="9"/>
        <v>0.104</v>
      </c>
      <c r="E190" s="14">
        <f t="shared" si="10"/>
        <v>1.0146826725333586E-2</v>
      </c>
    </row>
    <row r="191" spans="2:5" x14ac:dyDescent="0.25">
      <c r="B191" s="13">
        <v>3.78</v>
      </c>
      <c r="C191" s="13">
        <v>0.114</v>
      </c>
      <c r="D191" s="14">
        <f t="shared" si="9"/>
        <v>9.7000000000000003E-2</v>
      </c>
      <c r="E191" s="14">
        <f t="shared" si="10"/>
        <v>9.4638672342053642E-3</v>
      </c>
    </row>
    <row r="192" spans="2:5" x14ac:dyDescent="0.25">
      <c r="B192" s="13">
        <v>3.8</v>
      </c>
      <c r="C192" s="13">
        <v>0.108</v>
      </c>
      <c r="D192" s="14">
        <f t="shared" si="9"/>
        <v>9.0999999999999998E-2</v>
      </c>
      <c r="E192" s="14">
        <f t="shared" si="10"/>
        <v>8.8784733846668882E-3</v>
      </c>
    </row>
    <row r="193" spans="2:5" x14ac:dyDescent="0.25">
      <c r="B193" s="13">
        <v>3.82</v>
      </c>
      <c r="C193" s="13">
        <v>0.108</v>
      </c>
      <c r="D193" s="14">
        <f t="shared" si="9"/>
        <v>9.0999999999999998E-2</v>
      </c>
      <c r="E193" s="14">
        <f t="shared" si="10"/>
        <v>8.8784733846668882E-3</v>
      </c>
    </row>
    <row r="194" spans="2:5" x14ac:dyDescent="0.25">
      <c r="B194" s="13">
        <v>3.84</v>
      </c>
      <c r="C194" s="13">
        <v>0.108</v>
      </c>
      <c r="D194" s="14">
        <f t="shared" si="9"/>
        <v>9.0999999999999998E-2</v>
      </c>
      <c r="E194" s="14">
        <f t="shared" si="10"/>
        <v>8.8784733846668882E-3</v>
      </c>
    </row>
    <row r="195" spans="2:5" x14ac:dyDescent="0.25">
      <c r="B195" s="13">
        <v>3.86</v>
      </c>
      <c r="C195" s="13">
        <v>9.6000000000000002E-2</v>
      </c>
      <c r="D195" s="14">
        <f t="shared" ref="D195:D258" si="11">C195-$O$5</f>
        <v>7.9000000000000001E-2</v>
      </c>
      <c r="E195" s="14">
        <f t="shared" si="10"/>
        <v>7.7076856855899361E-3</v>
      </c>
    </row>
    <row r="196" spans="2:5" x14ac:dyDescent="0.25">
      <c r="B196" s="13">
        <v>3.88</v>
      </c>
      <c r="C196" s="13">
        <v>0.09</v>
      </c>
      <c r="D196" s="14">
        <f t="shared" si="11"/>
        <v>7.2999999999999995E-2</v>
      </c>
      <c r="E196" s="14">
        <f t="shared" ref="E196:E259" si="12">D196/$O$2</f>
        <v>7.1222918360514592E-3</v>
      </c>
    </row>
    <row r="197" spans="2:5" x14ac:dyDescent="0.25">
      <c r="B197" s="13">
        <v>3.9</v>
      </c>
      <c r="C197" s="13">
        <v>0.09</v>
      </c>
      <c r="D197" s="14">
        <f t="shared" si="11"/>
        <v>7.2999999999999995E-2</v>
      </c>
      <c r="E197" s="14">
        <f t="shared" si="12"/>
        <v>7.1222918360514592E-3</v>
      </c>
    </row>
    <row r="198" spans="2:5" x14ac:dyDescent="0.25">
      <c r="B198" s="13">
        <v>3.92</v>
      </c>
      <c r="C198" s="13">
        <v>8.4000000000000005E-2</v>
      </c>
      <c r="D198" s="14">
        <f t="shared" si="11"/>
        <v>6.7000000000000004E-2</v>
      </c>
      <c r="E198" s="14">
        <f t="shared" si="12"/>
        <v>6.536897986512984E-3</v>
      </c>
    </row>
    <row r="199" spans="2:5" x14ac:dyDescent="0.25">
      <c r="B199" s="13">
        <v>3.94</v>
      </c>
      <c r="C199" s="13">
        <v>7.1999999999999995E-2</v>
      </c>
      <c r="D199" s="14">
        <f t="shared" si="11"/>
        <v>5.4999999999999993E-2</v>
      </c>
      <c r="E199" s="14">
        <f t="shared" si="12"/>
        <v>5.3661102874360302E-3</v>
      </c>
    </row>
    <row r="200" spans="2:5" x14ac:dyDescent="0.25">
      <c r="B200" s="13">
        <v>3.96</v>
      </c>
      <c r="C200" s="13">
        <v>6.6000000000000003E-2</v>
      </c>
      <c r="D200" s="14">
        <f t="shared" si="11"/>
        <v>4.9000000000000002E-2</v>
      </c>
      <c r="E200" s="14">
        <f t="shared" si="12"/>
        <v>4.780716437897555E-3</v>
      </c>
    </row>
    <row r="201" spans="2:5" x14ac:dyDescent="0.25">
      <c r="B201" s="13">
        <v>3.98</v>
      </c>
      <c r="C201" s="13">
        <v>6.6000000000000003E-2</v>
      </c>
      <c r="D201" s="14">
        <f t="shared" si="11"/>
        <v>4.9000000000000002E-2</v>
      </c>
      <c r="E201" s="14">
        <f t="shared" si="12"/>
        <v>4.780716437897555E-3</v>
      </c>
    </row>
    <row r="202" spans="2:5" x14ac:dyDescent="0.25">
      <c r="B202" s="13">
        <v>4</v>
      </c>
      <c r="C202" s="13">
        <v>0.06</v>
      </c>
      <c r="D202" s="14">
        <f t="shared" si="11"/>
        <v>4.2999999999999997E-2</v>
      </c>
      <c r="E202" s="14">
        <f t="shared" si="12"/>
        <v>4.1953225883590789E-3</v>
      </c>
    </row>
    <row r="203" spans="2:5" x14ac:dyDescent="0.25">
      <c r="B203" s="13">
        <v>4.0199999999999996</v>
      </c>
      <c r="C203" s="13">
        <v>5.3999999999999999E-2</v>
      </c>
      <c r="D203" s="14">
        <f t="shared" si="11"/>
        <v>3.6999999999999998E-2</v>
      </c>
      <c r="E203" s="14">
        <f t="shared" si="12"/>
        <v>3.6099287388206024E-3</v>
      </c>
    </row>
    <row r="204" spans="2:5" x14ac:dyDescent="0.25">
      <c r="B204" s="13">
        <v>4.04</v>
      </c>
      <c r="C204" s="13">
        <v>4.2000000000000003E-2</v>
      </c>
      <c r="D204" s="14">
        <f t="shared" si="11"/>
        <v>2.5000000000000001E-2</v>
      </c>
      <c r="E204" s="14">
        <f t="shared" si="12"/>
        <v>2.4391410397436508E-3</v>
      </c>
    </row>
    <row r="205" spans="2:5" x14ac:dyDescent="0.25">
      <c r="B205" s="13">
        <v>4.0599999999999996</v>
      </c>
      <c r="C205" s="13">
        <v>4.2000000000000003E-2</v>
      </c>
      <c r="D205" s="14">
        <f t="shared" si="11"/>
        <v>2.5000000000000001E-2</v>
      </c>
      <c r="E205" s="14">
        <f t="shared" si="12"/>
        <v>2.4391410397436508E-3</v>
      </c>
    </row>
    <row r="206" spans="2:5" x14ac:dyDescent="0.25">
      <c r="B206" s="13">
        <v>4.08</v>
      </c>
      <c r="C206" s="13">
        <v>4.2000000000000003E-2</v>
      </c>
      <c r="D206" s="14">
        <f t="shared" si="11"/>
        <v>2.5000000000000001E-2</v>
      </c>
      <c r="E206" s="14">
        <f t="shared" si="12"/>
        <v>2.4391410397436508E-3</v>
      </c>
    </row>
    <row r="207" spans="2:5" x14ac:dyDescent="0.25">
      <c r="B207" s="13">
        <v>4.0999999999999996</v>
      </c>
      <c r="C207" s="13">
        <v>2.9000000000000001E-2</v>
      </c>
      <c r="D207" s="14">
        <f t="shared" si="11"/>
        <v>1.2E-2</v>
      </c>
      <c r="E207" s="14">
        <f t="shared" si="12"/>
        <v>1.1707876990769523E-3</v>
      </c>
    </row>
    <row r="208" spans="2:5" x14ac:dyDescent="0.25">
      <c r="B208" s="13">
        <v>4.12</v>
      </c>
      <c r="C208" s="13">
        <v>2.3E-2</v>
      </c>
      <c r="D208" s="14">
        <f t="shared" si="11"/>
        <v>5.9999999999999984E-3</v>
      </c>
      <c r="E208" s="14">
        <f t="shared" si="12"/>
        <v>5.8539384953847594E-4</v>
      </c>
    </row>
    <row r="209" spans="2:5" x14ac:dyDescent="0.25">
      <c r="B209" s="13">
        <v>4.1399999999999997</v>
      </c>
      <c r="C209" s="13">
        <v>2.9000000000000001E-2</v>
      </c>
      <c r="D209" s="14">
        <f t="shared" si="11"/>
        <v>1.2E-2</v>
      </c>
      <c r="E209" s="14">
        <f t="shared" si="12"/>
        <v>1.1707876990769523E-3</v>
      </c>
    </row>
    <row r="210" spans="2:5" x14ac:dyDescent="0.25">
      <c r="B210" s="13">
        <v>4.16</v>
      </c>
      <c r="C210" s="13">
        <v>2.3E-2</v>
      </c>
      <c r="D210" s="14">
        <f t="shared" si="11"/>
        <v>5.9999999999999984E-3</v>
      </c>
      <c r="E210" s="14">
        <f t="shared" si="12"/>
        <v>5.8539384953847594E-4</v>
      </c>
    </row>
    <row r="211" spans="2:5" x14ac:dyDescent="0.25">
      <c r="B211" s="13">
        <v>4.18</v>
      </c>
      <c r="C211" s="13">
        <v>1.0999999999999999E-2</v>
      </c>
      <c r="D211" s="14">
        <f t="shared" si="11"/>
        <v>-6.0000000000000019E-3</v>
      </c>
      <c r="E211" s="14">
        <f t="shared" si="12"/>
        <v>-5.8539384953847627E-4</v>
      </c>
    </row>
    <row r="212" spans="2:5" x14ac:dyDescent="0.25">
      <c r="B212" s="13">
        <v>4.2</v>
      </c>
      <c r="C212" s="13">
        <v>1.7000000000000001E-2</v>
      </c>
      <c r="D212" s="14">
        <f t="shared" si="11"/>
        <v>0</v>
      </c>
      <c r="E212" s="14">
        <f t="shared" si="12"/>
        <v>0</v>
      </c>
    </row>
    <row r="213" spans="2:5" x14ac:dyDescent="0.25">
      <c r="B213" s="13">
        <v>4.22</v>
      </c>
      <c r="C213" s="13">
        <v>1.7000000000000001E-2</v>
      </c>
      <c r="D213" s="14">
        <f t="shared" si="11"/>
        <v>0</v>
      </c>
      <c r="E213" s="14">
        <f t="shared" si="12"/>
        <v>0</v>
      </c>
    </row>
    <row r="214" spans="2:5" x14ac:dyDescent="0.25">
      <c r="B214" s="13">
        <v>4.24</v>
      </c>
      <c r="C214" s="13">
        <v>1.7000000000000001E-2</v>
      </c>
      <c r="D214" s="14">
        <f t="shared" si="11"/>
        <v>0</v>
      </c>
      <c r="E214" s="14">
        <f t="shared" si="12"/>
        <v>0</v>
      </c>
    </row>
    <row r="215" spans="2:5" x14ac:dyDescent="0.25">
      <c r="B215" s="13">
        <v>4.26</v>
      </c>
      <c r="C215" s="13">
        <v>1.0999999999999999E-2</v>
      </c>
      <c r="D215" s="14">
        <f t="shared" si="11"/>
        <v>-6.0000000000000019E-3</v>
      </c>
      <c r="E215" s="14">
        <f t="shared" si="12"/>
        <v>-5.8539384953847627E-4</v>
      </c>
    </row>
    <row r="216" spans="2:5" x14ac:dyDescent="0.25">
      <c r="B216" s="13">
        <v>4.28</v>
      </c>
      <c r="C216" s="13">
        <v>1.0999999999999999E-2</v>
      </c>
      <c r="D216" s="14">
        <f t="shared" si="11"/>
        <v>-6.0000000000000019E-3</v>
      </c>
      <c r="E216" s="14">
        <f t="shared" si="12"/>
        <v>-5.8539384953847627E-4</v>
      </c>
    </row>
    <row r="217" spans="2:5" x14ac:dyDescent="0.25">
      <c r="B217" s="13">
        <v>4.3</v>
      </c>
      <c r="C217" s="13">
        <v>1.0999999999999999E-2</v>
      </c>
      <c r="D217" s="14">
        <f t="shared" si="11"/>
        <v>-6.0000000000000019E-3</v>
      </c>
      <c r="E217" s="14">
        <f t="shared" si="12"/>
        <v>-5.8539384953847627E-4</v>
      </c>
    </row>
    <row r="218" spans="2:5" x14ac:dyDescent="0.25">
      <c r="B218" s="13">
        <v>4.32</v>
      </c>
      <c r="C218" s="13">
        <v>1.7000000000000001E-2</v>
      </c>
      <c r="D218" s="14">
        <f t="shared" si="11"/>
        <v>0</v>
      </c>
      <c r="E218" s="14">
        <f t="shared" si="12"/>
        <v>0</v>
      </c>
    </row>
    <row r="219" spans="2:5" x14ac:dyDescent="0.25">
      <c r="B219" s="13">
        <v>4.34</v>
      </c>
      <c r="C219" s="13">
        <v>1.0999999999999999E-2</v>
      </c>
      <c r="D219" s="14">
        <f t="shared" si="11"/>
        <v>-6.0000000000000019E-3</v>
      </c>
      <c r="E219" s="14">
        <f t="shared" si="12"/>
        <v>-5.8539384953847627E-4</v>
      </c>
    </row>
    <row r="220" spans="2:5" x14ac:dyDescent="0.25">
      <c r="B220" s="13">
        <v>4.3600000000000003</v>
      </c>
      <c r="C220" s="13">
        <v>1.7000000000000001E-2</v>
      </c>
      <c r="D220" s="14">
        <f t="shared" si="11"/>
        <v>0</v>
      </c>
      <c r="E220" s="14">
        <f t="shared" si="12"/>
        <v>0</v>
      </c>
    </row>
    <row r="221" spans="2:5" x14ac:dyDescent="0.25">
      <c r="B221" s="13">
        <v>4.38</v>
      </c>
      <c r="C221" s="13">
        <v>1.0999999999999999E-2</v>
      </c>
      <c r="D221" s="14">
        <f t="shared" si="11"/>
        <v>-6.0000000000000019E-3</v>
      </c>
      <c r="E221" s="14">
        <f t="shared" si="12"/>
        <v>-5.8539384953847627E-4</v>
      </c>
    </row>
    <row r="222" spans="2:5" x14ac:dyDescent="0.25">
      <c r="B222" s="13">
        <v>4.4000000000000004</v>
      </c>
      <c r="C222" s="13">
        <v>1.0999999999999999E-2</v>
      </c>
      <c r="D222" s="14">
        <f t="shared" si="11"/>
        <v>-6.0000000000000019E-3</v>
      </c>
      <c r="E222" s="14">
        <f t="shared" si="12"/>
        <v>-5.8539384953847627E-4</v>
      </c>
    </row>
    <row r="223" spans="2:5" x14ac:dyDescent="0.25">
      <c r="B223" s="13">
        <v>4.42</v>
      </c>
      <c r="C223" s="13">
        <v>1.7000000000000001E-2</v>
      </c>
      <c r="D223" s="14">
        <f t="shared" si="11"/>
        <v>0</v>
      </c>
      <c r="E223" s="14">
        <f t="shared" si="12"/>
        <v>0</v>
      </c>
    </row>
    <row r="224" spans="2:5" x14ac:dyDescent="0.25">
      <c r="B224" s="13">
        <v>4.4400000000000004</v>
      </c>
      <c r="C224" s="13">
        <v>1.7000000000000001E-2</v>
      </c>
      <c r="D224" s="14">
        <f t="shared" si="11"/>
        <v>0</v>
      </c>
      <c r="E224" s="14">
        <f t="shared" si="12"/>
        <v>0</v>
      </c>
    </row>
    <row r="225" spans="2:5" x14ac:dyDescent="0.25">
      <c r="B225" s="13">
        <v>4.46</v>
      </c>
      <c r="C225" s="13">
        <v>1.7000000000000001E-2</v>
      </c>
      <c r="D225" s="14">
        <f t="shared" si="11"/>
        <v>0</v>
      </c>
      <c r="E225" s="14">
        <f t="shared" si="12"/>
        <v>0</v>
      </c>
    </row>
    <row r="226" spans="2:5" x14ac:dyDescent="0.25">
      <c r="B226" s="13">
        <v>4.4800000000000004</v>
      </c>
      <c r="C226" s="13">
        <v>1.0999999999999999E-2</v>
      </c>
      <c r="D226" s="14">
        <f t="shared" si="11"/>
        <v>-6.0000000000000019E-3</v>
      </c>
      <c r="E226" s="14">
        <f t="shared" si="12"/>
        <v>-5.8539384953847627E-4</v>
      </c>
    </row>
    <row r="227" spans="2:5" x14ac:dyDescent="0.25">
      <c r="B227" s="13">
        <v>4.5</v>
      </c>
      <c r="C227" s="13">
        <v>1.7000000000000001E-2</v>
      </c>
      <c r="D227" s="14">
        <f t="shared" si="11"/>
        <v>0</v>
      </c>
      <c r="E227" s="14">
        <f t="shared" si="12"/>
        <v>0</v>
      </c>
    </row>
    <row r="228" spans="2:5" x14ac:dyDescent="0.25">
      <c r="B228" s="13">
        <v>4.5199999999999996</v>
      </c>
      <c r="C228" s="13">
        <v>1.7000000000000001E-2</v>
      </c>
      <c r="D228" s="14">
        <f t="shared" si="11"/>
        <v>0</v>
      </c>
      <c r="E228" s="14">
        <f t="shared" si="12"/>
        <v>0</v>
      </c>
    </row>
    <row r="229" spans="2:5" x14ac:dyDescent="0.25">
      <c r="B229" s="13">
        <v>4.54</v>
      </c>
      <c r="C229" s="13">
        <v>1.7000000000000001E-2</v>
      </c>
      <c r="D229" s="14">
        <f t="shared" si="11"/>
        <v>0</v>
      </c>
      <c r="E229" s="14">
        <f t="shared" si="12"/>
        <v>0</v>
      </c>
    </row>
    <row r="230" spans="2:5" x14ac:dyDescent="0.25">
      <c r="B230" s="13">
        <v>4.5599999999999996</v>
      </c>
      <c r="C230" s="13">
        <v>1.7000000000000001E-2</v>
      </c>
      <c r="D230" s="14">
        <f t="shared" si="11"/>
        <v>0</v>
      </c>
      <c r="E230" s="14">
        <f t="shared" si="12"/>
        <v>0</v>
      </c>
    </row>
    <row r="231" spans="2:5" x14ac:dyDescent="0.25">
      <c r="B231" s="13">
        <v>4.58</v>
      </c>
      <c r="C231" s="13">
        <v>1.0999999999999999E-2</v>
      </c>
      <c r="D231" s="14">
        <f t="shared" si="11"/>
        <v>-6.0000000000000019E-3</v>
      </c>
      <c r="E231" s="14">
        <f t="shared" si="12"/>
        <v>-5.8539384953847627E-4</v>
      </c>
    </row>
    <row r="232" spans="2:5" x14ac:dyDescent="0.25">
      <c r="B232" s="13">
        <v>4.5999999999999996</v>
      </c>
      <c r="C232" s="13">
        <v>1.7000000000000001E-2</v>
      </c>
      <c r="D232" s="14">
        <f t="shared" si="11"/>
        <v>0</v>
      </c>
      <c r="E232" s="14">
        <f t="shared" si="12"/>
        <v>0</v>
      </c>
    </row>
    <row r="233" spans="2:5" x14ac:dyDescent="0.25">
      <c r="B233" s="13">
        <v>4.62</v>
      </c>
      <c r="C233" s="13">
        <v>1.0999999999999999E-2</v>
      </c>
      <c r="D233" s="14">
        <f t="shared" si="11"/>
        <v>-6.0000000000000019E-3</v>
      </c>
      <c r="E233" s="14">
        <f t="shared" si="12"/>
        <v>-5.8539384953847627E-4</v>
      </c>
    </row>
    <row r="234" spans="2:5" x14ac:dyDescent="0.25">
      <c r="B234" s="13">
        <v>4.6399999999999997</v>
      </c>
      <c r="C234" s="13">
        <v>1.0999999999999999E-2</v>
      </c>
      <c r="D234" s="14">
        <f t="shared" si="11"/>
        <v>-6.0000000000000019E-3</v>
      </c>
      <c r="E234" s="14">
        <f t="shared" si="12"/>
        <v>-5.8539384953847627E-4</v>
      </c>
    </row>
    <row r="235" spans="2:5" x14ac:dyDescent="0.25">
      <c r="B235" s="13">
        <v>4.66</v>
      </c>
      <c r="C235" s="13">
        <v>1.7000000000000001E-2</v>
      </c>
      <c r="D235" s="14">
        <f t="shared" si="11"/>
        <v>0</v>
      </c>
      <c r="E235" s="14">
        <f t="shared" si="12"/>
        <v>0</v>
      </c>
    </row>
    <row r="236" spans="2:5" x14ac:dyDescent="0.25">
      <c r="B236" s="13">
        <v>4.68</v>
      </c>
      <c r="C236" s="13">
        <v>1.7000000000000001E-2</v>
      </c>
      <c r="D236" s="14">
        <f t="shared" si="11"/>
        <v>0</v>
      </c>
      <c r="E236" s="14">
        <f t="shared" si="12"/>
        <v>0</v>
      </c>
    </row>
    <row r="237" spans="2:5" x14ac:dyDescent="0.25">
      <c r="B237" s="13">
        <v>4.7</v>
      </c>
      <c r="C237" s="13">
        <v>1.0999999999999999E-2</v>
      </c>
      <c r="D237" s="14">
        <f t="shared" si="11"/>
        <v>-6.0000000000000019E-3</v>
      </c>
      <c r="E237" s="14">
        <f t="shared" si="12"/>
        <v>-5.8539384953847627E-4</v>
      </c>
    </row>
    <row r="238" spans="2:5" x14ac:dyDescent="0.25">
      <c r="B238" s="13">
        <v>4.72</v>
      </c>
      <c r="C238" s="13">
        <v>1.0999999999999999E-2</v>
      </c>
      <c r="D238" s="14">
        <f t="shared" si="11"/>
        <v>-6.0000000000000019E-3</v>
      </c>
      <c r="E238" s="14">
        <f t="shared" si="12"/>
        <v>-5.8539384953847627E-4</v>
      </c>
    </row>
    <row r="239" spans="2:5" x14ac:dyDescent="0.25">
      <c r="B239" s="13">
        <v>4.74</v>
      </c>
      <c r="C239" s="13">
        <v>1.7000000000000001E-2</v>
      </c>
      <c r="D239" s="14">
        <f t="shared" si="11"/>
        <v>0</v>
      </c>
      <c r="E239" s="14">
        <f t="shared" si="12"/>
        <v>0</v>
      </c>
    </row>
    <row r="240" spans="2:5" x14ac:dyDescent="0.25">
      <c r="B240" s="13">
        <v>4.76</v>
      </c>
      <c r="C240" s="13">
        <v>1.7000000000000001E-2</v>
      </c>
      <c r="D240" s="14">
        <f t="shared" si="11"/>
        <v>0</v>
      </c>
      <c r="E240" s="14">
        <f t="shared" si="12"/>
        <v>0</v>
      </c>
    </row>
    <row r="241" spans="2:5" x14ac:dyDescent="0.25">
      <c r="B241" s="13">
        <v>4.78</v>
      </c>
      <c r="C241" s="13">
        <v>1.7000000000000001E-2</v>
      </c>
      <c r="D241" s="14">
        <f t="shared" si="11"/>
        <v>0</v>
      </c>
      <c r="E241" s="14">
        <f t="shared" si="12"/>
        <v>0</v>
      </c>
    </row>
    <row r="242" spans="2:5" x14ac:dyDescent="0.25">
      <c r="B242" s="13">
        <v>4.8</v>
      </c>
      <c r="C242" s="13">
        <v>1.0999999999999999E-2</v>
      </c>
      <c r="D242" s="14">
        <f t="shared" si="11"/>
        <v>-6.0000000000000019E-3</v>
      </c>
      <c r="E242" s="14">
        <f t="shared" si="12"/>
        <v>-5.8539384953847627E-4</v>
      </c>
    </row>
    <row r="243" spans="2:5" x14ac:dyDescent="0.25">
      <c r="B243" s="13">
        <v>4.82</v>
      </c>
      <c r="C243" s="13">
        <v>1.7000000000000001E-2</v>
      </c>
      <c r="D243" s="14">
        <f t="shared" si="11"/>
        <v>0</v>
      </c>
      <c r="E243" s="14">
        <f t="shared" si="12"/>
        <v>0</v>
      </c>
    </row>
    <row r="244" spans="2:5" x14ac:dyDescent="0.25">
      <c r="B244" s="13">
        <v>4.84</v>
      </c>
      <c r="C244" s="13">
        <v>1.7000000000000001E-2</v>
      </c>
      <c r="D244" s="14">
        <f t="shared" si="11"/>
        <v>0</v>
      </c>
      <c r="E244" s="14">
        <f t="shared" si="12"/>
        <v>0</v>
      </c>
    </row>
    <row r="245" spans="2:5" x14ac:dyDescent="0.25">
      <c r="B245" s="13">
        <v>4.8600000000000003</v>
      </c>
      <c r="C245" s="13">
        <v>1.0999999999999999E-2</v>
      </c>
      <c r="D245" s="14">
        <f t="shared" si="11"/>
        <v>-6.0000000000000019E-3</v>
      </c>
      <c r="E245" s="14">
        <f t="shared" si="12"/>
        <v>-5.8539384953847627E-4</v>
      </c>
    </row>
    <row r="246" spans="2:5" x14ac:dyDescent="0.25">
      <c r="B246" s="13">
        <v>4.88</v>
      </c>
      <c r="C246" s="13">
        <v>1.0999999999999999E-2</v>
      </c>
      <c r="D246" s="14">
        <f t="shared" si="11"/>
        <v>-6.0000000000000019E-3</v>
      </c>
      <c r="E246" s="14">
        <f t="shared" si="12"/>
        <v>-5.8539384953847627E-4</v>
      </c>
    </row>
    <row r="247" spans="2:5" x14ac:dyDescent="0.25">
      <c r="B247" s="13">
        <v>4.9000000000000004</v>
      </c>
      <c r="C247" s="13">
        <v>1.7000000000000001E-2</v>
      </c>
      <c r="D247" s="14">
        <f t="shared" si="11"/>
        <v>0</v>
      </c>
      <c r="E247" s="14">
        <f t="shared" si="12"/>
        <v>0</v>
      </c>
    </row>
    <row r="248" spans="2:5" x14ac:dyDescent="0.25">
      <c r="B248" s="13">
        <v>4.92</v>
      </c>
      <c r="C248" s="13">
        <v>1.7000000000000001E-2</v>
      </c>
      <c r="D248" s="14">
        <f t="shared" si="11"/>
        <v>0</v>
      </c>
      <c r="E248" s="14">
        <f t="shared" si="12"/>
        <v>0</v>
      </c>
    </row>
    <row r="249" spans="2:5" x14ac:dyDescent="0.25">
      <c r="B249" s="13">
        <v>4.9400000000000004</v>
      </c>
      <c r="C249" s="13">
        <v>1.0999999999999999E-2</v>
      </c>
      <c r="D249" s="14">
        <f t="shared" si="11"/>
        <v>-6.0000000000000019E-3</v>
      </c>
      <c r="E249" s="14">
        <f t="shared" si="12"/>
        <v>-5.8539384953847627E-4</v>
      </c>
    </row>
    <row r="250" spans="2:5" x14ac:dyDescent="0.25">
      <c r="B250" s="13">
        <v>4.96</v>
      </c>
      <c r="C250" s="13">
        <v>1.0999999999999999E-2</v>
      </c>
      <c r="D250" s="14">
        <f t="shared" si="11"/>
        <v>-6.0000000000000019E-3</v>
      </c>
      <c r="E250" s="14">
        <f t="shared" si="12"/>
        <v>-5.8539384953847627E-4</v>
      </c>
    </row>
    <row r="251" spans="2:5" x14ac:dyDescent="0.25">
      <c r="B251" s="13">
        <v>4.9800000000000004</v>
      </c>
      <c r="C251" s="13">
        <v>1.7000000000000001E-2</v>
      </c>
      <c r="D251" s="14">
        <f t="shared" si="11"/>
        <v>0</v>
      </c>
      <c r="E251" s="14">
        <f t="shared" si="12"/>
        <v>0</v>
      </c>
    </row>
    <row r="252" spans="2:5" x14ac:dyDescent="0.25">
      <c r="B252" s="13">
        <v>5</v>
      </c>
      <c r="C252" s="13">
        <v>1.7000000000000001E-2</v>
      </c>
      <c r="D252" s="14">
        <f t="shared" si="11"/>
        <v>0</v>
      </c>
      <c r="E252" s="14">
        <f t="shared" si="12"/>
        <v>0</v>
      </c>
    </row>
    <row r="253" spans="2:5" x14ac:dyDescent="0.25">
      <c r="B253" s="13">
        <v>5.0199999999999996</v>
      </c>
      <c r="C253" s="13">
        <v>1.7000000000000001E-2</v>
      </c>
      <c r="D253" s="14">
        <f t="shared" si="11"/>
        <v>0</v>
      </c>
      <c r="E253" s="14">
        <f t="shared" si="12"/>
        <v>0</v>
      </c>
    </row>
    <row r="254" spans="2:5" x14ac:dyDescent="0.25">
      <c r="B254" s="13">
        <v>5.04</v>
      </c>
      <c r="C254" s="13">
        <v>1.7000000000000001E-2</v>
      </c>
      <c r="D254" s="14">
        <f t="shared" si="11"/>
        <v>0</v>
      </c>
      <c r="E254" s="14">
        <f t="shared" si="12"/>
        <v>0</v>
      </c>
    </row>
    <row r="255" spans="2:5" x14ac:dyDescent="0.25">
      <c r="B255" s="13">
        <v>5.0599999999999996</v>
      </c>
      <c r="C255" s="13">
        <v>2.3E-2</v>
      </c>
      <c r="D255" s="14">
        <f t="shared" si="11"/>
        <v>5.9999999999999984E-3</v>
      </c>
      <c r="E255" s="14">
        <f t="shared" si="12"/>
        <v>5.8539384953847594E-4</v>
      </c>
    </row>
    <row r="256" spans="2:5" x14ac:dyDescent="0.25">
      <c r="B256" s="13">
        <v>5.08</v>
      </c>
      <c r="C256" s="13">
        <v>1.7000000000000001E-2</v>
      </c>
      <c r="D256" s="14">
        <f t="shared" si="11"/>
        <v>0</v>
      </c>
      <c r="E256" s="14">
        <f t="shared" si="12"/>
        <v>0</v>
      </c>
    </row>
    <row r="257" spans="2:5" x14ac:dyDescent="0.25">
      <c r="B257" s="13">
        <v>5.0999999999999996</v>
      </c>
      <c r="C257" s="13">
        <v>1.7000000000000001E-2</v>
      </c>
      <c r="D257" s="14">
        <f t="shared" si="11"/>
        <v>0</v>
      </c>
      <c r="E257" s="14">
        <f t="shared" si="12"/>
        <v>0</v>
      </c>
    </row>
    <row r="258" spans="2:5" x14ac:dyDescent="0.25">
      <c r="B258" s="13">
        <v>5.12</v>
      </c>
      <c r="C258" s="13">
        <v>1.7000000000000001E-2</v>
      </c>
      <c r="D258" s="14">
        <f t="shared" si="11"/>
        <v>0</v>
      </c>
      <c r="E258" s="14">
        <f t="shared" si="12"/>
        <v>0</v>
      </c>
    </row>
    <row r="259" spans="2:5" x14ac:dyDescent="0.25">
      <c r="B259" s="13">
        <v>5.14</v>
      </c>
      <c r="C259" s="13">
        <v>1.7000000000000001E-2</v>
      </c>
      <c r="D259" s="14">
        <f t="shared" ref="D259:D322" si="13">C259-$O$5</f>
        <v>0</v>
      </c>
      <c r="E259" s="14">
        <f t="shared" si="12"/>
        <v>0</v>
      </c>
    </row>
    <row r="260" spans="2:5" x14ac:dyDescent="0.25">
      <c r="B260" s="13">
        <v>5.16</v>
      </c>
      <c r="C260" s="13">
        <v>1.0999999999999999E-2</v>
      </c>
      <c r="D260" s="14">
        <f t="shared" si="13"/>
        <v>-6.0000000000000019E-3</v>
      </c>
      <c r="E260" s="14">
        <f t="shared" ref="E260:E323" si="14">D260/$O$2</f>
        <v>-5.8539384953847627E-4</v>
      </c>
    </row>
    <row r="261" spans="2:5" x14ac:dyDescent="0.25">
      <c r="B261" s="13">
        <v>5.18</v>
      </c>
      <c r="C261" s="13">
        <v>1.0999999999999999E-2</v>
      </c>
      <c r="D261" s="14">
        <f t="shared" si="13"/>
        <v>-6.0000000000000019E-3</v>
      </c>
      <c r="E261" s="14">
        <f t="shared" si="14"/>
        <v>-5.8539384953847627E-4</v>
      </c>
    </row>
    <row r="262" spans="2:5" x14ac:dyDescent="0.25">
      <c r="B262" s="13">
        <v>5.2</v>
      </c>
      <c r="C262" s="13">
        <v>1.7000000000000001E-2</v>
      </c>
      <c r="D262" s="14">
        <f t="shared" si="13"/>
        <v>0</v>
      </c>
      <c r="E262" s="14">
        <f t="shared" si="14"/>
        <v>0</v>
      </c>
    </row>
    <row r="263" spans="2:5" x14ac:dyDescent="0.25">
      <c r="B263" s="13">
        <v>5.22</v>
      </c>
      <c r="C263" s="13">
        <v>1.7000000000000001E-2</v>
      </c>
      <c r="D263" s="14">
        <f t="shared" si="13"/>
        <v>0</v>
      </c>
      <c r="E263" s="14">
        <f t="shared" si="14"/>
        <v>0</v>
      </c>
    </row>
    <row r="264" spans="2:5" x14ac:dyDescent="0.25">
      <c r="B264" s="13">
        <v>5.24</v>
      </c>
      <c r="C264" s="13">
        <v>1.0999999999999999E-2</v>
      </c>
      <c r="D264" s="14">
        <f t="shared" si="13"/>
        <v>-6.0000000000000019E-3</v>
      </c>
      <c r="E264" s="14">
        <f t="shared" si="14"/>
        <v>-5.8539384953847627E-4</v>
      </c>
    </row>
    <row r="265" spans="2:5" x14ac:dyDescent="0.25">
      <c r="B265" s="13">
        <v>5.26</v>
      </c>
      <c r="C265" s="13">
        <v>1.0999999999999999E-2</v>
      </c>
      <c r="D265" s="14">
        <f t="shared" si="13"/>
        <v>-6.0000000000000019E-3</v>
      </c>
      <c r="E265" s="14">
        <f t="shared" si="14"/>
        <v>-5.8539384953847627E-4</v>
      </c>
    </row>
    <row r="266" spans="2:5" x14ac:dyDescent="0.25">
      <c r="B266" s="13">
        <v>5.28</v>
      </c>
      <c r="C266" s="13">
        <v>1.7000000000000001E-2</v>
      </c>
      <c r="D266" s="14">
        <f t="shared" si="13"/>
        <v>0</v>
      </c>
      <c r="E266" s="14">
        <f t="shared" si="14"/>
        <v>0</v>
      </c>
    </row>
    <row r="267" spans="2:5" x14ac:dyDescent="0.25">
      <c r="B267" s="13">
        <v>5.3</v>
      </c>
      <c r="C267" s="13">
        <v>1.7000000000000001E-2</v>
      </c>
      <c r="D267" s="14">
        <f t="shared" si="13"/>
        <v>0</v>
      </c>
      <c r="E267" s="14">
        <f t="shared" si="14"/>
        <v>0</v>
      </c>
    </row>
    <row r="268" spans="2:5" x14ac:dyDescent="0.25">
      <c r="B268" s="13">
        <v>5.32</v>
      </c>
      <c r="C268" s="13">
        <v>1.0999999999999999E-2</v>
      </c>
      <c r="D268" s="14">
        <f t="shared" si="13"/>
        <v>-6.0000000000000019E-3</v>
      </c>
      <c r="E268" s="14">
        <f t="shared" si="14"/>
        <v>-5.8539384953847627E-4</v>
      </c>
    </row>
    <row r="269" spans="2:5" x14ac:dyDescent="0.25">
      <c r="B269" s="13">
        <v>5.34</v>
      </c>
      <c r="C269" s="13">
        <v>1.7000000000000001E-2</v>
      </c>
      <c r="D269" s="14">
        <f t="shared" si="13"/>
        <v>0</v>
      </c>
      <c r="E269" s="14">
        <f t="shared" si="14"/>
        <v>0</v>
      </c>
    </row>
    <row r="270" spans="2:5" x14ac:dyDescent="0.25">
      <c r="B270" s="13">
        <v>5.36</v>
      </c>
      <c r="C270" s="13">
        <v>1.0999999999999999E-2</v>
      </c>
      <c r="D270" s="14">
        <f t="shared" si="13"/>
        <v>-6.0000000000000019E-3</v>
      </c>
      <c r="E270" s="14">
        <f t="shared" si="14"/>
        <v>-5.8539384953847627E-4</v>
      </c>
    </row>
    <row r="271" spans="2:5" x14ac:dyDescent="0.25">
      <c r="B271" s="13">
        <v>5.38</v>
      </c>
      <c r="C271" s="13">
        <v>1.7000000000000001E-2</v>
      </c>
      <c r="D271" s="14">
        <f t="shared" si="13"/>
        <v>0</v>
      </c>
      <c r="E271" s="14">
        <f t="shared" si="14"/>
        <v>0</v>
      </c>
    </row>
    <row r="272" spans="2:5" x14ac:dyDescent="0.25">
      <c r="B272" s="13">
        <v>5.4</v>
      </c>
      <c r="C272" s="13">
        <v>1.7000000000000001E-2</v>
      </c>
      <c r="D272" s="14">
        <f t="shared" si="13"/>
        <v>0</v>
      </c>
      <c r="E272" s="14">
        <f t="shared" si="14"/>
        <v>0</v>
      </c>
    </row>
    <row r="273" spans="2:5" x14ac:dyDescent="0.25">
      <c r="B273" s="13">
        <v>5.42</v>
      </c>
      <c r="C273" s="13">
        <v>1.7000000000000001E-2</v>
      </c>
      <c r="D273" s="14">
        <f t="shared" si="13"/>
        <v>0</v>
      </c>
      <c r="E273" s="14">
        <f t="shared" si="14"/>
        <v>0</v>
      </c>
    </row>
    <row r="274" spans="2:5" x14ac:dyDescent="0.25">
      <c r="B274" s="13">
        <v>5.44</v>
      </c>
      <c r="C274" s="13">
        <v>1.7000000000000001E-2</v>
      </c>
      <c r="D274" s="14">
        <f t="shared" si="13"/>
        <v>0</v>
      </c>
      <c r="E274" s="14">
        <f t="shared" si="14"/>
        <v>0</v>
      </c>
    </row>
    <row r="275" spans="2:5" x14ac:dyDescent="0.25">
      <c r="B275" s="13">
        <v>5.46</v>
      </c>
      <c r="C275" s="13">
        <v>1.0999999999999999E-2</v>
      </c>
      <c r="D275" s="14">
        <f t="shared" si="13"/>
        <v>-6.0000000000000019E-3</v>
      </c>
      <c r="E275" s="14">
        <f t="shared" si="14"/>
        <v>-5.8539384953847627E-4</v>
      </c>
    </row>
    <row r="276" spans="2:5" x14ac:dyDescent="0.25">
      <c r="B276" s="13">
        <v>5.48</v>
      </c>
      <c r="C276" s="13">
        <v>1.0999999999999999E-2</v>
      </c>
      <c r="D276" s="14">
        <f t="shared" si="13"/>
        <v>-6.0000000000000019E-3</v>
      </c>
      <c r="E276" s="14">
        <f t="shared" si="14"/>
        <v>-5.8539384953847627E-4</v>
      </c>
    </row>
    <row r="277" spans="2:5" x14ac:dyDescent="0.25">
      <c r="B277" s="13">
        <v>5.5</v>
      </c>
      <c r="C277" s="13">
        <v>1.7000000000000001E-2</v>
      </c>
      <c r="D277" s="14">
        <f t="shared" si="13"/>
        <v>0</v>
      </c>
      <c r="E277" s="14">
        <f t="shared" si="14"/>
        <v>0</v>
      </c>
    </row>
    <row r="278" spans="2:5" x14ac:dyDescent="0.25">
      <c r="B278" s="13">
        <v>5.52</v>
      </c>
      <c r="C278" s="13">
        <v>1.7000000000000001E-2</v>
      </c>
      <c r="D278" s="14">
        <f t="shared" si="13"/>
        <v>0</v>
      </c>
      <c r="E278" s="14">
        <f t="shared" si="14"/>
        <v>0</v>
      </c>
    </row>
    <row r="279" spans="2:5" x14ac:dyDescent="0.25">
      <c r="B279" s="13">
        <v>5.54</v>
      </c>
      <c r="C279" s="13">
        <v>1.0999999999999999E-2</v>
      </c>
      <c r="D279" s="14">
        <f t="shared" si="13"/>
        <v>-6.0000000000000019E-3</v>
      </c>
      <c r="E279" s="14">
        <f t="shared" si="14"/>
        <v>-5.8539384953847627E-4</v>
      </c>
    </row>
    <row r="280" spans="2:5" x14ac:dyDescent="0.25">
      <c r="B280" s="13">
        <v>5.56</v>
      </c>
      <c r="C280" s="13">
        <v>1.0999999999999999E-2</v>
      </c>
      <c r="D280" s="14">
        <f t="shared" si="13"/>
        <v>-6.0000000000000019E-3</v>
      </c>
      <c r="E280" s="14">
        <f t="shared" si="14"/>
        <v>-5.8539384953847627E-4</v>
      </c>
    </row>
    <row r="281" spans="2:5" x14ac:dyDescent="0.25">
      <c r="B281" s="13">
        <v>5.58</v>
      </c>
      <c r="C281" s="13">
        <v>1.7000000000000001E-2</v>
      </c>
      <c r="D281" s="14">
        <f t="shared" si="13"/>
        <v>0</v>
      </c>
      <c r="E281" s="14">
        <f t="shared" si="14"/>
        <v>0</v>
      </c>
    </row>
    <row r="282" spans="2:5" x14ac:dyDescent="0.25">
      <c r="B282" s="13">
        <v>5.6</v>
      </c>
      <c r="C282" s="13">
        <v>2.3E-2</v>
      </c>
      <c r="D282" s="14">
        <f t="shared" si="13"/>
        <v>5.9999999999999984E-3</v>
      </c>
      <c r="E282" s="14">
        <f t="shared" si="14"/>
        <v>5.8539384953847594E-4</v>
      </c>
    </row>
    <row r="283" spans="2:5" x14ac:dyDescent="0.25">
      <c r="B283" s="13">
        <v>5.62</v>
      </c>
      <c r="C283" s="13">
        <v>1.7000000000000001E-2</v>
      </c>
      <c r="D283" s="14">
        <f t="shared" si="13"/>
        <v>0</v>
      </c>
      <c r="E283" s="14">
        <f t="shared" si="14"/>
        <v>0</v>
      </c>
    </row>
    <row r="284" spans="2:5" x14ac:dyDescent="0.25">
      <c r="B284" s="13">
        <v>5.64</v>
      </c>
      <c r="C284" s="13">
        <v>1.0999999999999999E-2</v>
      </c>
      <c r="D284" s="14">
        <f t="shared" si="13"/>
        <v>-6.0000000000000019E-3</v>
      </c>
      <c r="E284" s="14">
        <f t="shared" si="14"/>
        <v>-5.8539384953847627E-4</v>
      </c>
    </row>
    <row r="285" spans="2:5" x14ac:dyDescent="0.25">
      <c r="B285" s="13">
        <v>5.66</v>
      </c>
      <c r="C285" s="13">
        <v>1.7000000000000001E-2</v>
      </c>
      <c r="D285" s="14">
        <f t="shared" si="13"/>
        <v>0</v>
      </c>
      <c r="E285" s="14">
        <f t="shared" si="14"/>
        <v>0</v>
      </c>
    </row>
    <row r="286" spans="2:5" x14ac:dyDescent="0.25">
      <c r="B286" s="13">
        <v>5.68</v>
      </c>
      <c r="C286" s="13">
        <v>1.7000000000000001E-2</v>
      </c>
      <c r="D286" s="14">
        <f t="shared" si="13"/>
        <v>0</v>
      </c>
      <c r="E286" s="14">
        <f t="shared" si="14"/>
        <v>0</v>
      </c>
    </row>
    <row r="287" spans="2:5" x14ac:dyDescent="0.25">
      <c r="B287" s="13">
        <v>5.7</v>
      </c>
      <c r="C287" s="13">
        <v>1.7000000000000001E-2</v>
      </c>
      <c r="D287" s="14">
        <f t="shared" si="13"/>
        <v>0</v>
      </c>
      <c r="E287" s="14">
        <f t="shared" si="14"/>
        <v>0</v>
      </c>
    </row>
    <row r="288" spans="2:5" x14ac:dyDescent="0.25">
      <c r="B288" s="13">
        <v>5.72</v>
      </c>
      <c r="C288" s="13">
        <v>1.0999999999999999E-2</v>
      </c>
      <c r="D288" s="14">
        <f t="shared" si="13"/>
        <v>-6.0000000000000019E-3</v>
      </c>
      <c r="E288" s="14">
        <f t="shared" si="14"/>
        <v>-5.8539384953847627E-4</v>
      </c>
    </row>
    <row r="289" spans="2:5" x14ac:dyDescent="0.25">
      <c r="B289" s="13">
        <v>5.74</v>
      </c>
      <c r="C289" s="13">
        <v>1.7000000000000001E-2</v>
      </c>
      <c r="D289" s="14">
        <f t="shared" si="13"/>
        <v>0</v>
      </c>
      <c r="E289" s="14">
        <f t="shared" si="14"/>
        <v>0</v>
      </c>
    </row>
    <row r="290" spans="2:5" x14ac:dyDescent="0.25">
      <c r="B290" s="13">
        <v>5.76</v>
      </c>
      <c r="C290" s="13">
        <v>2.3E-2</v>
      </c>
      <c r="D290" s="14">
        <f t="shared" si="13"/>
        <v>5.9999999999999984E-3</v>
      </c>
      <c r="E290" s="14">
        <f t="shared" si="14"/>
        <v>5.8539384953847594E-4</v>
      </c>
    </row>
    <row r="291" spans="2:5" x14ac:dyDescent="0.25">
      <c r="B291" s="13">
        <v>5.78</v>
      </c>
      <c r="C291" s="13">
        <v>1.0999999999999999E-2</v>
      </c>
      <c r="D291" s="14">
        <f t="shared" si="13"/>
        <v>-6.0000000000000019E-3</v>
      </c>
      <c r="E291" s="14">
        <f t="shared" si="14"/>
        <v>-5.8539384953847627E-4</v>
      </c>
    </row>
    <row r="292" spans="2:5" x14ac:dyDescent="0.25">
      <c r="B292" s="13">
        <v>5.8</v>
      </c>
      <c r="C292" s="13">
        <v>1.0999999999999999E-2</v>
      </c>
      <c r="D292" s="14">
        <f t="shared" si="13"/>
        <v>-6.0000000000000019E-3</v>
      </c>
      <c r="E292" s="14">
        <f t="shared" si="14"/>
        <v>-5.8539384953847627E-4</v>
      </c>
    </row>
    <row r="293" spans="2:5" x14ac:dyDescent="0.25">
      <c r="B293" s="13">
        <v>5.82</v>
      </c>
      <c r="C293" s="13">
        <v>1.0999999999999999E-2</v>
      </c>
      <c r="D293" s="14">
        <f t="shared" si="13"/>
        <v>-6.0000000000000019E-3</v>
      </c>
      <c r="E293" s="14">
        <f t="shared" si="14"/>
        <v>-5.8539384953847627E-4</v>
      </c>
    </row>
    <row r="294" spans="2:5" x14ac:dyDescent="0.25">
      <c r="B294" s="13">
        <v>5.84</v>
      </c>
      <c r="C294" s="13">
        <v>1.7000000000000001E-2</v>
      </c>
      <c r="D294" s="14">
        <f t="shared" si="13"/>
        <v>0</v>
      </c>
      <c r="E294" s="14">
        <f t="shared" si="14"/>
        <v>0</v>
      </c>
    </row>
    <row r="295" spans="2:5" x14ac:dyDescent="0.25">
      <c r="B295" s="13">
        <v>5.86</v>
      </c>
      <c r="C295" s="13">
        <v>1.0999999999999999E-2</v>
      </c>
      <c r="D295" s="14">
        <f t="shared" si="13"/>
        <v>-6.0000000000000019E-3</v>
      </c>
      <c r="E295" s="14">
        <f t="shared" si="14"/>
        <v>-5.8539384953847627E-4</v>
      </c>
    </row>
    <row r="296" spans="2:5" x14ac:dyDescent="0.25">
      <c r="B296" s="13">
        <v>5.88</v>
      </c>
      <c r="C296" s="13">
        <v>1.0999999999999999E-2</v>
      </c>
      <c r="D296" s="14">
        <f t="shared" si="13"/>
        <v>-6.0000000000000019E-3</v>
      </c>
      <c r="E296" s="14">
        <f t="shared" si="14"/>
        <v>-5.8539384953847627E-4</v>
      </c>
    </row>
    <row r="297" spans="2:5" x14ac:dyDescent="0.25">
      <c r="B297" s="13">
        <v>5.9</v>
      </c>
      <c r="C297" s="13">
        <v>1.7000000000000001E-2</v>
      </c>
      <c r="D297" s="14">
        <f t="shared" si="13"/>
        <v>0</v>
      </c>
      <c r="E297" s="14">
        <f t="shared" si="14"/>
        <v>0</v>
      </c>
    </row>
    <row r="298" spans="2:5" x14ac:dyDescent="0.25">
      <c r="B298" s="13">
        <v>5.92</v>
      </c>
      <c r="C298" s="13">
        <v>1.7000000000000001E-2</v>
      </c>
      <c r="D298" s="14">
        <f t="shared" si="13"/>
        <v>0</v>
      </c>
      <c r="E298" s="14">
        <f t="shared" si="14"/>
        <v>0</v>
      </c>
    </row>
    <row r="299" spans="2:5" x14ac:dyDescent="0.25">
      <c r="B299" s="13">
        <v>5.94</v>
      </c>
      <c r="C299" s="13">
        <v>1.0999999999999999E-2</v>
      </c>
      <c r="D299" s="14">
        <f t="shared" si="13"/>
        <v>-6.0000000000000019E-3</v>
      </c>
      <c r="E299" s="14">
        <f t="shared" si="14"/>
        <v>-5.8539384953847627E-4</v>
      </c>
    </row>
    <row r="300" spans="2:5" x14ac:dyDescent="0.25">
      <c r="B300" s="13">
        <v>5.96</v>
      </c>
      <c r="C300" s="13">
        <v>1.0999999999999999E-2</v>
      </c>
      <c r="D300" s="14">
        <f t="shared" si="13"/>
        <v>-6.0000000000000019E-3</v>
      </c>
      <c r="E300" s="14">
        <f t="shared" si="14"/>
        <v>-5.8539384953847627E-4</v>
      </c>
    </row>
    <row r="301" spans="2:5" x14ac:dyDescent="0.25">
      <c r="B301" s="13">
        <v>5.98</v>
      </c>
      <c r="C301" s="13">
        <v>1.7000000000000001E-2</v>
      </c>
      <c r="D301" s="14">
        <f t="shared" si="13"/>
        <v>0</v>
      </c>
      <c r="E301" s="14">
        <f t="shared" si="14"/>
        <v>0</v>
      </c>
    </row>
    <row r="302" spans="2:5" x14ac:dyDescent="0.25">
      <c r="B302" s="13">
        <v>6</v>
      </c>
      <c r="C302" s="13">
        <v>1.0999999999999999E-2</v>
      </c>
      <c r="D302" s="14">
        <f t="shared" si="13"/>
        <v>-6.0000000000000019E-3</v>
      </c>
      <c r="E302" s="14">
        <f t="shared" si="14"/>
        <v>-5.8539384953847627E-4</v>
      </c>
    </row>
    <row r="303" spans="2:5" x14ac:dyDescent="0.25">
      <c r="B303" s="13">
        <v>6.02</v>
      </c>
      <c r="C303" s="13">
        <v>1.0999999999999999E-2</v>
      </c>
      <c r="D303" s="14">
        <f t="shared" si="13"/>
        <v>-6.0000000000000019E-3</v>
      </c>
      <c r="E303" s="14">
        <f t="shared" si="14"/>
        <v>-5.8539384953847627E-4</v>
      </c>
    </row>
    <row r="304" spans="2:5" x14ac:dyDescent="0.25">
      <c r="B304" s="13">
        <v>6.04</v>
      </c>
      <c r="C304" s="13">
        <v>1.0999999999999999E-2</v>
      </c>
      <c r="D304" s="14">
        <f t="shared" si="13"/>
        <v>-6.0000000000000019E-3</v>
      </c>
      <c r="E304" s="14">
        <f t="shared" si="14"/>
        <v>-5.8539384953847627E-4</v>
      </c>
    </row>
    <row r="305" spans="2:5" x14ac:dyDescent="0.25">
      <c r="B305" s="13">
        <v>6.06</v>
      </c>
      <c r="C305" s="13">
        <v>1.7000000000000001E-2</v>
      </c>
      <c r="D305" s="14">
        <f t="shared" si="13"/>
        <v>0</v>
      </c>
      <c r="E305" s="14">
        <f t="shared" si="14"/>
        <v>0</v>
      </c>
    </row>
    <row r="306" spans="2:5" x14ac:dyDescent="0.25">
      <c r="B306" s="13">
        <v>6.08</v>
      </c>
      <c r="C306" s="13">
        <v>1.0999999999999999E-2</v>
      </c>
      <c r="D306" s="14">
        <f t="shared" si="13"/>
        <v>-6.0000000000000019E-3</v>
      </c>
      <c r="E306" s="14">
        <f t="shared" si="14"/>
        <v>-5.8539384953847627E-4</v>
      </c>
    </row>
    <row r="307" spans="2:5" x14ac:dyDescent="0.25">
      <c r="B307" s="13">
        <v>6.1</v>
      </c>
      <c r="C307" s="13">
        <v>1.7000000000000001E-2</v>
      </c>
      <c r="D307" s="14">
        <f t="shared" si="13"/>
        <v>0</v>
      </c>
      <c r="E307" s="14">
        <f t="shared" si="14"/>
        <v>0</v>
      </c>
    </row>
    <row r="308" spans="2:5" x14ac:dyDescent="0.25">
      <c r="B308" s="13">
        <v>6.12</v>
      </c>
      <c r="C308" s="13">
        <v>1.0999999999999999E-2</v>
      </c>
      <c r="D308" s="14">
        <f t="shared" si="13"/>
        <v>-6.0000000000000019E-3</v>
      </c>
      <c r="E308" s="14">
        <f t="shared" si="14"/>
        <v>-5.8539384953847627E-4</v>
      </c>
    </row>
    <row r="309" spans="2:5" x14ac:dyDescent="0.25">
      <c r="B309" s="13">
        <v>6.14</v>
      </c>
      <c r="C309" s="13">
        <v>1.7000000000000001E-2</v>
      </c>
      <c r="D309" s="14">
        <f t="shared" si="13"/>
        <v>0</v>
      </c>
      <c r="E309" s="14">
        <f t="shared" si="14"/>
        <v>0</v>
      </c>
    </row>
    <row r="310" spans="2:5" x14ac:dyDescent="0.25">
      <c r="B310" s="13">
        <v>6.16</v>
      </c>
      <c r="C310" s="13">
        <v>1.0999999999999999E-2</v>
      </c>
      <c r="D310" s="14">
        <f t="shared" si="13"/>
        <v>-6.0000000000000019E-3</v>
      </c>
      <c r="E310" s="14">
        <f t="shared" si="14"/>
        <v>-5.8539384953847627E-4</v>
      </c>
    </row>
    <row r="311" spans="2:5" x14ac:dyDescent="0.25">
      <c r="B311" s="13">
        <v>6.18</v>
      </c>
      <c r="C311" s="13">
        <v>1.0999999999999999E-2</v>
      </c>
      <c r="D311" s="14">
        <f t="shared" si="13"/>
        <v>-6.0000000000000019E-3</v>
      </c>
      <c r="E311" s="14">
        <f t="shared" si="14"/>
        <v>-5.8539384953847627E-4</v>
      </c>
    </row>
    <row r="312" spans="2:5" x14ac:dyDescent="0.25">
      <c r="B312" s="13">
        <v>6.2</v>
      </c>
      <c r="C312" s="13">
        <v>1.0999999999999999E-2</v>
      </c>
      <c r="D312" s="14">
        <f t="shared" si="13"/>
        <v>-6.0000000000000019E-3</v>
      </c>
      <c r="E312" s="14">
        <f t="shared" si="14"/>
        <v>-5.8539384953847627E-4</v>
      </c>
    </row>
    <row r="313" spans="2:5" x14ac:dyDescent="0.25">
      <c r="B313" s="13">
        <v>6.22</v>
      </c>
      <c r="C313" s="13">
        <v>1.7000000000000001E-2</v>
      </c>
      <c r="D313" s="14">
        <f t="shared" si="13"/>
        <v>0</v>
      </c>
      <c r="E313" s="14">
        <f t="shared" si="14"/>
        <v>0</v>
      </c>
    </row>
    <row r="314" spans="2:5" x14ac:dyDescent="0.25">
      <c r="B314" s="13">
        <v>6.24</v>
      </c>
      <c r="C314" s="13">
        <v>1.7000000000000001E-2</v>
      </c>
      <c r="D314" s="14">
        <f t="shared" si="13"/>
        <v>0</v>
      </c>
      <c r="E314" s="14">
        <f t="shared" si="14"/>
        <v>0</v>
      </c>
    </row>
    <row r="315" spans="2:5" x14ac:dyDescent="0.25">
      <c r="B315" s="13">
        <v>6.26</v>
      </c>
      <c r="C315" s="13">
        <v>1.7000000000000001E-2</v>
      </c>
      <c r="D315" s="14">
        <f t="shared" si="13"/>
        <v>0</v>
      </c>
      <c r="E315" s="14">
        <f t="shared" si="14"/>
        <v>0</v>
      </c>
    </row>
    <row r="316" spans="2:5" x14ac:dyDescent="0.25">
      <c r="B316" s="13">
        <v>6.28</v>
      </c>
      <c r="C316" s="13">
        <v>1.7000000000000001E-2</v>
      </c>
      <c r="D316" s="14">
        <f t="shared" si="13"/>
        <v>0</v>
      </c>
      <c r="E316" s="14">
        <f t="shared" si="14"/>
        <v>0</v>
      </c>
    </row>
    <row r="317" spans="2:5" x14ac:dyDescent="0.25">
      <c r="B317" s="13">
        <v>6.3</v>
      </c>
      <c r="C317" s="13">
        <v>1.7000000000000001E-2</v>
      </c>
      <c r="D317" s="14">
        <f t="shared" si="13"/>
        <v>0</v>
      </c>
      <c r="E317" s="14">
        <f t="shared" si="14"/>
        <v>0</v>
      </c>
    </row>
    <row r="318" spans="2:5" x14ac:dyDescent="0.25">
      <c r="B318" s="13">
        <v>6.32</v>
      </c>
      <c r="C318" s="13">
        <v>1.0999999999999999E-2</v>
      </c>
      <c r="D318" s="14">
        <f t="shared" si="13"/>
        <v>-6.0000000000000019E-3</v>
      </c>
      <c r="E318" s="14">
        <f t="shared" si="14"/>
        <v>-5.8539384953847627E-4</v>
      </c>
    </row>
    <row r="319" spans="2:5" x14ac:dyDescent="0.25">
      <c r="B319" s="13">
        <v>6.34</v>
      </c>
      <c r="C319" s="13">
        <v>1.7000000000000001E-2</v>
      </c>
      <c r="D319" s="14">
        <f t="shared" si="13"/>
        <v>0</v>
      </c>
      <c r="E319" s="14">
        <f t="shared" si="14"/>
        <v>0</v>
      </c>
    </row>
    <row r="320" spans="2:5" x14ac:dyDescent="0.25">
      <c r="B320" s="13">
        <v>6.36</v>
      </c>
      <c r="C320" s="13">
        <v>1.0999999999999999E-2</v>
      </c>
      <c r="D320" s="14">
        <f t="shared" si="13"/>
        <v>-6.0000000000000019E-3</v>
      </c>
      <c r="E320" s="14">
        <f t="shared" si="14"/>
        <v>-5.8539384953847627E-4</v>
      </c>
    </row>
    <row r="321" spans="2:5" x14ac:dyDescent="0.25">
      <c r="B321" s="13">
        <v>6.38</v>
      </c>
      <c r="C321" s="13">
        <v>1.0999999999999999E-2</v>
      </c>
      <c r="D321" s="14">
        <f t="shared" si="13"/>
        <v>-6.0000000000000019E-3</v>
      </c>
      <c r="E321" s="14">
        <f t="shared" si="14"/>
        <v>-5.8539384953847627E-4</v>
      </c>
    </row>
    <row r="322" spans="2:5" x14ac:dyDescent="0.25">
      <c r="B322" s="13">
        <v>6.4</v>
      </c>
      <c r="C322" s="13">
        <v>1.0999999999999999E-2</v>
      </c>
      <c r="D322" s="14">
        <f t="shared" si="13"/>
        <v>-6.0000000000000019E-3</v>
      </c>
      <c r="E322" s="14">
        <f t="shared" si="14"/>
        <v>-5.8539384953847627E-4</v>
      </c>
    </row>
    <row r="323" spans="2:5" x14ac:dyDescent="0.25">
      <c r="B323" s="13">
        <v>6.42</v>
      </c>
      <c r="C323" s="13">
        <v>1.7000000000000001E-2</v>
      </c>
      <c r="D323" s="14">
        <f t="shared" ref="D323:D386" si="15">C323-$O$5</f>
        <v>0</v>
      </c>
      <c r="E323" s="14">
        <f t="shared" si="14"/>
        <v>0</v>
      </c>
    </row>
    <row r="324" spans="2:5" x14ac:dyDescent="0.25">
      <c r="B324" s="13">
        <v>6.44</v>
      </c>
      <c r="C324" s="13">
        <v>1.7000000000000001E-2</v>
      </c>
      <c r="D324" s="14">
        <f t="shared" si="15"/>
        <v>0</v>
      </c>
      <c r="E324" s="14">
        <f t="shared" ref="E324:E387" si="16">D324/$O$2</f>
        <v>0</v>
      </c>
    </row>
    <row r="325" spans="2:5" x14ac:dyDescent="0.25">
      <c r="B325" s="13">
        <v>6.46</v>
      </c>
      <c r="C325" s="13">
        <v>1.7000000000000001E-2</v>
      </c>
      <c r="D325" s="14">
        <f t="shared" si="15"/>
        <v>0</v>
      </c>
      <c r="E325" s="14">
        <f t="shared" si="16"/>
        <v>0</v>
      </c>
    </row>
    <row r="326" spans="2:5" x14ac:dyDescent="0.25">
      <c r="B326" s="13">
        <v>6.48</v>
      </c>
      <c r="C326" s="13">
        <v>1.0999999999999999E-2</v>
      </c>
      <c r="D326" s="14">
        <f t="shared" si="15"/>
        <v>-6.0000000000000019E-3</v>
      </c>
      <c r="E326" s="14">
        <f t="shared" si="16"/>
        <v>-5.8539384953847627E-4</v>
      </c>
    </row>
    <row r="327" spans="2:5" x14ac:dyDescent="0.25">
      <c r="B327" s="13">
        <v>6.5</v>
      </c>
      <c r="C327" s="13">
        <v>1.0999999999999999E-2</v>
      </c>
      <c r="D327" s="14">
        <f t="shared" si="15"/>
        <v>-6.0000000000000019E-3</v>
      </c>
      <c r="E327" s="14">
        <f t="shared" si="16"/>
        <v>-5.8539384953847627E-4</v>
      </c>
    </row>
    <row r="328" spans="2:5" x14ac:dyDescent="0.25">
      <c r="B328" s="13">
        <v>6.52</v>
      </c>
      <c r="C328" s="13">
        <v>1.7000000000000001E-2</v>
      </c>
      <c r="D328" s="14">
        <f t="shared" si="15"/>
        <v>0</v>
      </c>
      <c r="E328" s="14">
        <f t="shared" si="16"/>
        <v>0</v>
      </c>
    </row>
    <row r="329" spans="2:5" x14ac:dyDescent="0.25">
      <c r="B329" s="13">
        <v>6.54</v>
      </c>
      <c r="C329" s="13">
        <v>1.0999999999999999E-2</v>
      </c>
      <c r="D329" s="14">
        <f t="shared" si="15"/>
        <v>-6.0000000000000019E-3</v>
      </c>
      <c r="E329" s="14">
        <f t="shared" si="16"/>
        <v>-5.8539384953847627E-4</v>
      </c>
    </row>
    <row r="330" spans="2:5" x14ac:dyDescent="0.25">
      <c r="B330" s="13">
        <v>6.56</v>
      </c>
      <c r="C330" s="13">
        <v>1.0999999999999999E-2</v>
      </c>
      <c r="D330" s="14">
        <f t="shared" si="15"/>
        <v>-6.0000000000000019E-3</v>
      </c>
      <c r="E330" s="14">
        <f t="shared" si="16"/>
        <v>-5.8539384953847627E-4</v>
      </c>
    </row>
    <row r="331" spans="2:5" x14ac:dyDescent="0.25">
      <c r="B331" s="13">
        <v>6.58</v>
      </c>
      <c r="C331" s="13">
        <v>1.7000000000000001E-2</v>
      </c>
      <c r="D331" s="14">
        <f t="shared" si="15"/>
        <v>0</v>
      </c>
      <c r="E331" s="14">
        <f t="shared" si="16"/>
        <v>0</v>
      </c>
    </row>
    <row r="332" spans="2:5" x14ac:dyDescent="0.25">
      <c r="B332" s="13">
        <v>6.6</v>
      </c>
      <c r="C332" s="13">
        <v>1.7000000000000001E-2</v>
      </c>
      <c r="D332" s="14">
        <f t="shared" si="15"/>
        <v>0</v>
      </c>
      <c r="E332" s="14">
        <f t="shared" si="16"/>
        <v>0</v>
      </c>
    </row>
    <row r="333" spans="2:5" x14ac:dyDescent="0.25">
      <c r="B333" s="13">
        <v>6.62</v>
      </c>
      <c r="C333" s="13">
        <v>1.7000000000000001E-2</v>
      </c>
      <c r="D333" s="14">
        <f t="shared" si="15"/>
        <v>0</v>
      </c>
      <c r="E333" s="14">
        <f t="shared" si="16"/>
        <v>0</v>
      </c>
    </row>
    <row r="334" spans="2:5" x14ac:dyDescent="0.25">
      <c r="B334" s="13">
        <v>6.64</v>
      </c>
      <c r="C334" s="13">
        <v>1.0999999999999999E-2</v>
      </c>
      <c r="D334" s="14">
        <f t="shared" si="15"/>
        <v>-6.0000000000000019E-3</v>
      </c>
      <c r="E334" s="14">
        <f t="shared" si="16"/>
        <v>-5.8539384953847627E-4</v>
      </c>
    </row>
    <row r="335" spans="2:5" x14ac:dyDescent="0.25">
      <c r="B335" s="13">
        <v>6.66</v>
      </c>
      <c r="C335" s="13">
        <v>1.7000000000000001E-2</v>
      </c>
      <c r="D335" s="14">
        <f t="shared" si="15"/>
        <v>0</v>
      </c>
      <c r="E335" s="14">
        <f t="shared" si="16"/>
        <v>0</v>
      </c>
    </row>
    <row r="336" spans="2:5" x14ac:dyDescent="0.25">
      <c r="B336" s="13">
        <v>6.68</v>
      </c>
      <c r="C336" s="13">
        <v>1.7000000000000001E-2</v>
      </c>
      <c r="D336" s="14">
        <f t="shared" si="15"/>
        <v>0</v>
      </c>
      <c r="E336" s="14">
        <f t="shared" si="16"/>
        <v>0</v>
      </c>
    </row>
    <row r="337" spans="2:5" x14ac:dyDescent="0.25">
      <c r="B337" s="13">
        <v>6.7</v>
      </c>
      <c r="C337" s="13">
        <v>1.0999999999999999E-2</v>
      </c>
      <c r="D337" s="14">
        <f t="shared" si="15"/>
        <v>-6.0000000000000019E-3</v>
      </c>
      <c r="E337" s="14">
        <f t="shared" si="16"/>
        <v>-5.8539384953847627E-4</v>
      </c>
    </row>
    <row r="338" spans="2:5" x14ac:dyDescent="0.25">
      <c r="B338" s="13">
        <v>6.72</v>
      </c>
      <c r="C338" s="13">
        <v>1.0999999999999999E-2</v>
      </c>
      <c r="D338" s="14">
        <f t="shared" si="15"/>
        <v>-6.0000000000000019E-3</v>
      </c>
      <c r="E338" s="14">
        <f t="shared" si="16"/>
        <v>-5.8539384953847627E-4</v>
      </c>
    </row>
    <row r="339" spans="2:5" x14ac:dyDescent="0.25">
      <c r="B339" s="13">
        <v>6.74</v>
      </c>
      <c r="C339" s="13">
        <v>1.0999999999999999E-2</v>
      </c>
      <c r="D339" s="14">
        <f t="shared" si="15"/>
        <v>-6.0000000000000019E-3</v>
      </c>
      <c r="E339" s="14">
        <f t="shared" si="16"/>
        <v>-5.8539384953847627E-4</v>
      </c>
    </row>
    <row r="340" spans="2:5" x14ac:dyDescent="0.25">
      <c r="B340" s="13">
        <v>6.76</v>
      </c>
      <c r="C340" s="13">
        <v>1.7000000000000001E-2</v>
      </c>
      <c r="D340" s="14">
        <f t="shared" si="15"/>
        <v>0</v>
      </c>
      <c r="E340" s="14">
        <f t="shared" si="16"/>
        <v>0</v>
      </c>
    </row>
    <row r="341" spans="2:5" x14ac:dyDescent="0.25">
      <c r="B341" s="13">
        <v>6.78</v>
      </c>
      <c r="C341" s="13">
        <v>1.7000000000000001E-2</v>
      </c>
      <c r="D341" s="14">
        <f t="shared" si="15"/>
        <v>0</v>
      </c>
      <c r="E341" s="14">
        <f t="shared" si="16"/>
        <v>0</v>
      </c>
    </row>
    <row r="342" spans="2:5" x14ac:dyDescent="0.25">
      <c r="B342" s="13">
        <v>6.8</v>
      </c>
      <c r="C342" s="13">
        <v>1.0999999999999999E-2</v>
      </c>
      <c r="D342" s="14">
        <f t="shared" si="15"/>
        <v>-6.0000000000000019E-3</v>
      </c>
      <c r="E342" s="14">
        <f t="shared" si="16"/>
        <v>-5.8539384953847627E-4</v>
      </c>
    </row>
    <row r="343" spans="2:5" x14ac:dyDescent="0.25">
      <c r="B343" s="13">
        <v>6.82</v>
      </c>
      <c r="C343" s="13">
        <v>1.7000000000000001E-2</v>
      </c>
      <c r="D343" s="14">
        <f t="shared" si="15"/>
        <v>0</v>
      </c>
      <c r="E343" s="14">
        <f t="shared" si="16"/>
        <v>0</v>
      </c>
    </row>
    <row r="344" spans="2:5" x14ac:dyDescent="0.25">
      <c r="B344" s="13">
        <v>6.84</v>
      </c>
      <c r="C344" s="13">
        <v>1.0999999999999999E-2</v>
      </c>
      <c r="D344" s="14">
        <f t="shared" si="15"/>
        <v>-6.0000000000000019E-3</v>
      </c>
      <c r="E344" s="14">
        <f t="shared" si="16"/>
        <v>-5.8539384953847627E-4</v>
      </c>
    </row>
    <row r="345" spans="2:5" x14ac:dyDescent="0.25">
      <c r="B345" s="13">
        <v>6.86</v>
      </c>
      <c r="C345" s="13">
        <v>1.0999999999999999E-2</v>
      </c>
      <c r="D345" s="14">
        <f t="shared" si="15"/>
        <v>-6.0000000000000019E-3</v>
      </c>
      <c r="E345" s="14">
        <f t="shared" si="16"/>
        <v>-5.8539384953847627E-4</v>
      </c>
    </row>
    <row r="346" spans="2:5" x14ac:dyDescent="0.25">
      <c r="B346" s="13">
        <v>6.88</v>
      </c>
      <c r="C346" s="13">
        <v>1.7000000000000001E-2</v>
      </c>
      <c r="D346" s="14">
        <f t="shared" si="15"/>
        <v>0</v>
      </c>
      <c r="E346" s="14">
        <f t="shared" si="16"/>
        <v>0</v>
      </c>
    </row>
    <row r="347" spans="2:5" x14ac:dyDescent="0.25">
      <c r="B347" s="13">
        <v>6.9</v>
      </c>
      <c r="C347" s="13">
        <v>1.7000000000000001E-2</v>
      </c>
      <c r="D347" s="14">
        <f t="shared" si="15"/>
        <v>0</v>
      </c>
      <c r="E347" s="14">
        <f t="shared" si="16"/>
        <v>0</v>
      </c>
    </row>
    <row r="348" spans="2:5" x14ac:dyDescent="0.25">
      <c r="B348" s="13">
        <v>6.92</v>
      </c>
      <c r="C348" s="13">
        <v>1.7000000000000001E-2</v>
      </c>
      <c r="D348" s="14">
        <f t="shared" si="15"/>
        <v>0</v>
      </c>
      <c r="E348" s="14">
        <f t="shared" si="16"/>
        <v>0</v>
      </c>
    </row>
    <row r="349" spans="2:5" x14ac:dyDescent="0.25">
      <c r="B349" s="13">
        <v>6.94</v>
      </c>
      <c r="C349" s="13">
        <v>1.0999999999999999E-2</v>
      </c>
      <c r="D349" s="14">
        <f t="shared" si="15"/>
        <v>-6.0000000000000019E-3</v>
      </c>
      <c r="E349" s="14">
        <f t="shared" si="16"/>
        <v>-5.8539384953847627E-4</v>
      </c>
    </row>
    <row r="350" spans="2:5" x14ac:dyDescent="0.25">
      <c r="B350" s="13">
        <v>6.96</v>
      </c>
      <c r="C350" s="13">
        <v>1.7000000000000001E-2</v>
      </c>
      <c r="D350" s="14">
        <f t="shared" si="15"/>
        <v>0</v>
      </c>
      <c r="E350" s="14">
        <f t="shared" si="16"/>
        <v>0</v>
      </c>
    </row>
    <row r="351" spans="2:5" x14ac:dyDescent="0.25">
      <c r="B351" s="13">
        <v>6.98</v>
      </c>
      <c r="C351" s="13">
        <v>1.7000000000000001E-2</v>
      </c>
      <c r="D351" s="14">
        <f t="shared" si="15"/>
        <v>0</v>
      </c>
      <c r="E351" s="14">
        <f t="shared" si="16"/>
        <v>0</v>
      </c>
    </row>
    <row r="352" spans="2:5" x14ac:dyDescent="0.25">
      <c r="B352" s="13">
        <v>7</v>
      </c>
      <c r="C352" s="13">
        <v>1.0999999999999999E-2</v>
      </c>
      <c r="D352" s="14">
        <f t="shared" si="15"/>
        <v>-6.0000000000000019E-3</v>
      </c>
      <c r="E352" s="14">
        <f t="shared" si="16"/>
        <v>-5.8539384953847627E-4</v>
      </c>
    </row>
    <row r="353" spans="2:5" x14ac:dyDescent="0.25">
      <c r="B353" s="13">
        <v>7.02</v>
      </c>
      <c r="C353" s="13">
        <v>1.0999999999999999E-2</v>
      </c>
      <c r="D353" s="14">
        <f t="shared" si="15"/>
        <v>-6.0000000000000019E-3</v>
      </c>
      <c r="E353" s="14">
        <f t="shared" si="16"/>
        <v>-5.8539384953847627E-4</v>
      </c>
    </row>
    <row r="354" spans="2:5" x14ac:dyDescent="0.25">
      <c r="B354" s="13">
        <v>7.04</v>
      </c>
      <c r="C354" s="13">
        <v>1.7000000000000001E-2</v>
      </c>
      <c r="D354" s="14">
        <f t="shared" si="15"/>
        <v>0</v>
      </c>
      <c r="E354" s="14">
        <f t="shared" si="16"/>
        <v>0</v>
      </c>
    </row>
    <row r="355" spans="2:5" x14ac:dyDescent="0.25">
      <c r="B355" s="13">
        <v>7.06</v>
      </c>
      <c r="C355" s="13">
        <v>1.7000000000000001E-2</v>
      </c>
      <c r="D355" s="14">
        <f t="shared" si="15"/>
        <v>0</v>
      </c>
      <c r="E355" s="14">
        <f t="shared" si="16"/>
        <v>0</v>
      </c>
    </row>
    <row r="356" spans="2:5" x14ac:dyDescent="0.25">
      <c r="B356" s="13">
        <v>7.08</v>
      </c>
      <c r="C356" s="13">
        <v>1.0999999999999999E-2</v>
      </c>
      <c r="D356" s="14">
        <f t="shared" si="15"/>
        <v>-6.0000000000000019E-3</v>
      </c>
      <c r="E356" s="14">
        <f t="shared" si="16"/>
        <v>-5.8539384953847627E-4</v>
      </c>
    </row>
    <row r="357" spans="2:5" x14ac:dyDescent="0.25">
      <c r="B357" s="13">
        <v>7.1</v>
      </c>
      <c r="C357" s="13">
        <v>1.7000000000000001E-2</v>
      </c>
      <c r="D357" s="14">
        <f t="shared" si="15"/>
        <v>0</v>
      </c>
      <c r="E357" s="14">
        <f t="shared" si="16"/>
        <v>0</v>
      </c>
    </row>
    <row r="358" spans="2:5" x14ac:dyDescent="0.25">
      <c r="B358" s="13">
        <v>7.12</v>
      </c>
      <c r="C358" s="13">
        <v>1.7000000000000001E-2</v>
      </c>
      <c r="D358" s="14">
        <f t="shared" si="15"/>
        <v>0</v>
      </c>
      <c r="E358" s="14">
        <f t="shared" si="16"/>
        <v>0</v>
      </c>
    </row>
    <row r="359" spans="2:5" x14ac:dyDescent="0.25">
      <c r="B359" s="13">
        <v>7.14</v>
      </c>
      <c r="C359" s="13">
        <v>1.7000000000000001E-2</v>
      </c>
      <c r="D359" s="14">
        <f t="shared" si="15"/>
        <v>0</v>
      </c>
      <c r="E359" s="14">
        <f t="shared" si="16"/>
        <v>0</v>
      </c>
    </row>
    <row r="360" spans="2:5" x14ac:dyDescent="0.25">
      <c r="B360" s="13">
        <v>7.16</v>
      </c>
      <c r="C360" s="13">
        <v>1.7000000000000001E-2</v>
      </c>
      <c r="D360" s="14">
        <f t="shared" si="15"/>
        <v>0</v>
      </c>
      <c r="E360" s="14">
        <f t="shared" si="16"/>
        <v>0</v>
      </c>
    </row>
    <row r="361" spans="2:5" x14ac:dyDescent="0.25">
      <c r="B361" s="13">
        <v>7.18</v>
      </c>
      <c r="C361" s="13">
        <v>1.7000000000000001E-2</v>
      </c>
      <c r="D361" s="14">
        <f t="shared" si="15"/>
        <v>0</v>
      </c>
      <c r="E361" s="14">
        <f t="shared" si="16"/>
        <v>0</v>
      </c>
    </row>
    <row r="362" spans="2:5" x14ac:dyDescent="0.25">
      <c r="B362" s="13">
        <v>7.2</v>
      </c>
      <c r="C362" s="13">
        <v>1.7000000000000001E-2</v>
      </c>
      <c r="D362" s="14">
        <f t="shared" si="15"/>
        <v>0</v>
      </c>
      <c r="E362" s="14">
        <f t="shared" si="16"/>
        <v>0</v>
      </c>
    </row>
    <row r="363" spans="2:5" x14ac:dyDescent="0.25">
      <c r="B363" s="13">
        <v>7.22</v>
      </c>
      <c r="C363" s="13">
        <v>1.7000000000000001E-2</v>
      </c>
      <c r="D363" s="14">
        <f t="shared" si="15"/>
        <v>0</v>
      </c>
      <c r="E363" s="14">
        <f t="shared" si="16"/>
        <v>0</v>
      </c>
    </row>
    <row r="364" spans="2:5" x14ac:dyDescent="0.25">
      <c r="B364" s="13">
        <v>7.24</v>
      </c>
      <c r="C364" s="13">
        <v>1.0999999999999999E-2</v>
      </c>
      <c r="D364" s="14">
        <f t="shared" si="15"/>
        <v>-6.0000000000000019E-3</v>
      </c>
      <c r="E364" s="14">
        <f t="shared" si="16"/>
        <v>-5.8539384953847627E-4</v>
      </c>
    </row>
    <row r="365" spans="2:5" x14ac:dyDescent="0.25">
      <c r="B365" s="13">
        <v>7.26</v>
      </c>
      <c r="C365" s="13">
        <v>1.0999999999999999E-2</v>
      </c>
      <c r="D365" s="14">
        <f t="shared" si="15"/>
        <v>-6.0000000000000019E-3</v>
      </c>
      <c r="E365" s="14">
        <f t="shared" si="16"/>
        <v>-5.8539384953847627E-4</v>
      </c>
    </row>
    <row r="366" spans="2:5" x14ac:dyDescent="0.25">
      <c r="B366" s="13">
        <v>7.28</v>
      </c>
      <c r="C366" s="13">
        <v>1.7000000000000001E-2</v>
      </c>
      <c r="D366" s="14">
        <f t="shared" si="15"/>
        <v>0</v>
      </c>
      <c r="E366" s="14">
        <f t="shared" si="16"/>
        <v>0</v>
      </c>
    </row>
    <row r="367" spans="2:5" x14ac:dyDescent="0.25">
      <c r="B367" s="13">
        <v>7.3</v>
      </c>
      <c r="C367" s="13">
        <v>1.7000000000000001E-2</v>
      </c>
      <c r="D367" s="14">
        <f t="shared" si="15"/>
        <v>0</v>
      </c>
      <c r="E367" s="14">
        <f t="shared" si="16"/>
        <v>0</v>
      </c>
    </row>
    <row r="368" spans="2:5" x14ac:dyDescent="0.25">
      <c r="B368" s="13">
        <v>7.32</v>
      </c>
      <c r="C368" s="13">
        <v>1.7000000000000001E-2</v>
      </c>
      <c r="D368" s="14">
        <f t="shared" si="15"/>
        <v>0</v>
      </c>
      <c r="E368" s="14">
        <f t="shared" si="16"/>
        <v>0</v>
      </c>
    </row>
    <row r="369" spans="2:5" x14ac:dyDescent="0.25">
      <c r="B369" s="13">
        <v>7.34</v>
      </c>
      <c r="C369" s="13">
        <v>1.7000000000000001E-2</v>
      </c>
      <c r="D369" s="14">
        <f t="shared" si="15"/>
        <v>0</v>
      </c>
      <c r="E369" s="14">
        <f t="shared" si="16"/>
        <v>0</v>
      </c>
    </row>
    <row r="370" spans="2:5" x14ac:dyDescent="0.25">
      <c r="B370" s="13">
        <v>7.36</v>
      </c>
      <c r="C370" s="13">
        <v>1.7000000000000001E-2</v>
      </c>
      <c r="D370" s="14">
        <f t="shared" si="15"/>
        <v>0</v>
      </c>
      <c r="E370" s="14">
        <f t="shared" si="16"/>
        <v>0</v>
      </c>
    </row>
    <row r="371" spans="2:5" x14ac:dyDescent="0.25">
      <c r="B371" s="13">
        <v>7.38</v>
      </c>
      <c r="C371" s="13">
        <v>1.7000000000000001E-2</v>
      </c>
      <c r="D371" s="14">
        <f t="shared" si="15"/>
        <v>0</v>
      </c>
      <c r="E371" s="14">
        <f t="shared" si="16"/>
        <v>0</v>
      </c>
    </row>
    <row r="372" spans="2:5" x14ac:dyDescent="0.25">
      <c r="B372" s="13">
        <v>7.4</v>
      </c>
      <c r="C372" s="13">
        <v>1.0999999999999999E-2</v>
      </c>
      <c r="D372" s="14">
        <f t="shared" si="15"/>
        <v>-6.0000000000000019E-3</v>
      </c>
      <c r="E372" s="14">
        <f t="shared" si="16"/>
        <v>-5.8539384953847627E-4</v>
      </c>
    </row>
    <row r="373" spans="2:5" x14ac:dyDescent="0.25">
      <c r="B373" s="13">
        <v>7.42</v>
      </c>
      <c r="C373" s="13">
        <v>1.0999999999999999E-2</v>
      </c>
      <c r="D373" s="14">
        <f t="shared" si="15"/>
        <v>-6.0000000000000019E-3</v>
      </c>
      <c r="E373" s="14">
        <f t="shared" si="16"/>
        <v>-5.8539384953847627E-4</v>
      </c>
    </row>
    <row r="374" spans="2:5" x14ac:dyDescent="0.25">
      <c r="B374" s="13">
        <v>7.44</v>
      </c>
      <c r="C374" s="13">
        <v>1.7000000000000001E-2</v>
      </c>
      <c r="D374" s="14">
        <f t="shared" si="15"/>
        <v>0</v>
      </c>
      <c r="E374" s="14">
        <f t="shared" si="16"/>
        <v>0</v>
      </c>
    </row>
    <row r="375" spans="2:5" x14ac:dyDescent="0.25">
      <c r="B375" s="13">
        <v>7.46</v>
      </c>
      <c r="C375" s="13">
        <v>1.7000000000000001E-2</v>
      </c>
      <c r="D375" s="14">
        <f t="shared" si="15"/>
        <v>0</v>
      </c>
      <c r="E375" s="14">
        <f t="shared" si="16"/>
        <v>0</v>
      </c>
    </row>
    <row r="376" spans="2:5" x14ac:dyDescent="0.25">
      <c r="B376" s="13">
        <v>7.48</v>
      </c>
      <c r="C376" s="13">
        <v>1.0999999999999999E-2</v>
      </c>
      <c r="D376" s="14">
        <f t="shared" si="15"/>
        <v>-6.0000000000000019E-3</v>
      </c>
      <c r="E376" s="14">
        <f t="shared" si="16"/>
        <v>-5.8539384953847627E-4</v>
      </c>
    </row>
    <row r="377" spans="2:5" x14ac:dyDescent="0.25">
      <c r="B377" s="13">
        <v>7.5</v>
      </c>
      <c r="C377" s="13">
        <v>1.7000000000000001E-2</v>
      </c>
      <c r="D377" s="14">
        <f t="shared" si="15"/>
        <v>0</v>
      </c>
      <c r="E377" s="14">
        <f t="shared" si="16"/>
        <v>0</v>
      </c>
    </row>
    <row r="378" spans="2:5" x14ac:dyDescent="0.25">
      <c r="B378" s="13">
        <v>7.52</v>
      </c>
      <c r="C378" s="13">
        <v>1.7000000000000001E-2</v>
      </c>
      <c r="D378" s="14">
        <f t="shared" si="15"/>
        <v>0</v>
      </c>
      <c r="E378" s="14">
        <f t="shared" si="16"/>
        <v>0</v>
      </c>
    </row>
    <row r="379" spans="2:5" x14ac:dyDescent="0.25">
      <c r="B379" s="13">
        <v>7.54</v>
      </c>
      <c r="C379" s="13">
        <v>1.0999999999999999E-2</v>
      </c>
      <c r="D379" s="14">
        <f t="shared" si="15"/>
        <v>-6.0000000000000019E-3</v>
      </c>
      <c r="E379" s="14">
        <f t="shared" si="16"/>
        <v>-5.8539384953847627E-4</v>
      </c>
    </row>
    <row r="380" spans="2:5" x14ac:dyDescent="0.25">
      <c r="B380" s="13">
        <v>7.56</v>
      </c>
      <c r="C380" s="13">
        <v>1.0999999999999999E-2</v>
      </c>
      <c r="D380" s="14">
        <f t="shared" si="15"/>
        <v>-6.0000000000000019E-3</v>
      </c>
      <c r="E380" s="14">
        <f t="shared" si="16"/>
        <v>-5.8539384953847627E-4</v>
      </c>
    </row>
    <row r="381" spans="2:5" x14ac:dyDescent="0.25">
      <c r="B381" s="13">
        <v>7.58</v>
      </c>
      <c r="C381" s="13">
        <v>1.0999999999999999E-2</v>
      </c>
      <c r="D381" s="14">
        <f t="shared" si="15"/>
        <v>-6.0000000000000019E-3</v>
      </c>
      <c r="E381" s="14">
        <f t="shared" si="16"/>
        <v>-5.8539384953847627E-4</v>
      </c>
    </row>
    <row r="382" spans="2:5" x14ac:dyDescent="0.25">
      <c r="B382" s="13">
        <v>7.6</v>
      </c>
      <c r="C382" s="13">
        <v>1.7000000000000001E-2</v>
      </c>
      <c r="D382" s="14">
        <f t="shared" si="15"/>
        <v>0</v>
      </c>
      <c r="E382" s="14">
        <f t="shared" si="16"/>
        <v>0</v>
      </c>
    </row>
    <row r="383" spans="2:5" x14ac:dyDescent="0.25">
      <c r="B383" s="13">
        <v>7.62</v>
      </c>
      <c r="C383" s="13">
        <v>1.7000000000000001E-2</v>
      </c>
      <c r="D383" s="14">
        <f t="shared" si="15"/>
        <v>0</v>
      </c>
      <c r="E383" s="14">
        <f t="shared" si="16"/>
        <v>0</v>
      </c>
    </row>
    <row r="384" spans="2:5" x14ac:dyDescent="0.25">
      <c r="B384" s="13">
        <v>7.64</v>
      </c>
      <c r="C384" s="13">
        <v>1.0999999999999999E-2</v>
      </c>
      <c r="D384" s="14">
        <f t="shared" si="15"/>
        <v>-6.0000000000000019E-3</v>
      </c>
      <c r="E384" s="14">
        <f t="shared" si="16"/>
        <v>-5.8539384953847627E-4</v>
      </c>
    </row>
    <row r="385" spans="2:5" x14ac:dyDescent="0.25">
      <c r="B385" s="13">
        <v>7.66</v>
      </c>
      <c r="C385" s="13">
        <v>1.0999999999999999E-2</v>
      </c>
      <c r="D385" s="14">
        <f t="shared" si="15"/>
        <v>-6.0000000000000019E-3</v>
      </c>
      <c r="E385" s="14">
        <f t="shared" si="16"/>
        <v>-5.8539384953847627E-4</v>
      </c>
    </row>
    <row r="386" spans="2:5" x14ac:dyDescent="0.25">
      <c r="B386" s="13">
        <v>7.68</v>
      </c>
      <c r="C386" s="13">
        <v>1.7000000000000001E-2</v>
      </c>
      <c r="D386" s="14">
        <f t="shared" si="15"/>
        <v>0</v>
      </c>
      <c r="E386" s="14">
        <f t="shared" si="16"/>
        <v>0</v>
      </c>
    </row>
    <row r="387" spans="2:5" x14ac:dyDescent="0.25">
      <c r="B387" s="13">
        <v>7.7</v>
      </c>
      <c r="C387" s="13">
        <v>1.7000000000000001E-2</v>
      </c>
      <c r="D387" s="14">
        <f t="shared" ref="D387:D450" si="17">C387-$O$5</f>
        <v>0</v>
      </c>
      <c r="E387" s="14">
        <f t="shared" si="16"/>
        <v>0</v>
      </c>
    </row>
    <row r="388" spans="2:5" x14ac:dyDescent="0.25">
      <c r="B388" s="13">
        <v>7.72</v>
      </c>
      <c r="C388" s="13">
        <v>1.7000000000000001E-2</v>
      </c>
      <c r="D388" s="14">
        <f t="shared" si="17"/>
        <v>0</v>
      </c>
      <c r="E388" s="14">
        <f t="shared" ref="E388:E451" si="18">D388/$O$2</f>
        <v>0</v>
      </c>
    </row>
    <row r="389" spans="2:5" x14ac:dyDescent="0.25">
      <c r="B389" s="13">
        <v>7.74</v>
      </c>
      <c r="C389" s="13">
        <v>1.7000000000000001E-2</v>
      </c>
      <c r="D389" s="14">
        <f t="shared" si="17"/>
        <v>0</v>
      </c>
      <c r="E389" s="14">
        <f t="shared" si="18"/>
        <v>0</v>
      </c>
    </row>
    <row r="390" spans="2:5" x14ac:dyDescent="0.25">
      <c r="B390" s="13">
        <v>7.76</v>
      </c>
      <c r="C390" s="13">
        <v>1.7000000000000001E-2</v>
      </c>
      <c r="D390" s="14">
        <f t="shared" si="17"/>
        <v>0</v>
      </c>
      <c r="E390" s="14">
        <f t="shared" si="18"/>
        <v>0</v>
      </c>
    </row>
    <row r="391" spans="2:5" x14ac:dyDescent="0.25">
      <c r="B391" s="13">
        <v>7.78</v>
      </c>
      <c r="C391" s="13">
        <v>1.7000000000000001E-2</v>
      </c>
      <c r="D391" s="14">
        <f t="shared" si="17"/>
        <v>0</v>
      </c>
      <c r="E391" s="14">
        <f t="shared" si="18"/>
        <v>0</v>
      </c>
    </row>
    <row r="392" spans="2:5" x14ac:dyDescent="0.25">
      <c r="B392" s="13">
        <v>7.8</v>
      </c>
      <c r="C392" s="13">
        <v>1.7000000000000001E-2</v>
      </c>
      <c r="D392" s="14">
        <f t="shared" si="17"/>
        <v>0</v>
      </c>
      <c r="E392" s="14">
        <f t="shared" si="18"/>
        <v>0</v>
      </c>
    </row>
    <row r="393" spans="2:5" x14ac:dyDescent="0.25">
      <c r="B393" s="13">
        <v>7.82</v>
      </c>
      <c r="C393" s="13">
        <v>2.3E-2</v>
      </c>
      <c r="D393" s="14">
        <f t="shared" si="17"/>
        <v>5.9999999999999984E-3</v>
      </c>
      <c r="E393" s="14">
        <f t="shared" si="18"/>
        <v>5.8539384953847594E-4</v>
      </c>
    </row>
    <row r="394" spans="2:5" x14ac:dyDescent="0.25">
      <c r="B394" s="13">
        <v>7.84</v>
      </c>
      <c r="C394" s="13">
        <v>1.7000000000000001E-2</v>
      </c>
      <c r="D394" s="14">
        <f t="shared" si="17"/>
        <v>0</v>
      </c>
      <c r="E394" s="14">
        <f t="shared" si="18"/>
        <v>0</v>
      </c>
    </row>
    <row r="395" spans="2:5" x14ac:dyDescent="0.25">
      <c r="B395" s="13">
        <v>7.86</v>
      </c>
      <c r="C395" s="13">
        <v>1.7000000000000001E-2</v>
      </c>
      <c r="D395" s="14">
        <f t="shared" si="17"/>
        <v>0</v>
      </c>
      <c r="E395" s="14">
        <f t="shared" si="18"/>
        <v>0</v>
      </c>
    </row>
    <row r="396" spans="2:5" x14ac:dyDescent="0.25">
      <c r="B396" s="13">
        <v>7.88</v>
      </c>
      <c r="C396" s="13">
        <v>1.7000000000000001E-2</v>
      </c>
      <c r="D396" s="14">
        <f t="shared" si="17"/>
        <v>0</v>
      </c>
      <c r="E396" s="14">
        <f t="shared" si="18"/>
        <v>0</v>
      </c>
    </row>
    <row r="397" spans="2:5" x14ac:dyDescent="0.25">
      <c r="B397" s="13">
        <v>7.9</v>
      </c>
      <c r="C397" s="13">
        <v>1.7000000000000001E-2</v>
      </c>
      <c r="D397" s="14">
        <f t="shared" si="17"/>
        <v>0</v>
      </c>
      <c r="E397" s="14">
        <f t="shared" si="18"/>
        <v>0</v>
      </c>
    </row>
    <row r="398" spans="2:5" x14ac:dyDescent="0.25">
      <c r="B398" s="13">
        <v>7.92</v>
      </c>
      <c r="C398" s="13">
        <v>1.7000000000000001E-2</v>
      </c>
      <c r="D398" s="14">
        <f t="shared" si="17"/>
        <v>0</v>
      </c>
      <c r="E398" s="14">
        <f t="shared" si="18"/>
        <v>0</v>
      </c>
    </row>
    <row r="399" spans="2:5" x14ac:dyDescent="0.25">
      <c r="B399" s="13">
        <v>7.94</v>
      </c>
      <c r="C399" s="13">
        <v>1.7000000000000001E-2</v>
      </c>
      <c r="D399" s="14">
        <f t="shared" si="17"/>
        <v>0</v>
      </c>
      <c r="E399" s="14">
        <f t="shared" si="18"/>
        <v>0</v>
      </c>
    </row>
    <row r="400" spans="2:5" x14ac:dyDescent="0.25">
      <c r="B400" s="13">
        <v>7.96</v>
      </c>
      <c r="C400" s="13">
        <v>1.0999999999999999E-2</v>
      </c>
      <c r="D400" s="14">
        <f t="shared" si="17"/>
        <v>-6.0000000000000019E-3</v>
      </c>
      <c r="E400" s="14">
        <f t="shared" si="18"/>
        <v>-5.8539384953847627E-4</v>
      </c>
    </row>
    <row r="401" spans="2:5" x14ac:dyDescent="0.25">
      <c r="B401" s="13">
        <v>7.98</v>
      </c>
      <c r="C401" s="13">
        <v>1.0999999999999999E-2</v>
      </c>
      <c r="D401" s="14">
        <f t="shared" si="17"/>
        <v>-6.0000000000000019E-3</v>
      </c>
      <c r="E401" s="14">
        <f t="shared" si="18"/>
        <v>-5.8539384953847627E-4</v>
      </c>
    </row>
    <row r="402" spans="2:5" x14ac:dyDescent="0.25">
      <c r="B402" s="13">
        <v>8</v>
      </c>
      <c r="C402" s="13">
        <v>1.7000000000000001E-2</v>
      </c>
      <c r="D402" s="14">
        <f t="shared" si="17"/>
        <v>0</v>
      </c>
      <c r="E402" s="14">
        <f t="shared" si="18"/>
        <v>0</v>
      </c>
    </row>
    <row r="403" spans="2:5" x14ac:dyDescent="0.25">
      <c r="B403" s="13">
        <v>8.02</v>
      </c>
      <c r="C403" s="13">
        <v>1.7000000000000001E-2</v>
      </c>
      <c r="D403" s="14">
        <f t="shared" si="17"/>
        <v>0</v>
      </c>
      <c r="E403" s="14">
        <f t="shared" si="18"/>
        <v>0</v>
      </c>
    </row>
    <row r="404" spans="2:5" x14ac:dyDescent="0.25">
      <c r="B404" s="13">
        <v>8.0399999999999991</v>
      </c>
      <c r="C404" s="13">
        <v>1.7000000000000001E-2</v>
      </c>
      <c r="D404" s="14">
        <f t="shared" si="17"/>
        <v>0</v>
      </c>
      <c r="E404" s="14">
        <f t="shared" si="18"/>
        <v>0</v>
      </c>
    </row>
    <row r="405" spans="2:5" x14ac:dyDescent="0.25">
      <c r="B405" s="13">
        <v>8.06</v>
      </c>
      <c r="C405" s="13">
        <v>1.7000000000000001E-2</v>
      </c>
      <c r="D405" s="14">
        <f t="shared" si="17"/>
        <v>0</v>
      </c>
      <c r="E405" s="14">
        <f t="shared" si="18"/>
        <v>0</v>
      </c>
    </row>
    <row r="406" spans="2:5" x14ac:dyDescent="0.25">
      <c r="B406" s="13">
        <v>8.08</v>
      </c>
      <c r="C406" s="13">
        <v>1.0999999999999999E-2</v>
      </c>
      <c r="D406" s="14">
        <f t="shared" si="17"/>
        <v>-6.0000000000000019E-3</v>
      </c>
      <c r="E406" s="14">
        <f t="shared" si="18"/>
        <v>-5.8539384953847627E-4</v>
      </c>
    </row>
    <row r="407" spans="2:5" x14ac:dyDescent="0.25">
      <c r="B407" s="13">
        <v>8.1</v>
      </c>
      <c r="C407" s="13">
        <v>1.7000000000000001E-2</v>
      </c>
      <c r="D407" s="14">
        <f t="shared" si="17"/>
        <v>0</v>
      </c>
      <c r="E407" s="14">
        <f t="shared" si="18"/>
        <v>0</v>
      </c>
    </row>
    <row r="408" spans="2:5" x14ac:dyDescent="0.25">
      <c r="B408" s="13">
        <v>8.1199999999999992</v>
      </c>
      <c r="C408" s="13">
        <v>2.3E-2</v>
      </c>
      <c r="D408" s="14">
        <f t="shared" si="17"/>
        <v>5.9999999999999984E-3</v>
      </c>
      <c r="E408" s="14">
        <f t="shared" si="18"/>
        <v>5.8539384953847594E-4</v>
      </c>
    </row>
    <row r="409" spans="2:5" x14ac:dyDescent="0.25">
      <c r="B409" s="13">
        <v>8.14</v>
      </c>
      <c r="C409" s="13">
        <v>1.7000000000000001E-2</v>
      </c>
      <c r="D409" s="14">
        <f t="shared" si="17"/>
        <v>0</v>
      </c>
      <c r="E409" s="14">
        <f t="shared" si="18"/>
        <v>0</v>
      </c>
    </row>
    <row r="410" spans="2:5" x14ac:dyDescent="0.25">
      <c r="B410" s="13">
        <v>8.16</v>
      </c>
      <c r="C410" s="13">
        <v>1.0999999999999999E-2</v>
      </c>
      <c r="D410" s="14">
        <f t="shared" si="17"/>
        <v>-6.0000000000000019E-3</v>
      </c>
      <c r="E410" s="14">
        <f t="shared" si="18"/>
        <v>-5.8539384953847627E-4</v>
      </c>
    </row>
    <row r="411" spans="2:5" x14ac:dyDescent="0.25">
      <c r="B411" s="13">
        <v>8.18</v>
      </c>
      <c r="C411" s="13">
        <v>1.7000000000000001E-2</v>
      </c>
      <c r="D411" s="14">
        <f t="shared" si="17"/>
        <v>0</v>
      </c>
      <c r="E411" s="14">
        <f t="shared" si="18"/>
        <v>0</v>
      </c>
    </row>
    <row r="412" spans="2:5" x14ac:dyDescent="0.25">
      <c r="B412" s="13">
        <v>8.1999999999999993</v>
      </c>
      <c r="C412" s="13">
        <v>1.7000000000000001E-2</v>
      </c>
      <c r="D412" s="14">
        <f t="shared" si="17"/>
        <v>0</v>
      </c>
      <c r="E412" s="14">
        <f t="shared" si="18"/>
        <v>0</v>
      </c>
    </row>
    <row r="413" spans="2:5" x14ac:dyDescent="0.25">
      <c r="B413" s="13">
        <v>8.2200000000000006</v>
      </c>
      <c r="C413" s="13">
        <v>1.0999999999999999E-2</v>
      </c>
      <c r="D413" s="14">
        <f t="shared" si="17"/>
        <v>-6.0000000000000019E-3</v>
      </c>
      <c r="E413" s="14">
        <f t="shared" si="18"/>
        <v>-5.8539384953847627E-4</v>
      </c>
    </row>
    <row r="414" spans="2:5" x14ac:dyDescent="0.25">
      <c r="B414" s="13">
        <v>8.24</v>
      </c>
      <c r="C414" s="13">
        <v>1.0999999999999999E-2</v>
      </c>
      <c r="D414" s="14">
        <f t="shared" si="17"/>
        <v>-6.0000000000000019E-3</v>
      </c>
      <c r="E414" s="14">
        <f t="shared" si="18"/>
        <v>-5.8539384953847627E-4</v>
      </c>
    </row>
    <row r="415" spans="2:5" x14ac:dyDescent="0.25">
      <c r="B415" s="13">
        <v>8.26</v>
      </c>
      <c r="C415" s="13">
        <v>1.7000000000000001E-2</v>
      </c>
      <c r="D415" s="14">
        <f t="shared" si="17"/>
        <v>0</v>
      </c>
      <c r="E415" s="14">
        <f t="shared" si="18"/>
        <v>0</v>
      </c>
    </row>
    <row r="416" spans="2:5" x14ac:dyDescent="0.25">
      <c r="B416" s="13">
        <v>8.2799999999999994</v>
      </c>
      <c r="C416" s="13">
        <v>1.7000000000000001E-2</v>
      </c>
      <c r="D416" s="14">
        <f t="shared" si="17"/>
        <v>0</v>
      </c>
      <c r="E416" s="14">
        <f t="shared" si="18"/>
        <v>0</v>
      </c>
    </row>
    <row r="417" spans="2:5" x14ac:dyDescent="0.25">
      <c r="B417" s="13">
        <v>8.3000000000000007</v>
      </c>
      <c r="C417" s="13">
        <v>1.7000000000000001E-2</v>
      </c>
      <c r="D417" s="14">
        <f t="shared" si="17"/>
        <v>0</v>
      </c>
      <c r="E417" s="14">
        <f t="shared" si="18"/>
        <v>0</v>
      </c>
    </row>
    <row r="418" spans="2:5" x14ac:dyDescent="0.25">
      <c r="B418" s="13">
        <v>8.32</v>
      </c>
      <c r="C418" s="13">
        <v>1.7000000000000001E-2</v>
      </c>
      <c r="D418" s="14">
        <f t="shared" si="17"/>
        <v>0</v>
      </c>
      <c r="E418" s="14">
        <f t="shared" si="18"/>
        <v>0</v>
      </c>
    </row>
    <row r="419" spans="2:5" x14ac:dyDescent="0.25">
      <c r="B419" s="13">
        <v>8.34</v>
      </c>
      <c r="C419" s="13">
        <v>1.7000000000000001E-2</v>
      </c>
      <c r="D419" s="14">
        <f t="shared" si="17"/>
        <v>0</v>
      </c>
      <c r="E419" s="14">
        <f t="shared" si="18"/>
        <v>0</v>
      </c>
    </row>
    <row r="420" spans="2:5" x14ac:dyDescent="0.25">
      <c r="B420" s="13">
        <v>8.36</v>
      </c>
      <c r="C420" s="13">
        <v>1.7000000000000001E-2</v>
      </c>
      <c r="D420" s="14">
        <f t="shared" si="17"/>
        <v>0</v>
      </c>
      <c r="E420" s="14">
        <f t="shared" si="18"/>
        <v>0</v>
      </c>
    </row>
    <row r="421" spans="2:5" x14ac:dyDescent="0.25">
      <c r="B421" s="13">
        <v>8.3800000000000008</v>
      </c>
      <c r="C421" s="13">
        <v>1.0999999999999999E-2</v>
      </c>
      <c r="D421" s="14">
        <f t="shared" si="17"/>
        <v>-6.0000000000000019E-3</v>
      </c>
      <c r="E421" s="14">
        <f t="shared" si="18"/>
        <v>-5.8539384953847627E-4</v>
      </c>
    </row>
    <row r="422" spans="2:5" x14ac:dyDescent="0.25">
      <c r="B422" s="13">
        <v>8.4</v>
      </c>
      <c r="C422" s="13">
        <v>1.7000000000000001E-2</v>
      </c>
      <c r="D422" s="14">
        <f t="shared" si="17"/>
        <v>0</v>
      </c>
      <c r="E422" s="14">
        <f t="shared" si="18"/>
        <v>0</v>
      </c>
    </row>
    <row r="423" spans="2:5" x14ac:dyDescent="0.25">
      <c r="B423" s="13">
        <v>8.42</v>
      </c>
      <c r="C423" s="13">
        <v>1.7000000000000001E-2</v>
      </c>
      <c r="D423" s="14">
        <f t="shared" si="17"/>
        <v>0</v>
      </c>
      <c r="E423" s="14">
        <f t="shared" si="18"/>
        <v>0</v>
      </c>
    </row>
    <row r="424" spans="2:5" x14ac:dyDescent="0.25">
      <c r="B424" s="13">
        <v>8.44</v>
      </c>
      <c r="C424" s="13">
        <v>1.7000000000000001E-2</v>
      </c>
      <c r="D424" s="14">
        <f t="shared" si="17"/>
        <v>0</v>
      </c>
      <c r="E424" s="14">
        <f t="shared" si="18"/>
        <v>0</v>
      </c>
    </row>
    <row r="425" spans="2:5" x14ac:dyDescent="0.25">
      <c r="B425" s="13">
        <v>8.4600000000000009</v>
      </c>
      <c r="C425" s="13">
        <v>1.0999999999999999E-2</v>
      </c>
      <c r="D425" s="14">
        <f t="shared" si="17"/>
        <v>-6.0000000000000019E-3</v>
      </c>
      <c r="E425" s="14">
        <f t="shared" si="18"/>
        <v>-5.8539384953847627E-4</v>
      </c>
    </row>
    <row r="426" spans="2:5" x14ac:dyDescent="0.25">
      <c r="B426" s="13">
        <v>8.48</v>
      </c>
      <c r="C426" s="13">
        <v>1.0999999999999999E-2</v>
      </c>
      <c r="D426" s="14">
        <f t="shared" si="17"/>
        <v>-6.0000000000000019E-3</v>
      </c>
      <c r="E426" s="14">
        <f t="shared" si="18"/>
        <v>-5.8539384953847627E-4</v>
      </c>
    </row>
    <row r="427" spans="2:5" x14ac:dyDescent="0.25">
      <c r="B427" s="13">
        <v>8.5</v>
      </c>
      <c r="C427" s="13">
        <v>1.7000000000000001E-2</v>
      </c>
      <c r="D427" s="14">
        <f t="shared" si="17"/>
        <v>0</v>
      </c>
      <c r="E427" s="14">
        <f t="shared" si="18"/>
        <v>0</v>
      </c>
    </row>
    <row r="428" spans="2:5" x14ac:dyDescent="0.25">
      <c r="B428" s="13">
        <v>8.52</v>
      </c>
      <c r="C428" s="13">
        <v>1.0999999999999999E-2</v>
      </c>
      <c r="D428" s="14">
        <f t="shared" si="17"/>
        <v>-6.0000000000000019E-3</v>
      </c>
      <c r="E428" s="14">
        <f t="shared" si="18"/>
        <v>-5.8539384953847627E-4</v>
      </c>
    </row>
    <row r="429" spans="2:5" x14ac:dyDescent="0.25">
      <c r="B429" s="13">
        <v>8.5399999999999991</v>
      </c>
      <c r="C429" s="13">
        <v>1.0999999999999999E-2</v>
      </c>
      <c r="D429" s="14">
        <f t="shared" si="17"/>
        <v>-6.0000000000000019E-3</v>
      </c>
      <c r="E429" s="14">
        <f t="shared" si="18"/>
        <v>-5.8539384953847627E-4</v>
      </c>
    </row>
    <row r="430" spans="2:5" x14ac:dyDescent="0.25">
      <c r="B430" s="13">
        <v>8.56</v>
      </c>
      <c r="C430" s="13">
        <v>1.7000000000000001E-2</v>
      </c>
      <c r="D430" s="14">
        <f t="shared" si="17"/>
        <v>0</v>
      </c>
      <c r="E430" s="14">
        <f t="shared" si="18"/>
        <v>0</v>
      </c>
    </row>
    <row r="431" spans="2:5" x14ac:dyDescent="0.25">
      <c r="B431" s="13">
        <v>8.58</v>
      </c>
      <c r="C431" s="13">
        <v>1.7000000000000001E-2</v>
      </c>
      <c r="D431" s="14">
        <f t="shared" si="17"/>
        <v>0</v>
      </c>
      <c r="E431" s="14">
        <f t="shared" si="18"/>
        <v>0</v>
      </c>
    </row>
    <row r="432" spans="2:5" x14ac:dyDescent="0.25">
      <c r="B432" s="13">
        <v>8.6</v>
      </c>
      <c r="C432" s="13">
        <v>1.0999999999999999E-2</v>
      </c>
      <c r="D432" s="14">
        <f t="shared" si="17"/>
        <v>-6.0000000000000019E-3</v>
      </c>
      <c r="E432" s="14">
        <f t="shared" si="18"/>
        <v>-5.8539384953847627E-4</v>
      </c>
    </row>
    <row r="433" spans="2:5" x14ac:dyDescent="0.25">
      <c r="B433" s="13">
        <v>8.6199999999999992</v>
      </c>
      <c r="C433" s="13">
        <v>1.0999999999999999E-2</v>
      </c>
      <c r="D433" s="14">
        <f t="shared" si="17"/>
        <v>-6.0000000000000019E-3</v>
      </c>
      <c r="E433" s="14">
        <f t="shared" si="18"/>
        <v>-5.8539384953847627E-4</v>
      </c>
    </row>
    <row r="434" spans="2:5" x14ac:dyDescent="0.25">
      <c r="B434" s="13">
        <v>8.64</v>
      </c>
      <c r="C434" s="13">
        <v>1.7000000000000001E-2</v>
      </c>
      <c r="D434" s="14">
        <f t="shared" si="17"/>
        <v>0</v>
      </c>
      <c r="E434" s="14">
        <f t="shared" si="18"/>
        <v>0</v>
      </c>
    </row>
    <row r="435" spans="2:5" x14ac:dyDescent="0.25">
      <c r="B435" s="13">
        <v>8.66</v>
      </c>
      <c r="C435" s="13">
        <v>1.7000000000000001E-2</v>
      </c>
      <c r="D435" s="14">
        <f t="shared" si="17"/>
        <v>0</v>
      </c>
      <c r="E435" s="14">
        <f t="shared" si="18"/>
        <v>0</v>
      </c>
    </row>
    <row r="436" spans="2:5" x14ac:dyDescent="0.25">
      <c r="B436" s="13">
        <v>8.68</v>
      </c>
      <c r="C436" s="13">
        <v>1.7000000000000001E-2</v>
      </c>
      <c r="D436" s="14">
        <f t="shared" si="17"/>
        <v>0</v>
      </c>
      <c r="E436" s="14">
        <f t="shared" si="18"/>
        <v>0</v>
      </c>
    </row>
    <row r="437" spans="2:5" x14ac:dyDescent="0.25">
      <c r="B437" s="13">
        <v>8.6999999999999993</v>
      </c>
      <c r="C437" s="13">
        <v>1.0999999999999999E-2</v>
      </c>
      <c r="D437" s="14">
        <f t="shared" si="17"/>
        <v>-6.0000000000000019E-3</v>
      </c>
      <c r="E437" s="14">
        <f t="shared" si="18"/>
        <v>-5.8539384953847627E-4</v>
      </c>
    </row>
    <row r="438" spans="2:5" x14ac:dyDescent="0.25">
      <c r="B438" s="13">
        <v>8.7200000000000006</v>
      </c>
      <c r="C438" s="13">
        <v>1.7000000000000001E-2</v>
      </c>
      <c r="D438" s="14">
        <f t="shared" si="17"/>
        <v>0</v>
      </c>
      <c r="E438" s="14">
        <f t="shared" si="18"/>
        <v>0</v>
      </c>
    </row>
    <row r="439" spans="2:5" x14ac:dyDescent="0.25">
      <c r="B439" s="13">
        <v>8.74</v>
      </c>
      <c r="C439" s="13">
        <v>1.7000000000000001E-2</v>
      </c>
      <c r="D439" s="14">
        <f t="shared" si="17"/>
        <v>0</v>
      </c>
      <c r="E439" s="14">
        <f t="shared" si="18"/>
        <v>0</v>
      </c>
    </row>
    <row r="440" spans="2:5" x14ac:dyDescent="0.25">
      <c r="B440" s="13">
        <v>8.76</v>
      </c>
      <c r="C440" s="13">
        <v>1.0999999999999999E-2</v>
      </c>
      <c r="D440" s="14">
        <f t="shared" si="17"/>
        <v>-6.0000000000000019E-3</v>
      </c>
      <c r="E440" s="14">
        <f t="shared" si="18"/>
        <v>-5.8539384953847627E-4</v>
      </c>
    </row>
    <row r="441" spans="2:5" x14ac:dyDescent="0.25">
      <c r="B441" s="13">
        <v>8.7799999999999994</v>
      </c>
      <c r="C441" s="13">
        <v>1.7000000000000001E-2</v>
      </c>
      <c r="D441" s="14">
        <f t="shared" si="17"/>
        <v>0</v>
      </c>
      <c r="E441" s="14">
        <f t="shared" si="18"/>
        <v>0</v>
      </c>
    </row>
    <row r="442" spans="2:5" x14ac:dyDescent="0.25">
      <c r="B442" s="13">
        <v>8.8000000000000007</v>
      </c>
      <c r="C442" s="13">
        <v>1.7000000000000001E-2</v>
      </c>
      <c r="D442" s="14">
        <f t="shared" si="17"/>
        <v>0</v>
      </c>
      <c r="E442" s="14">
        <f t="shared" si="18"/>
        <v>0</v>
      </c>
    </row>
    <row r="443" spans="2:5" x14ac:dyDescent="0.25">
      <c r="B443" s="13">
        <v>8.82</v>
      </c>
      <c r="C443" s="13">
        <v>1.7000000000000001E-2</v>
      </c>
      <c r="D443" s="14">
        <f t="shared" si="17"/>
        <v>0</v>
      </c>
      <c r="E443" s="14">
        <f t="shared" si="18"/>
        <v>0</v>
      </c>
    </row>
    <row r="444" spans="2:5" x14ac:dyDescent="0.25">
      <c r="B444" s="13">
        <v>8.84</v>
      </c>
      <c r="C444" s="13">
        <v>1.0999999999999999E-2</v>
      </c>
      <c r="D444" s="14">
        <f t="shared" si="17"/>
        <v>-6.0000000000000019E-3</v>
      </c>
      <c r="E444" s="14">
        <f t="shared" si="18"/>
        <v>-5.8539384953847627E-4</v>
      </c>
    </row>
    <row r="445" spans="2:5" x14ac:dyDescent="0.25">
      <c r="B445" s="13">
        <v>8.86</v>
      </c>
      <c r="C445" s="13">
        <v>1.0999999999999999E-2</v>
      </c>
      <c r="D445" s="14">
        <f t="shared" si="17"/>
        <v>-6.0000000000000019E-3</v>
      </c>
      <c r="E445" s="14">
        <f t="shared" si="18"/>
        <v>-5.8539384953847627E-4</v>
      </c>
    </row>
    <row r="446" spans="2:5" x14ac:dyDescent="0.25">
      <c r="B446" s="13">
        <v>8.8800000000000008</v>
      </c>
      <c r="C446" s="13">
        <v>1.7000000000000001E-2</v>
      </c>
      <c r="D446" s="14">
        <f t="shared" si="17"/>
        <v>0</v>
      </c>
      <c r="E446" s="14">
        <f t="shared" si="18"/>
        <v>0</v>
      </c>
    </row>
    <row r="447" spans="2:5" x14ac:dyDescent="0.25">
      <c r="B447" s="13">
        <v>8.9</v>
      </c>
      <c r="C447" s="13">
        <v>1.0999999999999999E-2</v>
      </c>
      <c r="D447" s="14">
        <f t="shared" si="17"/>
        <v>-6.0000000000000019E-3</v>
      </c>
      <c r="E447" s="14">
        <f t="shared" si="18"/>
        <v>-5.8539384953847627E-4</v>
      </c>
    </row>
    <row r="448" spans="2:5" x14ac:dyDescent="0.25">
      <c r="B448" s="13">
        <v>8.92</v>
      </c>
      <c r="C448" s="13">
        <v>1.0999999999999999E-2</v>
      </c>
      <c r="D448" s="14">
        <f t="shared" si="17"/>
        <v>-6.0000000000000019E-3</v>
      </c>
      <c r="E448" s="14">
        <f t="shared" si="18"/>
        <v>-5.8539384953847627E-4</v>
      </c>
    </row>
    <row r="449" spans="2:5" x14ac:dyDescent="0.25">
      <c r="B449" s="13">
        <v>8.94</v>
      </c>
      <c r="C449" s="13">
        <v>1.0999999999999999E-2</v>
      </c>
      <c r="D449" s="14">
        <f t="shared" si="17"/>
        <v>-6.0000000000000019E-3</v>
      </c>
      <c r="E449" s="14">
        <f t="shared" si="18"/>
        <v>-5.8539384953847627E-4</v>
      </c>
    </row>
    <row r="450" spans="2:5" x14ac:dyDescent="0.25">
      <c r="B450" s="13">
        <v>8.9600000000000009</v>
      </c>
      <c r="C450" s="13">
        <v>1.7000000000000001E-2</v>
      </c>
      <c r="D450" s="14">
        <f t="shared" si="17"/>
        <v>0</v>
      </c>
      <c r="E450" s="14">
        <f t="shared" si="18"/>
        <v>0</v>
      </c>
    </row>
    <row r="451" spans="2:5" x14ac:dyDescent="0.25">
      <c r="B451" s="13">
        <v>8.98</v>
      </c>
      <c r="C451" s="13">
        <v>1.7000000000000001E-2</v>
      </c>
      <c r="D451" s="14">
        <f t="shared" ref="D451:D502" si="19">C451-$O$5</f>
        <v>0</v>
      </c>
      <c r="E451" s="14">
        <f t="shared" si="18"/>
        <v>0</v>
      </c>
    </row>
    <row r="452" spans="2:5" x14ac:dyDescent="0.25">
      <c r="B452" s="13">
        <v>9</v>
      </c>
      <c r="C452" s="13">
        <v>1.7000000000000001E-2</v>
      </c>
      <c r="D452" s="14">
        <f t="shared" si="19"/>
        <v>0</v>
      </c>
      <c r="E452" s="14">
        <f t="shared" ref="E452:E502" si="20">D452/$O$2</f>
        <v>0</v>
      </c>
    </row>
    <row r="453" spans="2:5" x14ac:dyDescent="0.25">
      <c r="B453" s="13">
        <v>9.02</v>
      </c>
      <c r="C453" s="13">
        <v>1.7000000000000001E-2</v>
      </c>
      <c r="D453" s="14">
        <f t="shared" si="19"/>
        <v>0</v>
      </c>
      <c r="E453" s="14">
        <f t="shared" si="20"/>
        <v>0</v>
      </c>
    </row>
    <row r="454" spans="2:5" x14ac:dyDescent="0.25">
      <c r="B454" s="13">
        <v>9.0399999999999991</v>
      </c>
      <c r="C454" s="13">
        <v>1.0999999999999999E-2</v>
      </c>
      <c r="D454" s="14">
        <f t="shared" si="19"/>
        <v>-6.0000000000000019E-3</v>
      </c>
      <c r="E454" s="14">
        <f t="shared" si="20"/>
        <v>-5.8539384953847627E-4</v>
      </c>
    </row>
    <row r="455" spans="2:5" x14ac:dyDescent="0.25">
      <c r="B455" s="13">
        <v>9.06</v>
      </c>
      <c r="C455" s="13">
        <v>1.0999999999999999E-2</v>
      </c>
      <c r="D455" s="14">
        <f t="shared" si="19"/>
        <v>-6.0000000000000019E-3</v>
      </c>
      <c r="E455" s="14">
        <f t="shared" si="20"/>
        <v>-5.8539384953847627E-4</v>
      </c>
    </row>
    <row r="456" spans="2:5" x14ac:dyDescent="0.25">
      <c r="B456" s="13">
        <v>9.08</v>
      </c>
      <c r="C456" s="13">
        <v>1.0999999999999999E-2</v>
      </c>
      <c r="D456" s="14">
        <f t="shared" si="19"/>
        <v>-6.0000000000000019E-3</v>
      </c>
      <c r="E456" s="14">
        <f t="shared" si="20"/>
        <v>-5.8539384953847627E-4</v>
      </c>
    </row>
    <row r="457" spans="2:5" x14ac:dyDescent="0.25">
      <c r="B457" s="13">
        <v>9.1</v>
      </c>
      <c r="C457" s="13">
        <v>1.0999999999999999E-2</v>
      </c>
      <c r="D457" s="14">
        <f t="shared" si="19"/>
        <v>-6.0000000000000019E-3</v>
      </c>
      <c r="E457" s="14">
        <f t="shared" si="20"/>
        <v>-5.8539384953847627E-4</v>
      </c>
    </row>
    <row r="458" spans="2:5" x14ac:dyDescent="0.25">
      <c r="B458" s="13">
        <v>9.1199999999999992</v>
      </c>
      <c r="C458" s="13">
        <v>1.7000000000000001E-2</v>
      </c>
      <c r="D458" s="14">
        <f t="shared" si="19"/>
        <v>0</v>
      </c>
      <c r="E458" s="14">
        <f t="shared" si="20"/>
        <v>0</v>
      </c>
    </row>
    <row r="459" spans="2:5" x14ac:dyDescent="0.25">
      <c r="B459" s="13">
        <v>9.14</v>
      </c>
      <c r="C459" s="13">
        <v>1.7000000000000001E-2</v>
      </c>
      <c r="D459" s="14">
        <f t="shared" si="19"/>
        <v>0</v>
      </c>
      <c r="E459" s="14">
        <f t="shared" si="20"/>
        <v>0</v>
      </c>
    </row>
    <row r="460" spans="2:5" x14ac:dyDescent="0.25">
      <c r="B460" s="13">
        <v>9.16</v>
      </c>
      <c r="C460" s="13">
        <v>1.0999999999999999E-2</v>
      </c>
      <c r="D460" s="14">
        <f t="shared" si="19"/>
        <v>-6.0000000000000019E-3</v>
      </c>
      <c r="E460" s="14">
        <f t="shared" si="20"/>
        <v>-5.8539384953847627E-4</v>
      </c>
    </row>
    <row r="461" spans="2:5" x14ac:dyDescent="0.25">
      <c r="B461" s="13">
        <v>9.18</v>
      </c>
      <c r="C461" s="13">
        <v>1.7000000000000001E-2</v>
      </c>
      <c r="D461" s="14">
        <f t="shared" si="19"/>
        <v>0</v>
      </c>
      <c r="E461" s="14">
        <f t="shared" si="20"/>
        <v>0</v>
      </c>
    </row>
    <row r="462" spans="2:5" x14ac:dyDescent="0.25">
      <c r="B462" s="13">
        <v>9.1999999999999993</v>
      </c>
      <c r="C462" s="13">
        <v>1.7000000000000001E-2</v>
      </c>
      <c r="D462" s="14">
        <f t="shared" si="19"/>
        <v>0</v>
      </c>
      <c r="E462" s="14">
        <f t="shared" si="20"/>
        <v>0</v>
      </c>
    </row>
    <row r="463" spans="2:5" x14ac:dyDescent="0.25">
      <c r="B463" s="13">
        <v>9.2200000000000006</v>
      </c>
      <c r="C463" s="13">
        <v>1.7000000000000001E-2</v>
      </c>
      <c r="D463" s="14">
        <f t="shared" si="19"/>
        <v>0</v>
      </c>
      <c r="E463" s="14">
        <f t="shared" si="20"/>
        <v>0</v>
      </c>
    </row>
    <row r="464" spans="2:5" x14ac:dyDescent="0.25">
      <c r="B464" s="13">
        <v>9.24</v>
      </c>
      <c r="C464" s="13">
        <v>1.7000000000000001E-2</v>
      </c>
      <c r="D464" s="14">
        <f t="shared" si="19"/>
        <v>0</v>
      </c>
      <c r="E464" s="14">
        <f t="shared" si="20"/>
        <v>0</v>
      </c>
    </row>
    <row r="465" spans="2:5" x14ac:dyDescent="0.25">
      <c r="B465" s="13">
        <v>9.26</v>
      </c>
      <c r="C465" s="13">
        <v>1.7000000000000001E-2</v>
      </c>
      <c r="D465" s="14">
        <f t="shared" si="19"/>
        <v>0</v>
      </c>
      <c r="E465" s="14">
        <f t="shared" si="20"/>
        <v>0</v>
      </c>
    </row>
    <row r="466" spans="2:5" x14ac:dyDescent="0.25">
      <c r="B466" s="13">
        <v>9.2799999999999994</v>
      </c>
      <c r="C466" s="13">
        <v>1.7000000000000001E-2</v>
      </c>
      <c r="D466" s="14">
        <f t="shared" si="19"/>
        <v>0</v>
      </c>
      <c r="E466" s="14">
        <f t="shared" si="20"/>
        <v>0</v>
      </c>
    </row>
    <row r="467" spans="2:5" x14ac:dyDescent="0.25">
      <c r="B467" s="13">
        <v>9.3000000000000007</v>
      </c>
      <c r="C467" s="13">
        <v>1.7000000000000001E-2</v>
      </c>
      <c r="D467" s="14">
        <f t="shared" si="19"/>
        <v>0</v>
      </c>
      <c r="E467" s="14">
        <f t="shared" si="20"/>
        <v>0</v>
      </c>
    </row>
    <row r="468" spans="2:5" x14ac:dyDescent="0.25">
      <c r="B468" s="13">
        <v>9.32</v>
      </c>
      <c r="C468" s="13">
        <v>1.7000000000000001E-2</v>
      </c>
      <c r="D468" s="14">
        <f t="shared" si="19"/>
        <v>0</v>
      </c>
      <c r="E468" s="14">
        <f t="shared" si="20"/>
        <v>0</v>
      </c>
    </row>
    <row r="469" spans="2:5" x14ac:dyDescent="0.25">
      <c r="B469" s="13">
        <v>9.34</v>
      </c>
      <c r="C469" s="13">
        <v>1.7000000000000001E-2</v>
      </c>
      <c r="D469" s="14">
        <f t="shared" si="19"/>
        <v>0</v>
      </c>
      <c r="E469" s="14">
        <f t="shared" si="20"/>
        <v>0</v>
      </c>
    </row>
    <row r="470" spans="2:5" x14ac:dyDescent="0.25">
      <c r="B470" s="13">
        <v>9.36</v>
      </c>
      <c r="C470" s="13">
        <v>1.7000000000000001E-2</v>
      </c>
      <c r="D470" s="14">
        <f t="shared" si="19"/>
        <v>0</v>
      </c>
      <c r="E470" s="14">
        <f t="shared" si="20"/>
        <v>0</v>
      </c>
    </row>
    <row r="471" spans="2:5" x14ac:dyDescent="0.25">
      <c r="B471" s="13">
        <v>9.3800000000000008</v>
      </c>
      <c r="C471" s="13">
        <v>2.3E-2</v>
      </c>
      <c r="D471" s="14">
        <f t="shared" si="19"/>
        <v>5.9999999999999984E-3</v>
      </c>
      <c r="E471" s="14">
        <f t="shared" si="20"/>
        <v>5.8539384953847594E-4</v>
      </c>
    </row>
    <row r="472" spans="2:5" x14ac:dyDescent="0.25">
      <c r="B472" s="13">
        <v>9.4</v>
      </c>
      <c r="C472" s="13">
        <v>1.7000000000000001E-2</v>
      </c>
      <c r="D472" s="14">
        <f t="shared" si="19"/>
        <v>0</v>
      </c>
      <c r="E472" s="14">
        <f t="shared" si="20"/>
        <v>0</v>
      </c>
    </row>
    <row r="473" spans="2:5" x14ac:dyDescent="0.25">
      <c r="B473" s="13">
        <v>9.42</v>
      </c>
      <c r="C473" s="13">
        <v>1.7000000000000001E-2</v>
      </c>
      <c r="D473" s="14">
        <f t="shared" si="19"/>
        <v>0</v>
      </c>
      <c r="E473" s="14">
        <f t="shared" si="20"/>
        <v>0</v>
      </c>
    </row>
    <row r="474" spans="2:5" x14ac:dyDescent="0.25">
      <c r="B474" s="13">
        <v>9.44</v>
      </c>
      <c r="C474" s="13">
        <v>1.7000000000000001E-2</v>
      </c>
      <c r="D474" s="14">
        <f t="shared" si="19"/>
        <v>0</v>
      </c>
      <c r="E474" s="14">
        <f t="shared" si="20"/>
        <v>0</v>
      </c>
    </row>
    <row r="475" spans="2:5" x14ac:dyDescent="0.25">
      <c r="B475" s="13">
        <v>9.4600000000000009</v>
      </c>
      <c r="C475" s="13">
        <v>1.7000000000000001E-2</v>
      </c>
      <c r="D475" s="14">
        <f t="shared" si="19"/>
        <v>0</v>
      </c>
      <c r="E475" s="14">
        <f t="shared" si="20"/>
        <v>0</v>
      </c>
    </row>
    <row r="476" spans="2:5" x14ac:dyDescent="0.25">
      <c r="B476" s="13">
        <v>9.48</v>
      </c>
      <c r="C476" s="13">
        <v>1.7000000000000001E-2</v>
      </c>
      <c r="D476" s="14">
        <f t="shared" si="19"/>
        <v>0</v>
      </c>
      <c r="E476" s="14">
        <f t="shared" si="20"/>
        <v>0</v>
      </c>
    </row>
    <row r="477" spans="2:5" x14ac:dyDescent="0.25">
      <c r="B477" s="13">
        <v>9.5</v>
      </c>
      <c r="C477" s="13">
        <v>2.3E-2</v>
      </c>
      <c r="D477" s="14">
        <f t="shared" si="19"/>
        <v>5.9999999999999984E-3</v>
      </c>
      <c r="E477" s="14">
        <f t="shared" si="20"/>
        <v>5.8539384953847594E-4</v>
      </c>
    </row>
    <row r="478" spans="2:5" x14ac:dyDescent="0.25">
      <c r="B478" s="13">
        <v>9.52</v>
      </c>
      <c r="C478" s="13">
        <v>1.7000000000000001E-2</v>
      </c>
      <c r="D478" s="14">
        <f t="shared" si="19"/>
        <v>0</v>
      </c>
      <c r="E478" s="14">
        <f t="shared" si="20"/>
        <v>0</v>
      </c>
    </row>
    <row r="479" spans="2:5" x14ac:dyDescent="0.25">
      <c r="B479" s="13">
        <v>9.5399999999999991</v>
      </c>
      <c r="C479" s="13">
        <v>1.7000000000000001E-2</v>
      </c>
      <c r="D479" s="14">
        <f t="shared" si="19"/>
        <v>0</v>
      </c>
      <c r="E479" s="14">
        <f t="shared" si="20"/>
        <v>0</v>
      </c>
    </row>
    <row r="480" spans="2:5" x14ac:dyDescent="0.25">
      <c r="B480" s="13">
        <v>9.56</v>
      </c>
      <c r="C480" s="13">
        <v>1.7000000000000001E-2</v>
      </c>
      <c r="D480" s="14">
        <f t="shared" si="19"/>
        <v>0</v>
      </c>
      <c r="E480" s="14">
        <f t="shared" si="20"/>
        <v>0</v>
      </c>
    </row>
    <row r="481" spans="2:5" x14ac:dyDescent="0.25">
      <c r="B481" s="13">
        <v>9.58</v>
      </c>
      <c r="C481" s="13">
        <v>1.7000000000000001E-2</v>
      </c>
      <c r="D481" s="14">
        <f t="shared" si="19"/>
        <v>0</v>
      </c>
      <c r="E481" s="14">
        <f t="shared" si="20"/>
        <v>0</v>
      </c>
    </row>
    <row r="482" spans="2:5" x14ac:dyDescent="0.25">
      <c r="B482" s="13">
        <v>9.6</v>
      </c>
      <c r="C482" s="13">
        <v>1.7000000000000001E-2</v>
      </c>
      <c r="D482" s="14">
        <f t="shared" si="19"/>
        <v>0</v>
      </c>
      <c r="E482" s="14">
        <f t="shared" si="20"/>
        <v>0</v>
      </c>
    </row>
    <row r="483" spans="2:5" x14ac:dyDescent="0.25">
      <c r="B483" s="13">
        <v>9.6199999999999992</v>
      </c>
      <c r="C483" s="13">
        <v>1.0999999999999999E-2</v>
      </c>
      <c r="D483" s="14">
        <f t="shared" si="19"/>
        <v>-6.0000000000000019E-3</v>
      </c>
      <c r="E483" s="14">
        <f t="shared" si="20"/>
        <v>-5.8539384953847627E-4</v>
      </c>
    </row>
    <row r="484" spans="2:5" x14ac:dyDescent="0.25">
      <c r="B484" s="13">
        <v>9.64</v>
      </c>
      <c r="C484" s="13">
        <v>1.0999999999999999E-2</v>
      </c>
      <c r="D484" s="14">
        <f t="shared" si="19"/>
        <v>-6.0000000000000019E-3</v>
      </c>
      <c r="E484" s="14">
        <f t="shared" si="20"/>
        <v>-5.8539384953847627E-4</v>
      </c>
    </row>
    <row r="485" spans="2:5" x14ac:dyDescent="0.25">
      <c r="B485" s="13">
        <v>9.66</v>
      </c>
      <c r="C485" s="13">
        <v>1.7000000000000001E-2</v>
      </c>
      <c r="D485" s="14">
        <f t="shared" si="19"/>
        <v>0</v>
      </c>
      <c r="E485" s="14">
        <f t="shared" si="20"/>
        <v>0</v>
      </c>
    </row>
    <row r="486" spans="2:5" x14ac:dyDescent="0.25">
      <c r="B486" s="13">
        <v>9.68</v>
      </c>
      <c r="C486" s="13">
        <v>1.0999999999999999E-2</v>
      </c>
      <c r="D486" s="14">
        <f t="shared" si="19"/>
        <v>-6.0000000000000019E-3</v>
      </c>
      <c r="E486" s="14">
        <f t="shared" si="20"/>
        <v>-5.8539384953847627E-4</v>
      </c>
    </row>
    <row r="487" spans="2:5" x14ac:dyDescent="0.25">
      <c r="B487" s="13">
        <v>9.6999999999999993</v>
      </c>
      <c r="C487" s="13">
        <v>1.7000000000000001E-2</v>
      </c>
      <c r="D487" s="14">
        <f t="shared" si="19"/>
        <v>0</v>
      </c>
      <c r="E487" s="14">
        <f t="shared" si="20"/>
        <v>0</v>
      </c>
    </row>
    <row r="488" spans="2:5" x14ac:dyDescent="0.25">
      <c r="B488" s="13">
        <v>9.7200000000000006</v>
      </c>
      <c r="C488" s="13">
        <v>1.7000000000000001E-2</v>
      </c>
      <c r="D488" s="14">
        <f t="shared" si="19"/>
        <v>0</v>
      </c>
      <c r="E488" s="14">
        <f t="shared" si="20"/>
        <v>0</v>
      </c>
    </row>
    <row r="489" spans="2:5" x14ac:dyDescent="0.25">
      <c r="B489" s="13">
        <v>9.74</v>
      </c>
      <c r="C489" s="13">
        <v>1.7000000000000001E-2</v>
      </c>
      <c r="D489" s="14">
        <f t="shared" si="19"/>
        <v>0</v>
      </c>
      <c r="E489" s="14">
        <f t="shared" si="20"/>
        <v>0</v>
      </c>
    </row>
    <row r="490" spans="2:5" x14ac:dyDescent="0.25">
      <c r="B490" s="13">
        <v>9.76</v>
      </c>
      <c r="C490" s="13">
        <v>1.7000000000000001E-2</v>
      </c>
      <c r="D490" s="14">
        <f t="shared" si="19"/>
        <v>0</v>
      </c>
      <c r="E490" s="14">
        <f t="shared" si="20"/>
        <v>0</v>
      </c>
    </row>
    <row r="491" spans="2:5" x14ac:dyDescent="0.25">
      <c r="B491" s="13">
        <v>9.7799999999999994</v>
      </c>
      <c r="C491" s="13">
        <v>1.7000000000000001E-2</v>
      </c>
      <c r="D491" s="14">
        <f t="shared" si="19"/>
        <v>0</v>
      </c>
      <c r="E491" s="14">
        <f t="shared" si="20"/>
        <v>0</v>
      </c>
    </row>
    <row r="492" spans="2:5" x14ac:dyDescent="0.25">
      <c r="B492" s="13">
        <v>9.8000000000000007</v>
      </c>
      <c r="C492" s="13">
        <v>1.7000000000000001E-2</v>
      </c>
      <c r="D492" s="14">
        <f t="shared" si="19"/>
        <v>0</v>
      </c>
      <c r="E492" s="14">
        <f t="shared" si="20"/>
        <v>0</v>
      </c>
    </row>
    <row r="493" spans="2:5" x14ac:dyDescent="0.25">
      <c r="B493" s="13">
        <v>9.82</v>
      </c>
      <c r="C493" s="13">
        <v>1.7000000000000001E-2</v>
      </c>
      <c r="D493" s="14">
        <f t="shared" si="19"/>
        <v>0</v>
      </c>
      <c r="E493" s="14">
        <f t="shared" si="20"/>
        <v>0</v>
      </c>
    </row>
    <row r="494" spans="2:5" x14ac:dyDescent="0.25">
      <c r="B494" s="13">
        <v>9.84</v>
      </c>
      <c r="C494" s="13">
        <v>1.0999999999999999E-2</v>
      </c>
      <c r="D494" s="14">
        <f t="shared" si="19"/>
        <v>-6.0000000000000019E-3</v>
      </c>
      <c r="E494" s="14">
        <f t="shared" si="20"/>
        <v>-5.8539384953847627E-4</v>
      </c>
    </row>
    <row r="495" spans="2:5" x14ac:dyDescent="0.25">
      <c r="B495" s="13">
        <v>9.86</v>
      </c>
      <c r="C495" s="13">
        <v>1.7000000000000001E-2</v>
      </c>
      <c r="D495" s="14">
        <f t="shared" si="19"/>
        <v>0</v>
      </c>
      <c r="E495" s="14">
        <f t="shared" si="20"/>
        <v>0</v>
      </c>
    </row>
    <row r="496" spans="2:5" x14ac:dyDescent="0.25">
      <c r="B496" s="13">
        <v>9.8800000000000008</v>
      </c>
      <c r="C496" s="13">
        <v>1.7000000000000001E-2</v>
      </c>
      <c r="D496" s="14">
        <f t="shared" si="19"/>
        <v>0</v>
      </c>
      <c r="E496" s="14">
        <f t="shared" si="20"/>
        <v>0</v>
      </c>
    </row>
    <row r="497" spans="2:5" x14ac:dyDescent="0.25">
      <c r="B497" s="13">
        <v>9.9</v>
      </c>
      <c r="C497" s="13">
        <v>1.7000000000000001E-2</v>
      </c>
      <c r="D497" s="14">
        <f t="shared" si="19"/>
        <v>0</v>
      </c>
      <c r="E497" s="14">
        <f t="shared" si="20"/>
        <v>0</v>
      </c>
    </row>
    <row r="498" spans="2:5" x14ac:dyDescent="0.25">
      <c r="B498" s="13">
        <v>9.92</v>
      </c>
      <c r="C498" s="13">
        <v>1.0999999999999999E-2</v>
      </c>
      <c r="D498" s="14">
        <f t="shared" si="19"/>
        <v>-6.0000000000000019E-3</v>
      </c>
      <c r="E498" s="14">
        <f t="shared" si="20"/>
        <v>-5.8539384953847627E-4</v>
      </c>
    </row>
    <row r="499" spans="2:5" x14ac:dyDescent="0.25">
      <c r="B499" s="13">
        <v>9.94</v>
      </c>
      <c r="C499" s="13">
        <v>1.7000000000000001E-2</v>
      </c>
      <c r="D499" s="14">
        <f t="shared" si="19"/>
        <v>0</v>
      </c>
      <c r="E499" s="14">
        <f t="shared" si="20"/>
        <v>0</v>
      </c>
    </row>
    <row r="500" spans="2:5" x14ac:dyDescent="0.25">
      <c r="B500" s="13">
        <v>9.9600000000000009</v>
      </c>
      <c r="C500" s="13">
        <v>1.7000000000000001E-2</v>
      </c>
      <c r="D500" s="14">
        <f t="shared" si="19"/>
        <v>0</v>
      </c>
      <c r="E500" s="14">
        <f t="shared" si="20"/>
        <v>0</v>
      </c>
    </row>
    <row r="501" spans="2:5" x14ac:dyDescent="0.25">
      <c r="B501" s="13">
        <v>9.98</v>
      </c>
      <c r="C501" s="13">
        <v>1.7000000000000001E-2</v>
      </c>
      <c r="D501" s="14">
        <f t="shared" si="19"/>
        <v>0</v>
      </c>
      <c r="E501" s="14">
        <f t="shared" si="20"/>
        <v>0</v>
      </c>
    </row>
    <row r="502" spans="2:5" x14ac:dyDescent="0.25">
      <c r="B502" s="13">
        <v>10</v>
      </c>
      <c r="C502" s="13">
        <v>1.7000000000000001E-2</v>
      </c>
      <c r="D502" s="14">
        <f t="shared" si="19"/>
        <v>0</v>
      </c>
      <c r="E502" s="14">
        <f t="shared" si="20"/>
        <v>0</v>
      </c>
    </row>
    <row r="503" spans="2:5" x14ac:dyDescent="0.25">
      <c r="E503" s="9"/>
    </row>
    <row r="504" spans="2:5" x14ac:dyDescent="0.25">
      <c r="E504" s="9"/>
    </row>
  </sheetData>
  <mergeCells count="20">
    <mergeCell ref="N2:N3"/>
    <mergeCell ref="O2:O3"/>
    <mergeCell ref="W2:Y2"/>
    <mergeCell ref="AA2:AC2"/>
    <mergeCell ref="G2:G3"/>
    <mergeCell ref="H2:H3"/>
    <mergeCell ref="I2:I3"/>
    <mergeCell ref="J2:J3"/>
    <mergeCell ref="K2:K3"/>
    <mergeCell ref="L2:L3"/>
    <mergeCell ref="W27:W28"/>
    <mergeCell ref="AA27:AA28"/>
    <mergeCell ref="W9:X9"/>
    <mergeCell ref="AA9:AB9"/>
    <mergeCell ref="H4:H7"/>
    <mergeCell ref="I4:I7"/>
    <mergeCell ref="K4:K7"/>
    <mergeCell ref="L4:L7"/>
    <mergeCell ref="N5:N6"/>
    <mergeCell ref="O5:O6"/>
  </mergeCells>
  <pageMargins left="0.7" right="0.7" top="0.75" bottom="0.75" header="0.3" footer="0.3"/>
  <ignoredErrors>
    <ignoredError sqref="T4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9A3D-4AC2-4A05-8F0D-14D7FF9E726B}">
  <dimension ref="A1:S16"/>
  <sheetViews>
    <sheetView workbookViewId="0">
      <selection activeCell="L34" sqref="L34"/>
    </sheetView>
  </sheetViews>
  <sheetFormatPr defaultRowHeight="15" x14ac:dyDescent="0.25"/>
  <cols>
    <col min="1" max="1" width="18.5703125" customWidth="1"/>
    <col min="3" max="3" width="2" bestFit="1" customWidth="1"/>
    <col min="4" max="4" width="16.7109375" bestFit="1" customWidth="1"/>
    <col min="7" max="7" width="17.28515625" bestFit="1" customWidth="1"/>
    <col min="9" max="9" width="8.28515625" customWidth="1"/>
    <col min="10" max="10" width="17.28515625" bestFit="1" customWidth="1"/>
    <col min="13" max="13" width="15" bestFit="1" customWidth="1"/>
    <col min="14" max="14" width="21" customWidth="1"/>
    <col min="17" max="17" width="10.28515625" customWidth="1"/>
  </cols>
  <sheetData>
    <row r="1" spans="1:19" x14ac:dyDescent="0.25">
      <c r="B1" s="43" t="s">
        <v>2</v>
      </c>
      <c r="C1" s="1"/>
      <c r="D1" s="43" t="s">
        <v>3</v>
      </c>
      <c r="F1" s="85" t="s">
        <v>26</v>
      </c>
      <c r="G1" s="85"/>
      <c r="I1" s="85" t="s">
        <v>27</v>
      </c>
      <c r="J1" s="85"/>
      <c r="L1" s="98" t="s">
        <v>37</v>
      </c>
      <c r="M1" s="98" t="s">
        <v>38</v>
      </c>
      <c r="N1" s="81" t="s">
        <v>50</v>
      </c>
    </row>
    <row r="2" spans="1:19" x14ac:dyDescent="0.25">
      <c r="A2" s="46" t="s">
        <v>0</v>
      </c>
      <c r="B2" s="13">
        <v>1.694E-2</v>
      </c>
      <c r="C2" s="47" t="s">
        <v>4</v>
      </c>
      <c r="D2" s="62">
        <v>9.9999999999999995E-7</v>
      </c>
      <c r="F2" s="52" t="s">
        <v>35</v>
      </c>
      <c r="G2" s="52" t="s">
        <v>36</v>
      </c>
      <c r="I2" s="52" t="s">
        <v>35</v>
      </c>
      <c r="J2" s="52" t="s">
        <v>36</v>
      </c>
      <c r="L2" s="99"/>
      <c r="M2" s="99"/>
      <c r="N2" s="81"/>
    </row>
    <row r="3" spans="1:19" x14ac:dyDescent="0.25">
      <c r="A3" s="46" t="s">
        <v>1</v>
      </c>
      <c r="B3" s="13">
        <v>0.38233</v>
      </c>
      <c r="C3" s="47" t="s">
        <v>4</v>
      </c>
      <c r="D3" s="62">
        <v>9.9999999999999995E-7</v>
      </c>
      <c r="F3" s="41">
        <v>1.4999999999999999E-2</v>
      </c>
      <c r="G3" s="41">
        <f>'2ªParte dx=0,015'!W32</f>
        <v>1.5577579560507305E-2</v>
      </c>
      <c r="I3" s="41">
        <v>1.4999999999999999E-2</v>
      </c>
      <c r="J3" s="41">
        <f>'2ªParte dx=0,015'!AA32</f>
        <v>1.5271663040124445E-2</v>
      </c>
      <c r="L3" s="41">
        <v>1.4999999999999999E-2</v>
      </c>
      <c r="M3" s="18">
        <f>AVERAGE('2ªParte dx=0,015'!J4:J18)</f>
        <v>0.83809663787910849</v>
      </c>
      <c r="N3" s="68">
        <f>ABS($B$10-M3)*100/$B$10</f>
        <v>1.7048368820930806</v>
      </c>
    </row>
    <row r="4" spans="1:19" ht="30" x14ac:dyDescent="0.25">
      <c r="A4" s="46" t="s">
        <v>22</v>
      </c>
      <c r="B4" s="42">
        <f>44.8*10^-3</f>
        <v>4.48E-2</v>
      </c>
      <c r="C4" s="53" t="s">
        <v>4</v>
      </c>
      <c r="D4" s="62">
        <f>0.05*10^-3</f>
        <v>5.0000000000000002E-5</v>
      </c>
      <c r="F4" s="41">
        <v>3.1E-2</v>
      </c>
      <c r="G4" s="41">
        <f>'2ªParte dx=0,031'!W32</f>
        <v>2.9201752738527726E-2</v>
      </c>
      <c r="I4" s="41">
        <v>3.1E-2</v>
      </c>
      <c r="J4" s="41">
        <f>'2ªParte dx=0,031'!AA32</f>
        <v>2.8278501725858069E-2</v>
      </c>
      <c r="L4" s="41">
        <v>3.1E-2</v>
      </c>
      <c r="M4" s="41">
        <f>AVERAGE('2ªParte dx=0,031'!J4:J18)</f>
        <v>0.83850829137695804</v>
      </c>
      <c r="N4" s="68">
        <f t="shared" ref="N4:N10" si="0">ABS($B$10-M4)*100/$B$10</f>
        <v>1.7547919230256883</v>
      </c>
    </row>
    <row r="5" spans="1:19" x14ac:dyDescent="0.25">
      <c r="A5" s="94" t="s">
        <v>10</v>
      </c>
      <c r="B5" s="89">
        <f>-'1ª Parte'!I5</f>
        <v>10.249509803921571</v>
      </c>
      <c r="C5" s="95" t="s">
        <v>4</v>
      </c>
      <c r="D5" s="89">
        <f>'1ª Parte'!I15</f>
        <v>5.2256775800563385E-2</v>
      </c>
      <c r="F5" s="41">
        <v>3.7999999999999999E-2</v>
      </c>
      <c r="G5" s="41">
        <f>'2ªParte dx=0,038'!W30</f>
        <v>3.5233550796685519E-2</v>
      </c>
      <c r="I5" s="41">
        <v>3.7999999999999999E-2</v>
      </c>
      <c r="J5" s="41">
        <f>'2ªParte dx=0,038'!AA30</f>
        <v>3.367633107371576E-2</v>
      </c>
      <c r="L5" s="41">
        <v>3.7999999999999999E-2</v>
      </c>
      <c r="M5" s="18">
        <f>AVERAGE('2ªParte dx=0,038'!J4:J11)</f>
        <v>0.83890261311833647</v>
      </c>
      <c r="N5" s="68">
        <f t="shared" si="0"/>
        <v>1.8026437178824783</v>
      </c>
      <c r="P5" t="s">
        <v>52</v>
      </c>
      <c r="Q5" t="s">
        <v>53</v>
      </c>
    </row>
    <row r="6" spans="1:19" x14ac:dyDescent="0.25">
      <c r="A6" s="94"/>
      <c r="B6" s="91"/>
      <c r="C6" s="96"/>
      <c r="D6" s="97"/>
      <c r="F6" s="41">
        <v>4.1000000000000002E-2</v>
      </c>
      <c r="G6" s="41">
        <f>'2ªParte dx=0,041'!W29</f>
        <v>3.8049617651309271E-2</v>
      </c>
      <c r="I6" s="41">
        <v>4.1000000000000002E-2</v>
      </c>
      <c r="J6" s="41">
        <f>'2ªParte dx=0,041'!AA29</f>
        <v>3.5255955201003275E-2</v>
      </c>
      <c r="L6" s="41">
        <v>4.1000000000000002E-2</v>
      </c>
      <c r="M6" s="18">
        <f>AVERAGE('2ªParte dx=0,041'!J4:J9)</f>
        <v>0.83701231428504153</v>
      </c>
      <c r="N6" s="68">
        <f t="shared" si="0"/>
        <v>1.5732518723487836</v>
      </c>
      <c r="P6">
        <f>B3*9.8</f>
        <v>3.7468340000000002</v>
      </c>
      <c r="Q6">
        <f>$P$6*I3</f>
        <v>5.6202510000000004E-2</v>
      </c>
      <c r="R6">
        <f>G3/Q6</f>
        <v>0.27716875208077546</v>
      </c>
      <c r="S6">
        <f>J3/Q6</f>
        <v>0.27172564072537764</v>
      </c>
    </row>
    <row r="7" spans="1:19" x14ac:dyDescent="0.25">
      <c r="A7" s="94" t="s">
        <v>11</v>
      </c>
      <c r="B7" s="89">
        <f>SQRT(B5/B3)</f>
        <v>5.1776460614389732</v>
      </c>
      <c r="C7" s="95" t="s">
        <v>4</v>
      </c>
      <c r="D7" s="89">
        <f>'1ª Parte'!I16</f>
        <v>1.3199027572371073E-2</v>
      </c>
      <c r="F7" s="41">
        <v>4.7E-2</v>
      </c>
      <c r="G7" s="41">
        <f>'2ªParte dx=0,047'!W29</f>
        <v>4.3543179516078404E-2</v>
      </c>
      <c r="I7" s="41">
        <v>4.7E-2</v>
      </c>
      <c r="J7" s="41">
        <f>'2ªParte dx=0,047'!AA29</f>
        <v>3.9884283787859971E-2</v>
      </c>
      <c r="L7" s="41">
        <v>4.7E-2</v>
      </c>
      <c r="M7" s="18">
        <f>AVERAGE('2ªParte dx=0,047'!J4:J9)</f>
        <v>0.84391716993910393</v>
      </c>
      <c r="N7" s="68">
        <f t="shared" si="0"/>
        <v>2.4111710170526095</v>
      </c>
      <c r="Q7">
        <f t="shared" ref="Q7:Q13" si="1">$P$6*I4</f>
        <v>0.11615185400000001</v>
      </c>
      <c r="R7">
        <f t="shared" ref="R7:R13" si="2">G4/Q7</f>
        <v>0.25141013021219377</v>
      </c>
      <c r="S7">
        <f t="shared" ref="S7:S13" si="3">J4/Q7</f>
        <v>0.243461475232742</v>
      </c>
    </row>
    <row r="8" spans="1:19" x14ac:dyDescent="0.25">
      <c r="A8" s="94"/>
      <c r="B8" s="91"/>
      <c r="C8" s="96"/>
      <c r="D8" s="97"/>
      <c r="F8" s="41">
        <v>5.1999999999999998E-2</v>
      </c>
      <c r="G8" s="41">
        <f>'2ªParte dx=0,052'!W29</f>
        <v>5.0420873279911183E-2</v>
      </c>
      <c r="I8" s="41">
        <v>5.1999999999999998E-2</v>
      </c>
      <c r="J8" s="41">
        <f>'2ªParte dx=0,052'!AA29</f>
        <v>4.8006138532976389E-2</v>
      </c>
      <c r="L8" s="41">
        <v>5.1999999999999998E-2</v>
      </c>
      <c r="M8" s="18">
        <f>AVERAGE('2ªParte dx=0,052'!J4:J9)</f>
        <v>0.84047616386727564</v>
      </c>
      <c r="N8" s="68">
        <f t="shared" si="0"/>
        <v>1.993597499359929</v>
      </c>
      <c r="Q8">
        <f t="shared" si="1"/>
        <v>0.142379692</v>
      </c>
      <c r="R8">
        <f t="shared" si="2"/>
        <v>0.24746191189039457</v>
      </c>
      <c r="S8">
        <f t="shared" si="3"/>
        <v>0.23652482036353722</v>
      </c>
    </row>
    <row r="9" spans="1:19" x14ac:dyDescent="0.25">
      <c r="A9" s="46" t="s">
        <v>12</v>
      </c>
      <c r="B9" s="18">
        <f>(2*PI())/B7</f>
        <v>1.2135215950688913</v>
      </c>
      <c r="C9" s="48" t="s">
        <v>4</v>
      </c>
      <c r="D9" s="61">
        <f>'1ª Parte'!I17</f>
        <v>3.0935496175129606E-3</v>
      </c>
      <c r="F9" s="41">
        <v>5.7000000000000002E-2</v>
      </c>
      <c r="G9" s="41">
        <f>'2ªParte dx=0,057'!W29</f>
        <v>5.8755468750000005E-2</v>
      </c>
      <c r="I9" s="41">
        <v>5.7000000000000002E-2</v>
      </c>
      <c r="J9" s="41">
        <f>'2ªParte dx=0,057'!AA29</f>
        <v>5.7243283174708663E-2</v>
      </c>
      <c r="L9" s="41">
        <v>5.7000000000000002E-2</v>
      </c>
      <c r="M9" s="18">
        <f>AVERAGE('2ªParte dx=0,057'!J4:J7)</f>
        <v>0.83879547829391088</v>
      </c>
      <c r="N9" s="68">
        <f t="shared" si="0"/>
        <v>1.7896426755800412</v>
      </c>
      <c r="Q9">
        <f t="shared" si="1"/>
        <v>0.15362019400000002</v>
      </c>
      <c r="R9">
        <f t="shared" si="2"/>
        <v>0.24768630126394234</v>
      </c>
      <c r="S9">
        <f t="shared" si="3"/>
        <v>0.22950078556080505</v>
      </c>
    </row>
    <row r="10" spans="1:19" x14ac:dyDescent="0.25">
      <c r="A10" s="46" t="s">
        <v>13</v>
      </c>
      <c r="B10" s="29">
        <f>1/B9</f>
        <v>0.82404796425829585</v>
      </c>
      <c r="C10" s="48" t="s">
        <v>4</v>
      </c>
      <c r="D10" s="61">
        <f>'1ª Parte'!I18</f>
        <v>2.100690482149076E-3</v>
      </c>
      <c r="F10" s="41">
        <v>6.3E-2</v>
      </c>
      <c r="G10" s="41">
        <f>'2ªParte dx=0,063'!W29</f>
        <v>5.862783489078241E-2</v>
      </c>
      <c r="I10" s="41">
        <v>6.3E-2</v>
      </c>
      <c r="J10" s="41">
        <f>'2ªParte dx=0,063'!AA29</f>
        <v>5.3885670998576142E-2</v>
      </c>
      <c r="L10" s="41">
        <v>6.3E-2</v>
      </c>
      <c r="M10" s="18">
        <f>AVERAGE('2ªParte dx=0,063'!J4:J7)</f>
        <v>0.83861510705977316</v>
      </c>
      <c r="N10" s="68">
        <f t="shared" si="0"/>
        <v>1.7677542368045061</v>
      </c>
      <c r="Q10">
        <f t="shared" si="1"/>
        <v>0.17610119800000001</v>
      </c>
      <c r="R10">
        <f t="shared" si="2"/>
        <v>0.24726225608117897</v>
      </c>
      <c r="S10">
        <f t="shared" si="3"/>
        <v>0.2264850224804261</v>
      </c>
    </row>
    <row r="11" spans="1:19" x14ac:dyDescent="0.25">
      <c r="Q11">
        <f t="shared" si="1"/>
        <v>0.19483536800000001</v>
      </c>
      <c r="R11">
        <f t="shared" si="2"/>
        <v>0.25878706621639241</v>
      </c>
      <c r="S11">
        <f t="shared" si="3"/>
        <v>0.24639334750031824</v>
      </c>
    </row>
    <row r="12" spans="1:19" x14ac:dyDescent="0.25">
      <c r="Q12">
        <f t="shared" si="1"/>
        <v>0.21356953800000003</v>
      </c>
      <c r="R12">
        <f t="shared" si="2"/>
        <v>0.2751116535636276</v>
      </c>
      <c r="S12">
        <f t="shared" si="3"/>
        <v>0.26803112330892742</v>
      </c>
    </row>
    <row r="13" spans="1:19" x14ac:dyDescent="0.25">
      <c r="Q13">
        <f t="shared" si="1"/>
        <v>0.236050542</v>
      </c>
      <c r="R13">
        <f t="shared" si="2"/>
        <v>0.24836983806113189</v>
      </c>
      <c r="S13">
        <f t="shared" si="3"/>
        <v>0.22828022567546633</v>
      </c>
    </row>
    <row r="15" spans="1:19" x14ac:dyDescent="0.25">
      <c r="R15">
        <f>AVERAGE(R6:R13)</f>
        <v>0.2566572386712046</v>
      </c>
      <c r="S15">
        <f>AVERAGE(S6:S13)</f>
        <v>0.24380030510594999</v>
      </c>
    </row>
    <row r="16" spans="1:19" x14ac:dyDescent="0.25">
      <c r="R16">
        <f>_xlfn.STDEV.S(R6:R13)</f>
        <v>1.2622736760279448E-2</v>
      </c>
      <c r="S16">
        <f>_xlfn.STDEV.S(S6:S13)</f>
        <v>1.7614508671525548E-2</v>
      </c>
    </row>
  </sheetData>
  <mergeCells count="13">
    <mergeCell ref="N1:N2"/>
    <mergeCell ref="A7:A8"/>
    <mergeCell ref="B7:B8"/>
    <mergeCell ref="C7:C8"/>
    <mergeCell ref="D7:D8"/>
    <mergeCell ref="M1:M2"/>
    <mergeCell ref="L1:L2"/>
    <mergeCell ref="F1:G1"/>
    <mergeCell ref="I1:J1"/>
    <mergeCell ref="A5:A6"/>
    <mergeCell ref="B5:B6"/>
    <mergeCell ref="C5:C6"/>
    <mergeCell ref="D5:D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7080-EBE6-47E4-A1EC-DBE3577EC13D}">
  <dimension ref="B1:AC504"/>
  <sheetViews>
    <sheetView topLeftCell="A4" workbookViewId="0">
      <selection activeCell="J16" sqref="J16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4.140625" customWidth="1"/>
    <col min="24" max="24" width="21.5703125" customWidth="1"/>
    <col min="25" max="25" width="12.5703125" bestFit="1" customWidth="1"/>
    <col min="27" max="27" width="31.7109375" bestFit="1" customWidth="1"/>
    <col min="28" max="28" width="21.28515625" customWidth="1"/>
    <col min="29" max="29" width="12.5703125" bestFit="1" customWidth="1"/>
  </cols>
  <sheetData>
    <row r="1" spans="2:29" x14ac:dyDescent="0.25">
      <c r="B1" s="35" t="s">
        <v>23</v>
      </c>
      <c r="C1" s="35" t="s">
        <v>16</v>
      </c>
      <c r="D1" s="35" t="s">
        <v>17</v>
      </c>
      <c r="E1" s="35" t="s">
        <v>18</v>
      </c>
    </row>
    <row r="2" spans="2:29" x14ac:dyDescent="0.25">
      <c r="B2" s="39">
        <v>0</v>
      </c>
      <c r="C2" s="39">
        <v>-0.311</v>
      </c>
      <c r="D2" s="38">
        <f>C2-$O$5</f>
        <v>-0.33</v>
      </c>
      <c r="E2" s="38">
        <f>D2/$O$2</f>
        <v>-3.2196661724616188E-2</v>
      </c>
      <c r="G2" s="100" t="s">
        <v>12</v>
      </c>
      <c r="H2" s="100" t="s">
        <v>14</v>
      </c>
      <c r="I2" s="100" t="s">
        <v>25</v>
      </c>
      <c r="J2" s="100" t="s">
        <v>13</v>
      </c>
      <c r="K2" s="100" t="s">
        <v>15</v>
      </c>
      <c r="L2" s="100" t="s">
        <v>24</v>
      </c>
      <c r="N2" s="100" t="s">
        <v>10</v>
      </c>
      <c r="O2" s="105">
        <f>-'1ª Parte'!I5</f>
        <v>10.249509803921571</v>
      </c>
      <c r="P2" s="70">
        <f>'2ªParte dx=0,063'!P2</f>
        <v>5.2256775800563385E-2</v>
      </c>
      <c r="S2" s="35" t="s">
        <v>19</v>
      </c>
      <c r="T2" s="35" t="s">
        <v>20</v>
      </c>
      <c r="U2" s="35" t="s">
        <v>21</v>
      </c>
      <c r="W2" s="103" t="s">
        <v>26</v>
      </c>
      <c r="X2" s="103"/>
      <c r="Y2" s="103"/>
      <c r="AA2" s="103" t="s">
        <v>27</v>
      </c>
      <c r="AB2" s="103"/>
      <c r="AC2" s="103"/>
    </row>
    <row r="3" spans="2:29" x14ac:dyDescent="0.25">
      <c r="B3" s="39">
        <v>0.02</v>
      </c>
      <c r="C3" s="39">
        <v>-0.34100000000000003</v>
      </c>
      <c r="D3" s="38">
        <f t="shared" ref="D3:D66" si="0">C3-$O$5</f>
        <v>-0.36000000000000004</v>
      </c>
      <c r="E3" s="38">
        <f>D3/$O$2</f>
        <v>-3.512363097230857E-2</v>
      </c>
      <c r="G3" s="100"/>
      <c r="H3" s="100"/>
      <c r="I3" s="100"/>
      <c r="J3" s="100"/>
      <c r="K3" s="100"/>
      <c r="L3" s="100"/>
      <c r="N3" s="100"/>
      <c r="O3" s="106"/>
      <c r="R3">
        <f>ABS(S3)</f>
        <v>4.5270457697642159E-2</v>
      </c>
      <c r="S3" s="38">
        <f>E9</f>
        <v>-4.5270457697642159E-2</v>
      </c>
      <c r="T3" s="39">
        <f>AVERAGE(B9:B11)</f>
        <v>0.16</v>
      </c>
      <c r="U3" s="38">
        <f>($O$2*S3*S3)/2</f>
        <v>1.0502746185852983E-2</v>
      </c>
      <c r="W3" s="35" t="s">
        <v>28</v>
      </c>
      <c r="X3" s="35" t="s">
        <v>20</v>
      </c>
      <c r="Y3" s="35" t="s">
        <v>21</v>
      </c>
      <c r="AA3" s="35" t="s">
        <v>32</v>
      </c>
      <c r="AB3" s="35" t="s">
        <v>20</v>
      </c>
      <c r="AC3" s="35" t="s">
        <v>21</v>
      </c>
    </row>
    <row r="4" spans="2:29" x14ac:dyDescent="0.25">
      <c r="B4" s="39">
        <v>0.04</v>
      </c>
      <c r="C4" s="39">
        <v>-0.372</v>
      </c>
      <c r="D4" s="38">
        <f t="shared" si="0"/>
        <v>-0.39100000000000001</v>
      </c>
      <c r="E4" s="38">
        <f t="shared" ref="E4:E67" si="1">D4/$O$2</f>
        <v>-3.8148165861590692E-2</v>
      </c>
      <c r="G4" s="36">
        <f>T5-T3</f>
        <v>1.28</v>
      </c>
      <c r="H4" s="104">
        <f>AVERAGE(G4:G7)</f>
        <v>1.2925</v>
      </c>
      <c r="I4" s="105">
        <f>_xlfn.STDEV.S(G4:G7)</f>
        <v>9.5742710775635065E-3</v>
      </c>
      <c r="J4" s="37">
        <f>1/G4</f>
        <v>0.78125</v>
      </c>
      <c r="K4" s="105">
        <f>AVERAGE(J4:J7)</f>
        <v>0.77372633422778769</v>
      </c>
      <c r="L4" s="105">
        <f>_xlfn.STDEV.S(J4:J7)</f>
        <v>5.7497596233562339E-3</v>
      </c>
      <c r="R4">
        <f t="shared" ref="R4:R10" si="2">ABS(S4)</f>
        <v>3.4147974556411102E-2</v>
      </c>
      <c r="S4" s="38">
        <f>E41</f>
        <v>3.4147974556411102E-2</v>
      </c>
      <c r="T4" s="39">
        <f>AVERAGE(B41:B43)</f>
        <v>0.79999999999999993</v>
      </c>
      <c r="U4" s="38">
        <f t="shared" ref="U4:U10" si="3">($O$2*S4*S4)/2</f>
        <v>5.9758955473719413E-3</v>
      </c>
      <c r="W4" s="38">
        <f>ABS(S4)</f>
        <v>3.4147974556411102E-2</v>
      </c>
      <c r="X4" s="39">
        <f>T4</f>
        <v>0.79999999999999993</v>
      </c>
      <c r="Y4" s="38">
        <f>($O$2*W4*W4)/2</f>
        <v>5.9758955473719413E-3</v>
      </c>
      <c r="AA4" s="38">
        <f>ABS(S3)</f>
        <v>4.5270457697642159E-2</v>
      </c>
      <c r="AB4" s="39">
        <f>T3</f>
        <v>0.16</v>
      </c>
      <c r="AC4" s="38">
        <f>($O$2*AA4*AA4)/2</f>
        <v>1.0502746185852983E-2</v>
      </c>
    </row>
    <row r="5" spans="2:29" x14ac:dyDescent="0.25">
      <c r="B5" s="39">
        <v>0.06</v>
      </c>
      <c r="C5" s="39">
        <v>-0.39</v>
      </c>
      <c r="D5" s="38">
        <f t="shared" si="0"/>
        <v>-0.40900000000000003</v>
      </c>
      <c r="E5" s="38">
        <f t="shared" si="1"/>
        <v>-3.9904347410206126E-2</v>
      </c>
      <c r="G5" s="36">
        <f t="shared" ref="G5:G8" si="4">T6-T4</f>
        <v>1.3000000000000003</v>
      </c>
      <c r="H5" s="104"/>
      <c r="I5" s="105"/>
      <c r="J5" s="37">
        <f t="shared" ref="J5:J9" si="5">1/G5</f>
        <v>0.76923076923076905</v>
      </c>
      <c r="K5" s="105"/>
      <c r="L5" s="105"/>
      <c r="N5" s="100" t="s">
        <v>30</v>
      </c>
      <c r="O5" s="101">
        <v>1.9E-2</v>
      </c>
      <c r="R5">
        <f t="shared" si="2"/>
        <v>2.5074369888564728E-2</v>
      </c>
      <c r="S5" s="38">
        <f>E74</f>
        <v>-2.5074369888564728E-2</v>
      </c>
      <c r="T5" s="39">
        <f>AVERAGE(B74)</f>
        <v>1.44</v>
      </c>
      <c r="U5" s="38">
        <f t="shared" si="3"/>
        <v>3.2220565306805677E-3</v>
      </c>
      <c r="W5" s="38">
        <f>ABS(S6)</f>
        <v>1.9317997034769715E-2</v>
      </c>
      <c r="X5" s="39">
        <f>T6</f>
        <v>2.1</v>
      </c>
      <c r="Y5" s="38">
        <f t="shared" ref="Y5:Y7" si="6">($O$2*W5*W5)/2</f>
        <v>1.9124817064422022E-3</v>
      </c>
      <c r="AA5" s="38">
        <f>ABS(S5)</f>
        <v>2.5074369888564728E-2</v>
      </c>
      <c r="AB5" s="39">
        <f>T5</f>
        <v>1.44</v>
      </c>
      <c r="AC5" s="38">
        <f t="shared" ref="AC5:AC7" si="7">($O$2*AA5*AA5)/2</f>
        <v>3.2220565306805677E-3</v>
      </c>
    </row>
    <row r="6" spans="2:29" x14ac:dyDescent="0.25">
      <c r="B6" s="39">
        <v>0.08</v>
      </c>
      <c r="C6" s="39">
        <v>-0.40799999999999997</v>
      </c>
      <c r="D6" s="38">
        <f t="shared" si="0"/>
        <v>-0.42699999999999999</v>
      </c>
      <c r="E6" s="38">
        <f t="shared" si="1"/>
        <v>-4.1660528958821552E-2</v>
      </c>
      <c r="G6" s="36">
        <f t="shared" si="4"/>
        <v>1.3000000000000003</v>
      </c>
      <c r="H6" s="104"/>
      <c r="I6" s="105"/>
      <c r="J6" s="37">
        <f t="shared" si="5"/>
        <v>0.76923076923076905</v>
      </c>
      <c r="K6" s="105"/>
      <c r="L6" s="105"/>
      <c r="N6" s="100"/>
      <c r="O6" s="101"/>
      <c r="R6">
        <f t="shared" si="2"/>
        <v>1.9317997034769715E-2</v>
      </c>
      <c r="S6" s="38">
        <f>E107</f>
        <v>1.9317997034769715E-2</v>
      </c>
      <c r="T6" s="39">
        <f>AVERAGE(B107)</f>
        <v>2.1</v>
      </c>
      <c r="U6" s="38">
        <f t="shared" si="3"/>
        <v>1.9124817064422022E-3</v>
      </c>
      <c r="W6" s="38">
        <f>ABS(S8)</f>
        <v>1.0439523650102825E-2</v>
      </c>
      <c r="X6" s="39">
        <f>T8</f>
        <v>3.39</v>
      </c>
      <c r="Y6" s="38">
        <f t="shared" si="6"/>
        <v>5.5851451528050118E-4</v>
      </c>
      <c r="AA6" s="38">
        <f>ABS(S7)</f>
        <v>1.443971495528241E-2</v>
      </c>
      <c r="AB6" s="39">
        <f>T7</f>
        <v>2.74</v>
      </c>
      <c r="AC6" s="38">
        <f t="shared" si="7"/>
        <v>1.0685389066908983E-3</v>
      </c>
    </row>
    <row r="7" spans="2:29" x14ac:dyDescent="0.25">
      <c r="B7" s="39">
        <v>0.1</v>
      </c>
      <c r="C7" s="39">
        <v>-0.433</v>
      </c>
      <c r="D7" s="38">
        <f t="shared" si="0"/>
        <v>-0.45200000000000001</v>
      </c>
      <c r="E7" s="38">
        <f t="shared" si="1"/>
        <v>-4.4099669998565204E-2</v>
      </c>
      <c r="G7" s="36">
        <f t="shared" si="4"/>
        <v>1.29</v>
      </c>
      <c r="H7" s="104"/>
      <c r="I7" s="105"/>
      <c r="J7" s="37">
        <f t="shared" si="5"/>
        <v>0.77519379844961234</v>
      </c>
      <c r="K7" s="105"/>
      <c r="L7" s="105"/>
      <c r="R7">
        <f t="shared" si="2"/>
        <v>1.443971495528241E-2</v>
      </c>
      <c r="S7" s="38">
        <f>E138</f>
        <v>-1.443971495528241E-2</v>
      </c>
      <c r="T7" s="39">
        <f>AVERAGE(B138:B140)</f>
        <v>2.74</v>
      </c>
      <c r="U7" s="56">
        <f t="shared" si="3"/>
        <v>1.0685389066908983E-3</v>
      </c>
      <c r="W7" s="38">
        <f>ABS(S10)</f>
        <v>5.6588072122052691E-3</v>
      </c>
      <c r="X7" s="39">
        <f>T10</f>
        <v>4.67</v>
      </c>
      <c r="Y7" s="38">
        <f t="shared" si="6"/>
        <v>1.641054091539528E-4</v>
      </c>
      <c r="AA7" s="38">
        <f>ABS(S9)</f>
        <v>8.4882108183079053E-3</v>
      </c>
      <c r="AB7" s="39">
        <f>T9</f>
        <v>4.01</v>
      </c>
      <c r="AC7" s="38">
        <f t="shared" si="7"/>
        <v>3.6923717059639396E-4</v>
      </c>
    </row>
    <row r="8" spans="2:29" x14ac:dyDescent="0.25">
      <c r="B8" s="39">
        <v>0.12</v>
      </c>
      <c r="C8" s="39">
        <v>-0.439</v>
      </c>
      <c r="D8" s="38">
        <f t="shared" si="0"/>
        <v>-0.45800000000000002</v>
      </c>
      <c r="E8" s="38">
        <f t="shared" si="1"/>
        <v>-4.4685063848103682E-2</v>
      </c>
      <c r="G8" s="36">
        <f t="shared" si="4"/>
        <v>1.2699999999999996</v>
      </c>
      <c r="H8" s="104"/>
      <c r="I8" s="105"/>
      <c r="J8" s="37">
        <f t="shared" si="5"/>
        <v>0.78740157480314987</v>
      </c>
      <c r="K8" s="105"/>
      <c r="L8" s="105"/>
      <c r="R8">
        <f t="shared" si="2"/>
        <v>1.0439523650102825E-2</v>
      </c>
      <c r="S8" s="38">
        <f>E171</f>
        <v>1.0439523650102825E-2</v>
      </c>
      <c r="T8" s="39">
        <f>AVERAGE(B169:B174)</f>
        <v>3.39</v>
      </c>
      <c r="U8" s="56">
        <f>($O$2*S8*S8)/2</f>
        <v>5.5851451528050118E-4</v>
      </c>
    </row>
    <row r="9" spans="2:29" x14ac:dyDescent="0.25">
      <c r="B9" s="40">
        <v>0.14000000000000001</v>
      </c>
      <c r="C9" s="40">
        <v>-0.44500000000000001</v>
      </c>
      <c r="D9" s="38">
        <f t="shared" si="0"/>
        <v>-0.46400000000000002</v>
      </c>
      <c r="E9" s="38">
        <f t="shared" si="1"/>
        <v>-4.5270457697642159E-2</v>
      </c>
      <c r="G9" s="36">
        <f>T10-T8</f>
        <v>1.2799999999999998</v>
      </c>
      <c r="H9" s="104"/>
      <c r="I9" s="105"/>
      <c r="J9" s="37">
        <f t="shared" si="5"/>
        <v>0.78125000000000011</v>
      </c>
      <c r="K9" s="105"/>
      <c r="L9" s="105"/>
      <c r="R9">
        <f t="shared" si="2"/>
        <v>8.4882108183079053E-3</v>
      </c>
      <c r="S9" s="38">
        <f>E202</f>
        <v>-8.4882108183079053E-3</v>
      </c>
      <c r="T9" s="39">
        <f>AVERAGE(B201:B204)</f>
        <v>4.01</v>
      </c>
      <c r="U9" s="56">
        <f t="shared" si="3"/>
        <v>3.6923717059639396E-4</v>
      </c>
    </row>
    <row r="10" spans="2:29" x14ac:dyDescent="0.25">
      <c r="B10" s="40">
        <v>0.16</v>
      </c>
      <c r="C10" s="40">
        <v>-0.44500000000000001</v>
      </c>
      <c r="D10" s="38">
        <f t="shared" si="0"/>
        <v>-0.46400000000000002</v>
      </c>
      <c r="E10" s="38">
        <f t="shared" si="1"/>
        <v>-4.5270457697642159E-2</v>
      </c>
      <c r="R10">
        <f t="shared" si="2"/>
        <v>5.6588072122052691E-3</v>
      </c>
      <c r="S10" s="38">
        <f>E233</f>
        <v>5.6588072122052691E-3</v>
      </c>
      <c r="T10" s="39">
        <f>AVERAGE(B232:B239)</f>
        <v>4.67</v>
      </c>
      <c r="U10" s="56">
        <f t="shared" si="3"/>
        <v>1.641054091539528E-4</v>
      </c>
    </row>
    <row r="11" spans="2:29" x14ac:dyDescent="0.25">
      <c r="B11" s="40">
        <v>0.18</v>
      </c>
      <c r="C11" s="40">
        <v>-0.44500000000000001</v>
      </c>
      <c r="D11" s="38">
        <f t="shared" si="0"/>
        <v>-0.46400000000000002</v>
      </c>
      <c r="E11" s="38">
        <f t="shared" si="1"/>
        <v>-4.5270457697642159E-2</v>
      </c>
      <c r="H11" s="9"/>
    </row>
    <row r="12" spans="2:29" x14ac:dyDescent="0.25">
      <c r="B12" s="39">
        <v>0.2</v>
      </c>
      <c r="C12" s="39">
        <v>-0.439</v>
      </c>
      <c r="D12" s="38">
        <f t="shared" si="0"/>
        <v>-0.45800000000000002</v>
      </c>
      <c r="E12" s="38">
        <f t="shared" si="1"/>
        <v>-4.4685063848103682E-2</v>
      </c>
    </row>
    <row r="13" spans="2:29" x14ac:dyDescent="0.25">
      <c r="B13" s="39">
        <v>0.22</v>
      </c>
      <c r="C13" s="39">
        <v>-0.42699999999999999</v>
      </c>
      <c r="D13" s="38">
        <f t="shared" si="0"/>
        <v>-0.44600000000000001</v>
      </c>
      <c r="E13" s="38">
        <f t="shared" si="1"/>
        <v>-4.3514276149026726E-2</v>
      </c>
    </row>
    <row r="14" spans="2:29" x14ac:dyDescent="0.25">
      <c r="B14" s="39">
        <v>0.24</v>
      </c>
      <c r="C14" s="39">
        <v>-0.41399999999999998</v>
      </c>
      <c r="D14" s="38">
        <f t="shared" si="0"/>
        <v>-0.433</v>
      </c>
      <c r="E14" s="38">
        <f t="shared" si="1"/>
        <v>-4.224592280836003E-2</v>
      </c>
      <c r="AC14" s="23"/>
    </row>
    <row r="15" spans="2:29" x14ac:dyDescent="0.25">
      <c r="B15" s="39">
        <v>0.26</v>
      </c>
      <c r="C15" s="39">
        <v>-0.39600000000000002</v>
      </c>
      <c r="D15" s="38">
        <f t="shared" si="0"/>
        <v>-0.41500000000000004</v>
      </c>
      <c r="E15" s="38">
        <f t="shared" si="1"/>
        <v>-4.0489741259744604E-2</v>
      </c>
      <c r="AC15" s="23"/>
    </row>
    <row r="16" spans="2:29" x14ac:dyDescent="0.25">
      <c r="B16" s="39">
        <v>0.28000000000000003</v>
      </c>
      <c r="C16" s="39">
        <v>-0.372</v>
      </c>
      <c r="D16" s="38">
        <f t="shared" si="0"/>
        <v>-0.39100000000000001</v>
      </c>
      <c r="E16" s="38">
        <f t="shared" si="1"/>
        <v>-3.8148165861590692E-2</v>
      </c>
      <c r="AC16" s="23"/>
    </row>
    <row r="17" spans="2:27" x14ac:dyDescent="0.25">
      <c r="B17" s="39">
        <v>0.3</v>
      </c>
      <c r="C17" s="39">
        <v>-0.34799999999999998</v>
      </c>
      <c r="D17" s="38">
        <f t="shared" si="0"/>
        <v>-0.36699999999999999</v>
      </c>
      <c r="E17" s="38">
        <f t="shared" si="1"/>
        <v>-3.5806590463436788E-2</v>
      </c>
    </row>
    <row r="18" spans="2:27" x14ac:dyDescent="0.25">
      <c r="B18" s="39">
        <v>0.32</v>
      </c>
      <c r="C18" s="39">
        <v>-0.32300000000000001</v>
      </c>
      <c r="D18" s="38">
        <f t="shared" si="0"/>
        <v>-0.34200000000000003</v>
      </c>
      <c r="E18" s="38">
        <f t="shared" si="1"/>
        <v>-3.3367449423693143E-2</v>
      </c>
    </row>
    <row r="19" spans="2:27" x14ac:dyDescent="0.25">
      <c r="B19" s="39">
        <v>0.34</v>
      </c>
      <c r="C19" s="39">
        <v>-0.28699999999999998</v>
      </c>
      <c r="D19" s="38">
        <f t="shared" si="0"/>
        <v>-0.30599999999999999</v>
      </c>
      <c r="E19" s="38">
        <f t="shared" si="1"/>
        <v>-2.985508632646228E-2</v>
      </c>
    </row>
    <row r="20" spans="2:27" x14ac:dyDescent="0.25">
      <c r="B20" s="39">
        <v>0.36</v>
      </c>
      <c r="C20" s="39">
        <v>-0.25600000000000001</v>
      </c>
      <c r="D20" s="38">
        <f t="shared" si="0"/>
        <v>-0.27500000000000002</v>
      </c>
      <c r="E20" s="38">
        <f t="shared" si="1"/>
        <v>-2.6830551437180158E-2</v>
      </c>
      <c r="G20" s="9">
        <f>H4-'3ªParte'!J11</f>
        <v>7.3349643648817464E-2</v>
      </c>
      <c r="H20">
        <f>G20/I4</f>
        <v>7.66112041894303</v>
      </c>
      <c r="J20">
        <f>1/H4</f>
        <v>0.77369439071566737</v>
      </c>
      <c r="K20">
        <f>I4/(H4*H4)</f>
        <v>5.7311874877385939E-3</v>
      </c>
      <c r="L20">
        <f>J20-'1ª Parte'!G18</f>
        <v>-5.0353573542628483E-2</v>
      </c>
      <c r="M20">
        <f>L20/K20</f>
        <v>-8.785888378343202</v>
      </c>
    </row>
    <row r="21" spans="2:27" x14ac:dyDescent="0.25">
      <c r="B21" s="39">
        <v>0.38</v>
      </c>
      <c r="C21" s="39">
        <v>-0.214</v>
      </c>
      <c r="D21" s="38">
        <f t="shared" si="0"/>
        <v>-0.23299999999999998</v>
      </c>
      <c r="E21" s="38">
        <f t="shared" si="1"/>
        <v>-2.273279449041082E-2</v>
      </c>
      <c r="J21">
        <f>2*PI()/H4</f>
        <v>4.861265227991943</v>
      </c>
      <c r="K21">
        <f>((2*PI()*I4)/(H4*H4))</f>
        <v>3.6010113015650623E-2</v>
      </c>
      <c r="L21" s="70">
        <f>J21-'1ª Parte'!G16</f>
        <v>-0.31638083344703016</v>
      </c>
      <c r="M21">
        <f>L21/K21</f>
        <v>-8.7858883783432038</v>
      </c>
    </row>
    <row r="22" spans="2:27" x14ac:dyDescent="0.25">
      <c r="B22" s="39">
        <v>0.4</v>
      </c>
      <c r="C22" s="39">
        <v>-0.184</v>
      </c>
      <c r="D22" s="38">
        <f t="shared" si="0"/>
        <v>-0.20299999999999999</v>
      </c>
      <c r="E22" s="38">
        <f t="shared" si="1"/>
        <v>-1.9805825242718442E-2</v>
      </c>
    </row>
    <row r="23" spans="2:27" x14ac:dyDescent="0.25">
      <c r="B23" s="39">
        <v>0.42</v>
      </c>
      <c r="C23" s="39">
        <v>-0.14699999999999999</v>
      </c>
      <c r="D23" s="38">
        <f t="shared" si="0"/>
        <v>-0.16599999999999998</v>
      </c>
      <c r="E23" s="38">
        <f t="shared" si="1"/>
        <v>-1.6195896503897838E-2</v>
      </c>
    </row>
    <row r="24" spans="2:27" ht="15" customHeight="1" x14ac:dyDescent="0.25">
      <c r="B24" s="39">
        <v>0.44</v>
      </c>
      <c r="C24" s="39">
        <v>-9.8000000000000004E-2</v>
      </c>
      <c r="D24" s="38">
        <f t="shared" si="0"/>
        <v>-0.11700000000000001</v>
      </c>
      <c r="E24" s="38">
        <f t="shared" si="1"/>
        <v>-1.1415180066000286E-2</v>
      </c>
      <c r="W24" s="102" t="s">
        <v>39</v>
      </c>
      <c r="AA24" s="100" t="s">
        <v>40</v>
      </c>
    </row>
    <row r="25" spans="2:27" x14ac:dyDescent="0.25">
      <c r="B25" s="39">
        <v>0.46</v>
      </c>
      <c r="C25" s="39">
        <v>-6.2E-2</v>
      </c>
      <c r="D25" s="38">
        <f t="shared" si="0"/>
        <v>-8.1000000000000003E-2</v>
      </c>
      <c r="E25" s="38">
        <f t="shared" si="1"/>
        <v>-7.9028169687694275E-3</v>
      </c>
      <c r="W25" s="102"/>
      <c r="AA25" s="100"/>
    </row>
    <row r="26" spans="2:27" x14ac:dyDescent="0.25">
      <c r="B26" s="39">
        <v>0.48</v>
      </c>
      <c r="C26" s="39">
        <v>-1.9E-2</v>
      </c>
      <c r="D26" s="38">
        <f t="shared" si="0"/>
        <v>-3.7999999999999999E-2</v>
      </c>
      <c r="E26" s="38">
        <f t="shared" si="1"/>
        <v>-3.7074943804103486E-3</v>
      </c>
      <c r="Q26" s="24"/>
      <c r="W26" s="54">
        <f>0.466*'1ª Parte'!B3*2</f>
        <v>0.35633156000000005</v>
      </c>
      <c r="AA26" s="44">
        <f>0.434*'1ª Parte'!B3*2</f>
        <v>0.33186243999999998</v>
      </c>
    </row>
    <row r="27" spans="2:27" x14ac:dyDescent="0.25">
      <c r="B27" s="39">
        <v>0.5</v>
      </c>
      <c r="C27" s="39">
        <v>1.0999999999999999E-2</v>
      </c>
      <c r="D27" s="38">
        <f t="shared" si="0"/>
        <v>-8.0000000000000002E-3</v>
      </c>
      <c r="E27" s="38">
        <f t="shared" si="1"/>
        <v>-7.8052513271796814E-4</v>
      </c>
      <c r="W27" s="54">
        <f>0.452*'1ª Parte'!B3*2</f>
        <v>0.34562631999999999</v>
      </c>
    </row>
    <row r="28" spans="2:27" x14ac:dyDescent="0.25">
      <c r="B28" s="39">
        <v>0.52</v>
      </c>
      <c r="C28" s="39">
        <v>5.2999999999999999E-2</v>
      </c>
      <c r="D28" s="38">
        <f t="shared" si="0"/>
        <v>3.4000000000000002E-2</v>
      </c>
      <c r="E28" s="38">
        <f t="shared" si="1"/>
        <v>3.3172318140513649E-3</v>
      </c>
    </row>
    <row r="29" spans="2:27" x14ac:dyDescent="0.25">
      <c r="B29" s="39">
        <v>0.54</v>
      </c>
      <c r="C29" s="39">
        <v>9.6000000000000002E-2</v>
      </c>
      <c r="D29" s="38">
        <f t="shared" si="0"/>
        <v>7.6999999999999999E-2</v>
      </c>
      <c r="E29" s="38">
        <f t="shared" si="1"/>
        <v>7.5125544024104438E-3</v>
      </c>
    </row>
    <row r="30" spans="2:27" x14ac:dyDescent="0.25">
      <c r="B30" s="39">
        <v>0.56000000000000005</v>
      </c>
      <c r="C30" s="39">
        <v>0.126</v>
      </c>
      <c r="D30" s="38">
        <f t="shared" si="0"/>
        <v>0.107</v>
      </c>
      <c r="E30" s="38">
        <f t="shared" si="1"/>
        <v>1.0439523650102825E-2</v>
      </c>
    </row>
    <row r="31" spans="2:27" x14ac:dyDescent="0.25">
      <c r="B31" s="39">
        <v>0.57999999999999996</v>
      </c>
      <c r="C31" s="39">
        <v>0.16900000000000001</v>
      </c>
      <c r="D31" s="38">
        <f t="shared" si="0"/>
        <v>0.15000000000000002</v>
      </c>
      <c r="E31" s="38">
        <f t="shared" si="1"/>
        <v>1.4634846238461905E-2</v>
      </c>
    </row>
    <row r="32" spans="2:27" x14ac:dyDescent="0.25">
      <c r="B32" s="39">
        <v>0.6</v>
      </c>
      <c r="C32" s="39">
        <v>0.20499999999999999</v>
      </c>
      <c r="D32" s="38">
        <f t="shared" si="0"/>
        <v>0.186</v>
      </c>
      <c r="E32" s="38">
        <f t="shared" si="1"/>
        <v>1.8147209335692759E-2</v>
      </c>
    </row>
    <row r="33" spans="2:5" x14ac:dyDescent="0.25">
      <c r="B33" s="39">
        <v>0.62</v>
      </c>
      <c r="C33" s="39">
        <v>0.22900000000000001</v>
      </c>
      <c r="D33" s="38">
        <f t="shared" si="0"/>
        <v>0.21000000000000002</v>
      </c>
      <c r="E33" s="38">
        <f t="shared" si="1"/>
        <v>2.0488784733846667E-2</v>
      </c>
    </row>
    <row r="34" spans="2:5" x14ac:dyDescent="0.25">
      <c r="B34" s="39">
        <v>0.64</v>
      </c>
      <c r="C34" s="39">
        <v>0.26</v>
      </c>
      <c r="D34" s="38">
        <f t="shared" si="0"/>
        <v>0.24100000000000002</v>
      </c>
      <c r="E34" s="38">
        <f t="shared" si="1"/>
        <v>2.3513319623128793E-2</v>
      </c>
    </row>
    <row r="35" spans="2:5" x14ac:dyDescent="0.25">
      <c r="B35" s="39">
        <v>0.66</v>
      </c>
      <c r="C35" s="39">
        <v>0.28399999999999997</v>
      </c>
      <c r="D35" s="38">
        <f t="shared" si="0"/>
        <v>0.26499999999999996</v>
      </c>
      <c r="E35" s="38">
        <f t="shared" si="1"/>
        <v>2.585489502128269E-2</v>
      </c>
    </row>
    <row r="36" spans="2:5" x14ac:dyDescent="0.25">
      <c r="B36" s="39">
        <v>0.68</v>
      </c>
      <c r="C36" s="39">
        <v>0.308</v>
      </c>
      <c r="D36" s="38">
        <f t="shared" si="0"/>
        <v>0.28899999999999998</v>
      </c>
      <c r="E36" s="38">
        <f t="shared" si="1"/>
        <v>2.8196470419436598E-2</v>
      </c>
    </row>
    <row r="37" spans="2:5" x14ac:dyDescent="0.25">
      <c r="B37" s="39">
        <v>0.7</v>
      </c>
      <c r="C37" s="39">
        <v>0.32700000000000001</v>
      </c>
      <c r="D37" s="38">
        <f t="shared" si="0"/>
        <v>0.308</v>
      </c>
      <c r="E37" s="38">
        <f t="shared" si="1"/>
        <v>3.0050217609641775E-2</v>
      </c>
    </row>
    <row r="38" spans="2:5" x14ac:dyDescent="0.25">
      <c r="B38" s="39">
        <v>0.72</v>
      </c>
      <c r="C38" s="39">
        <v>0.33900000000000002</v>
      </c>
      <c r="D38" s="38">
        <f t="shared" si="0"/>
        <v>0.32</v>
      </c>
      <c r="E38" s="38">
        <f t="shared" si="1"/>
        <v>3.1221005308718727E-2</v>
      </c>
    </row>
    <row r="39" spans="2:5" x14ac:dyDescent="0.25">
      <c r="B39" s="39">
        <v>0.74</v>
      </c>
      <c r="C39" s="39">
        <v>0.35099999999999998</v>
      </c>
      <c r="D39" s="38">
        <f t="shared" si="0"/>
        <v>0.33199999999999996</v>
      </c>
      <c r="E39" s="38">
        <f t="shared" si="1"/>
        <v>3.2391793007795676E-2</v>
      </c>
    </row>
    <row r="40" spans="2:5" x14ac:dyDescent="0.25">
      <c r="B40" s="39">
        <v>0.76</v>
      </c>
      <c r="C40" s="39">
        <v>0.35699999999999998</v>
      </c>
      <c r="D40" s="38">
        <f t="shared" si="0"/>
        <v>0.33799999999999997</v>
      </c>
      <c r="E40" s="38">
        <f t="shared" si="1"/>
        <v>3.2977186857334154E-2</v>
      </c>
    </row>
    <row r="41" spans="2:5" x14ac:dyDescent="0.25">
      <c r="B41" s="40">
        <v>0.78</v>
      </c>
      <c r="C41" s="40">
        <v>0.36899999999999999</v>
      </c>
      <c r="D41" s="38">
        <f t="shared" si="0"/>
        <v>0.35</v>
      </c>
      <c r="E41" s="38">
        <f t="shared" si="1"/>
        <v>3.4147974556411102E-2</v>
      </c>
    </row>
    <row r="42" spans="2:5" x14ac:dyDescent="0.25">
      <c r="B42" s="40">
        <v>0.8</v>
      </c>
      <c r="C42" s="40">
        <v>0.36899999999999999</v>
      </c>
      <c r="D42" s="38">
        <f t="shared" si="0"/>
        <v>0.35</v>
      </c>
      <c r="E42" s="38">
        <f t="shared" si="1"/>
        <v>3.4147974556411102E-2</v>
      </c>
    </row>
    <row r="43" spans="2:5" x14ac:dyDescent="0.25">
      <c r="B43" s="40">
        <v>0.82</v>
      </c>
      <c r="C43" s="40">
        <v>0.36899999999999999</v>
      </c>
      <c r="D43" s="38">
        <f t="shared" si="0"/>
        <v>0.35</v>
      </c>
      <c r="E43" s="38">
        <f t="shared" si="1"/>
        <v>3.4147974556411102E-2</v>
      </c>
    </row>
    <row r="44" spans="2:5" x14ac:dyDescent="0.25">
      <c r="B44" s="39">
        <v>0.84</v>
      </c>
      <c r="C44" s="39">
        <v>0.36299999999999999</v>
      </c>
      <c r="D44" s="38">
        <f t="shared" si="0"/>
        <v>0.34399999999999997</v>
      </c>
      <c r="E44" s="38">
        <f t="shared" si="1"/>
        <v>3.3562580706872631E-2</v>
      </c>
    </row>
    <row r="45" spans="2:5" x14ac:dyDescent="0.25">
      <c r="B45" s="39">
        <v>0.86</v>
      </c>
      <c r="C45" s="39">
        <v>0.35699999999999998</v>
      </c>
      <c r="D45" s="38">
        <f t="shared" si="0"/>
        <v>0.33799999999999997</v>
      </c>
      <c r="E45" s="38">
        <f t="shared" si="1"/>
        <v>3.2977186857334154E-2</v>
      </c>
    </row>
    <row r="46" spans="2:5" x14ac:dyDescent="0.25">
      <c r="B46" s="39">
        <v>0.88</v>
      </c>
      <c r="C46" s="39">
        <v>0.34499999999999997</v>
      </c>
      <c r="D46" s="38">
        <f t="shared" si="0"/>
        <v>0.32599999999999996</v>
      </c>
      <c r="E46" s="38">
        <f t="shared" si="1"/>
        <v>3.1806399158257198E-2</v>
      </c>
    </row>
    <row r="47" spans="2:5" x14ac:dyDescent="0.25">
      <c r="B47" s="39">
        <v>0.9</v>
      </c>
      <c r="C47" s="39">
        <v>0.33900000000000002</v>
      </c>
      <c r="D47" s="38">
        <f t="shared" si="0"/>
        <v>0.32</v>
      </c>
      <c r="E47" s="38">
        <f t="shared" si="1"/>
        <v>3.1221005308718727E-2</v>
      </c>
    </row>
    <row r="48" spans="2:5" x14ac:dyDescent="0.25">
      <c r="B48" s="39">
        <v>0.92</v>
      </c>
      <c r="C48" s="39">
        <v>0.32</v>
      </c>
      <c r="D48" s="38">
        <f t="shared" si="0"/>
        <v>0.30099999999999999</v>
      </c>
      <c r="E48" s="38">
        <f t="shared" si="1"/>
        <v>2.936725811851355E-2</v>
      </c>
    </row>
    <row r="49" spans="2:5" x14ac:dyDescent="0.25">
      <c r="B49" s="39">
        <v>0.94</v>
      </c>
      <c r="C49" s="39">
        <v>0.29599999999999999</v>
      </c>
      <c r="D49" s="38">
        <f t="shared" si="0"/>
        <v>0.27699999999999997</v>
      </c>
      <c r="E49" s="38">
        <f t="shared" si="1"/>
        <v>2.7025682720359646E-2</v>
      </c>
    </row>
    <row r="50" spans="2:5" x14ac:dyDescent="0.25">
      <c r="B50" s="39">
        <v>0.96</v>
      </c>
      <c r="C50" s="39">
        <v>0.27200000000000002</v>
      </c>
      <c r="D50" s="38">
        <f t="shared" si="0"/>
        <v>0.253</v>
      </c>
      <c r="E50" s="38">
        <f t="shared" si="1"/>
        <v>2.4684107322205745E-2</v>
      </c>
    </row>
    <row r="51" spans="2:5" x14ac:dyDescent="0.25">
      <c r="B51" s="39">
        <v>0.98</v>
      </c>
      <c r="C51" s="39">
        <v>0.248</v>
      </c>
      <c r="D51" s="38">
        <f t="shared" si="0"/>
        <v>0.22900000000000001</v>
      </c>
      <c r="E51" s="38">
        <f t="shared" si="1"/>
        <v>2.2342531924051841E-2</v>
      </c>
    </row>
    <row r="52" spans="2:5" x14ac:dyDescent="0.25">
      <c r="B52" s="39">
        <v>1</v>
      </c>
      <c r="C52" s="39">
        <v>0.22900000000000001</v>
      </c>
      <c r="D52" s="38">
        <f t="shared" si="0"/>
        <v>0.21000000000000002</v>
      </c>
      <c r="E52" s="38">
        <f t="shared" si="1"/>
        <v>2.0488784733846667E-2</v>
      </c>
    </row>
    <row r="53" spans="2:5" x14ac:dyDescent="0.25">
      <c r="B53" s="39">
        <v>1.02</v>
      </c>
      <c r="C53" s="39">
        <v>0.19900000000000001</v>
      </c>
      <c r="D53" s="38">
        <f t="shared" si="0"/>
        <v>0.18000000000000002</v>
      </c>
      <c r="E53" s="38">
        <f t="shared" si="1"/>
        <v>1.7561815486154285E-2</v>
      </c>
    </row>
    <row r="54" spans="2:5" x14ac:dyDescent="0.25">
      <c r="B54" s="39">
        <v>1.04</v>
      </c>
      <c r="C54" s="39">
        <v>0.17499999999999999</v>
      </c>
      <c r="D54" s="38">
        <f t="shared" si="0"/>
        <v>0.156</v>
      </c>
      <c r="E54" s="38">
        <f t="shared" si="1"/>
        <v>1.5220240088000379E-2</v>
      </c>
    </row>
    <row r="55" spans="2:5" x14ac:dyDescent="0.25">
      <c r="B55" s="39">
        <v>1.06</v>
      </c>
      <c r="C55" s="39">
        <v>0.13800000000000001</v>
      </c>
      <c r="D55" s="38">
        <f t="shared" si="0"/>
        <v>0.11900000000000001</v>
      </c>
      <c r="E55" s="38">
        <f t="shared" si="1"/>
        <v>1.1610311349179777E-2</v>
      </c>
    </row>
    <row r="56" spans="2:5" x14ac:dyDescent="0.25">
      <c r="B56" s="39">
        <v>1.08</v>
      </c>
      <c r="C56" s="39">
        <v>0.108</v>
      </c>
      <c r="D56" s="38">
        <f t="shared" si="0"/>
        <v>8.8999999999999996E-2</v>
      </c>
      <c r="E56" s="38">
        <f t="shared" si="1"/>
        <v>8.683342101487395E-3</v>
      </c>
    </row>
    <row r="57" spans="2:5" x14ac:dyDescent="0.25">
      <c r="B57" s="39">
        <v>1.1000000000000001</v>
      </c>
      <c r="C57" s="39">
        <v>7.6999999999999999E-2</v>
      </c>
      <c r="D57" s="38">
        <f t="shared" si="0"/>
        <v>5.7999999999999996E-2</v>
      </c>
      <c r="E57" s="38">
        <f t="shared" si="1"/>
        <v>5.6588072122052691E-3</v>
      </c>
    </row>
    <row r="58" spans="2:5" x14ac:dyDescent="0.25">
      <c r="B58" s="39">
        <v>1.1200000000000001</v>
      </c>
      <c r="C58" s="39">
        <v>4.7E-2</v>
      </c>
      <c r="D58" s="38">
        <f t="shared" si="0"/>
        <v>2.8000000000000001E-2</v>
      </c>
      <c r="E58" s="38">
        <f t="shared" si="1"/>
        <v>2.7318379645128888E-3</v>
      </c>
    </row>
    <row r="59" spans="2:5" x14ac:dyDescent="0.25">
      <c r="B59" s="39">
        <v>1.1399999999999999</v>
      </c>
      <c r="C59" s="39">
        <v>1.7000000000000001E-2</v>
      </c>
      <c r="D59" s="38">
        <f t="shared" si="0"/>
        <v>-1.9999999999999983E-3</v>
      </c>
      <c r="E59" s="38">
        <f t="shared" si="1"/>
        <v>-1.9513128317949187E-4</v>
      </c>
    </row>
    <row r="60" spans="2:5" x14ac:dyDescent="0.25">
      <c r="B60" s="39">
        <v>1.1599999999999999</v>
      </c>
      <c r="C60" s="39">
        <v>-1.2999999999999999E-2</v>
      </c>
      <c r="D60" s="38">
        <f t="shared" si="0"/>
        <v>-3.2000000000000001E-2</v>
      </c>
      <c r="E60" s="38">
        <f t="shared" si="1"/>
        <v>-3.1221005308718726E-3</v>
      </c>
    </row>
    <row r="61" spans="2:5" x14ac:dyDescent="0.25">
      <c r="B61" s="39">
        <v>1.18</v>
      </c>
      <c r="C61" s="39">
        <v>-3.7999999999999999E-2</v>
      </c>
      <c r="D61" s="38">
        <f t="shared" si="0"/>
        <v>-5.6999999999999995E-2</v>
      </c>
      <c r="E61" s="38">
        <f t="shared" si="1"/>
        <v>-5.5612415706155225E-3</v>
      </c>
    </row>
    <row r="62" spans="2:5" x14ac:dyDescent="0.25">
      <c r="B62" s="39">
        <v>1.2</v>
      </c>
      <c r="C62" s="39">
        <v>-6.2E-2</v>
      </c>
      <c r="D62" s="38">
        <f t="shared" si="0"/>
        <v>-8.1000000000000003E-2</v>
      </c>
      <c r="E62" s="38">
        <f t="shared" si="1"/>
        <v>-7.9028169687694275E-3</v>
      </c>
    </row>
    <row r="63" spans="2:5" x14ac:dyDescent="0.25">
      <c r="B63" s="39">
        <v>1.22</v>
      </c>
      <c r="C63" s="39">
        <v>-8.5999999999999993E-2</v>
      </c>
      <c r="D63" s="38">
        <f t="shared" si="0"/>
        <v>-0.105</v>
      </c>
      <c r="E63" s="38">
        <f t="shared" si="1"/>
        <v>-1.0244392366923332E-2</v>
      </c>
    </row>
    <row r="64" spans="2:5" x14ac:dyDescent="0.25">
      <c r="B64" s="39">
        <v>1.24</v>
      </c>
      <c r="C64" s="39">
        <v>-0.11700000000000001</v>
      </c>
      <c r="D64" s="38">
        <f t="shared" si="0"/>
        <v>-0.13600000000000001</v>
      </c>
      <c r="E64" s="38">
        <f t="shared" si="1"/>
        <v>-1.3268927256205459E-2</v>
      </c>
    </row>
    <row r="65" spans="2:5" x14ac:dyDescent="0.25">
      <c r="B65" s="39">
        <v>1.26</v>
      </c>
      <c r="C65" s="39">
        <v>-0.13500000000000001</v>
      </c>
      <c r="D65" s="38">
        <f t="shared" si="0"/>
        <v>-0.154</v>
      </c>
      <c r="E65" s="38">
        <f t="shared" si="1"/>
        <v>-1.5025108804820888E-2</v>
      </c>
    </row>
    <row r="66" spans="2:5" x14ac:dyDescent="0.25">
      <c r="B66" s="39">
        <v>1.28</v>
      </c>
      <c r="C66" s="39">
        <v>-0.14699999999999999</v>
      </c>
      <c r="D66" s="38">
        <f t="shared" si="0"/>
        <v>-0.16599999999999998</v>
      </c>
      <c r="E66" s="38">
        <f t="shared" si="1"/>
        <v>-1.6195896503897838E-2</v>
      </c>
    </row>
    <row r="67" spans="2:5" x14ac:dyDescent="0.25">
      <c r="B67" s="39">
        <v>1.3</v>
      </c>
      <c r="C67" s="39">
        <v>-0.16500000000000001</v>
      </c>
      <c r="D67" s="38">
        <f t="shared" ref="D67:D130" si="8">C67-$O$5</f>
        <v>-0.184</v>
      </c>
      <c r="E67" s="38">
        <f t="shared" si="1"/>
        <v>-1.7952078052513268E-2</v>
      </c>
    </row>
    <row r="68" spans="2:5" x14ac:dyDescent="0.25">
      <c r="B68" s="39">
        <v>1.32</v>
      </c>
      <c r="C68" s="39">
        <v>-0.19</v>
      </c>
      <c r="D68" s="38">
        <f t="shared" si="8"/>
        <v>-0.20899999999999999</v>
      </c>
      <c r="E68" s="38">
        <f t="shared" ref="E68:E131" si="9">D68/$O$2</f>
        <v>-2.0391219092256916E-2</v>
      </c>
    </row>
    <row r="69" spans="2:5" x14ac:dyDescent="0.25">
      <c r="B69" s="39">
        <v>1.34</v>
      </c>
      <c r="C69" s="39">
        <v>-0.19600000000000001</v>
      </c>
      <c r="D69" s="38">
        <f t="shared" si="8"/>
        <v>-0.215</v>
      </c>
      <c r="E69" s="38">
        <f t="shared" si="9"/>
        <v>-2.0976612941795394E-2</v>
      </c>
    </row>
    <row r="70" spans="2:5" x14ac:dyDescent="0.25">
      <c r="B70" s="39">
        <v>1.36</v>
      </c>
      <c r="C70" s="39">
        <v>-0.214</v>
      </c>
      <c r="D70" s="38">
        <f t="shared" si="8"/>
        <v>-0.23299999999999998</v>
      </c>
      <c r="E70" s="38">
        <f t="shared" si="9"/>
        <v>-2.273279449041082E-2</v>
      </c>
    </row>
    <row r="71" spans="2:5" x14ac:dyDescent="0.25">
      <c r="B71" s="39">
        <v>1.38</v>
      </c>
      <c r="C71" s="39">
        <v>-0.22</v>
      </c>
      <c r="D71" s="38">
        <f t="shared" si="8"/>
        <v>-0.23899999999999999</v>
      </c>
      <c r="E71" s="38">
        <f t="shared" si="9"/>
        <v>-2.3318188339949298E-2</v>
      </c>
    </row>
    <row r="72" spans="2:5" x14ac:dyDescent="0.25">
      <c r="B72" s="39">
        <v>1.4</v>
      </c>
      <c r="C72" s="39">
        <v>-0.22600000000000001</v>
      </c>
      <c r="D72" s="38">
        <f t="shared" si="8"/>
        <v>-0.245</v>
      </c>
      <c r="E72" s="38">
        <f t="shared" si="9"/>
        <v>-2.3903582189487776E-2</v>
      </c>
    </row>
    <row r="73" spans="2:5" x14ac:dyDescent="0.25">
      <c r="B73" s="39">
        <v>1.42</v>
      </c>
      <c r="C73" s="39">
        <v>-0.23200000000000001</v>
      </c>
      <c r="D73" s="38">
        <f t="shared" si="8"/>
        <v>-0.251</v>
      </c>
      <c r="E73" s="38">
        <f t="shared" si="9"/>
        <v>-2.448897603902625E-2</v>
      </c>
    </row>
    <row r="74" spans="2:5" x14ac:dyDescent="0.25">
      <c r="B74" s="40">
        <v>1.44</v>
      </c>
      <c r="C74" s="40">
        <v>-0.23799999999999999</v>
      </c>
      <c r="D74" s="38">
        <f t="shared" si="8"/>
        <v>-0.25700000000000001</v>
      </c>
      <c r="E74" s="38">
        <f t="shared" si="9"/>
        <v>-2.5074369888564728E-2</v>
      </c>
    </row>
    <row r="75" spans="2:5" x14ac:dyDescent="0.25">
      <c r="B75" s="39">
        <v>1.46</v>
      </c>
      <c r="C75" s="39">
        <v>-0.23200000000000001</v>
      </c>
      <c r="D75" s="38">
        <f t="shared" si="8"/>
        <v>-0.251</v>
      </c>
      <c r="E75" s="38">
        <f t="shared" si="9"/>
        <v>-2.448897603902625E-2</v>
      </c>
    </row>
    <row r="76" spans="2:5" x14ac:dyDescent="0.25">
      <c r="B76" s="39">
        <v>1.48</v>
      </c>
      <c r="C76" s="39">
        <v>-0.23200000000000001</v>
      </c>
      <c r="D76" s="38">
        <f t="shared" si="8"/>
        <v>-0.251</v>
      </c>
      <c r="E76" s="38">
        <f t="shared" si="9"/>
        <v>-2.448897603902625E-2</v>
      </c>
    </row>
    <row r="77" spans="2:5" x14ac:dyDescent="0.25">
      <c r="B77" s="39">
        <v>1.5</v>
      </c>
      <c r="C77" s="39">
        <v>-0.22600000000000001</v>
      </c>
      <c r="D77" s="38">
        <f t="shared" si="8"/>
        <v>-0.245</v>
      </c>
      <c r="E77" s="38">
        <f t="shared" si="9"/>
        <v>-2.3903582189487776E-2</v>
      </c>
    </row>
    <row r="78" spans="2:5" x14ac:dyDescent="0.25">
      <c r="B78" s="39">
        <v>1.52</v>
      </c>
      <c r="C78" s="39">
        <v>-0.214</v>
      </c>
      <c r="D78" s="38">
        <f t="shared" si="8"/>
        <v>-0.23299999999999998</v>
      </c>
      <c r="E78" s="38">
        <f t="shared" si="9"/>
        <v>-2.273279449041082E-2</v>
      </c>
    </row>
    <row r="79" spans="2:5" x14ac:dyDescent="0.25">
      <c r="B79" s="39">
        <v>1.54</v>
      </c>
      <c r="C79" s="39">
        <v>-0.214</v>
      </c>
      <c r="D79" s="38">
        <f t="shared" si="8"/>
        <v>-0.23299999999999998</v>
      </c>
      <c r="E79" s="38">
        <f t="shared" si="9"/>
        <v>-2.273279449041082E-2</v>
      </c>
    </row>
    <row r="80" spans="2:5" x14ac:dyDescent="0.25">
      <c r="B80" s="39">
        <v>1.56</v>
      </c>
      <c r="C80" s="39">
        <v>-0.19600000000000001</v>
      </c>
      <c r="D80" s="38">
        <f t="shared" si="8"/>
        <v>-0.215</v>
      </c>
      <c r="E80" s="38">
        <f t="shared" si="9"/>
        <v>-2.0976612941795394E-2</v>
      </c>
    </row>
    <row r="81" spans="2:5" x14ac:dyDescent="0.25">
      <c r="B81" s="39">
        <v>1.58</v>
      </c>
      <c r="C81" s="39">
        <v>-0.19</v>
      </c>
      <c r="D81" s="38">
        <f t="shared" si="8"/>
        <v>-0.20899999999999999</v>
      </c>
      <c r="E81" s="38">
        <f t="shared" si="9"/>
        <v>-2.0391219092256916E-2</v>
      </c>
    </row>
    <row r="82" spans="2:5" x14ac:dyDescent="0.25">
      <c r="B82" s="39">
        <v>1.6</v>
      </c>
      <c r="C82" s="39">
        <v>-0.16500000000000001</v>
      </c>
      <c r="D82" s="38">
        <f t="shared" si="8"/>
        <v>-0.184</v>
      </c>
      <c r="E82" s="38">
        <f t="shared" si="9"/>
        <v>-1.7952078052513268E-2</v>
      </c>
    </row>
    <row r="83" spans="2:5" x14ac:dyDescent="0.25">
      <c r="B83" s="39">
        <v>1.62</v>
      </c>
      <c r="C83" s="39">
        <v>-0.153</v>
      </c>
      <c r="D83" s="38">
        <f t="shared" si="8"/>
        <v>-0.17199999999999999</v>
      </c>
      <c r="E83" s="38">
        <f t="shared" si="9"/>
        <v>-1.6781290353436316E-2</v>
      </c>
    </row>
    <row r="84" spans="2:5" x14ac:dyDescent="0.25">
      <c r="B84" s="39">
        <v>1.64</v>
      </c>
      <c r="C84" s="39">
        <v>-0.14099999999999999</v>
      </c>
      <c r="D84" s="38">
        <f t="shared" si="8"/>
        <v>-0.15999999999999998</v>
      </c>
      <c r="E84" s="38">
        <f t="shared" si="9"/>
        <v>-1.561050265435936E-2</v>
      </c>
    </row>
    <row r="85" spans="2:5" x14ac:dyDescent="0.25">
      <c r="B85" s="39">
        <v>1.66</v>
      </c>
      <c r="C85" s="39">
        <v>-0.11700000000000001</v>
      </c>
      <c r="D85" s="38">
        <f t="shared" si="8"/>
        <v>-0.13600000000000001</v>
      </c>
      <c r="E85" s="38">
        <f t="shared" si="9"/>
        <v>-1.3268927256205459E-2</v>
      </c>
    </row>
    <row r="86" spans="2:5" x14ac:dyDescent="0.25">
      <c r="B86" s="39">
        <v>1.68</v>
      </c>
      <c r="C86" s="39">
        <v>-9.1999999999999998E-2</v>
      </c>
      <c r="D86" s="38">
        <f t="shared" si="8"/>
        <v>-0.111</v>
      </c>
      <c r="E86" s="38">
        <f t="shared" si="9"/>
        <v>-1.0829786216461808E-2</v>
      </c>
    </row>
    <row r="87" spans="2:5" x14ac:dyDescent="0.25">
      <c r="B87" s="39">
        <v>1.7</v>
      </c>
      <c r="C87" s="39">
        <v>-8.1000000000000003E-2</v>
      </c>
      <c r="D87" s="38">
        <f t="shared" si="8"/>
        <v>-0.1</v>
      </c>
      <c r="E87" s="38">
        <f t="shared" si="9"/>
        <v>-9.7565641589746031E-3</v>
      </c>
    </row>
    <row r="88" spans="2:5" x14ac:dyDescent="0.25">
      <c r="B88" s="39">
        <v>1.72</v>
      </c>
      <c r="C88" s="39">
        <v>-6.2E-2</v>
      </c>
      <c r="D88" s="38">
        <f t="shared" si="8"/>
        <v>-8.1000000000000003E-2</v>
      </c>
      <c r="E88" s="38">
        <f t="shared" si="9"/>
        <v>-7.9028169687694275E-3</v>
      </c>
    </row>
    <row r="89" spans="2:5" x14ac:dyDescent="0.25">
      <c r="B89" s="39">
        <v>1.74</v>
      </c>
      <c r="C89" s="39">
        <v>-3.7999999999999999E-2</v>
      </c>
      <c r="D89" s="38">
        <f t="shared" si="8"/>
        <v>-5.6999999999999995E-2</v>
      </c>
      <c r="E89" s="38">
        <f t="shared" si="9"/>
        <v>-5.5612415706155225E-3</v>
      </c>
    </row>
    <row r="90" spans="2:5" x14ac:dyDescent="0.25">
      <c r="B90" s="39">
        <v>1.76</v>
      </c>
      <c r="C90" s="39">
        <v>-1.2999999999999999E-2</v>
      </c>
      <c r="D90" s="38">
        <f t="shared" si="8"/>
        <v>-3.2000000000000001E-2</v>
      </c>
      <c r="E90" s="38">
        <f t="shared" si="9"/>
        <v>-3.1221005308718726E-3</v>
      </c>
    </row>
    <row r="91" spans="2:5" x14ac:dyDescent="0.25">
      <c r="B91" s="39">
        <v>1.78</v>
      </c>
      <c r="C91" s="39">
        <v>1.0999999999999999E-2</v>
      </c>
      <c r="D91" s="38">
        <f t="shared" si="8"/>
        <v>-8.0000000000000002E-3</v>
      </c>
      <c r="E91" s="38">
        <f t="shared" si="9"/>
        <v>-7.8052513271796814E-4</v>
      </c>
    </row>
    <row r="92" spans="2:5" x14ac:dyDescent="0.25">
      <c r="B92" s="39">
        <v>1.8</v>
      </c>
      <c r="C92" s="39">
        <v>2.9000000000000001E-2</v>
      </c>
      <c r="D92" s="38">
        <f t="shared" si="8"/>
        <v>1.0000000000000002E-2</v>
      </c>
      <c r="E92" s="38">
        <f t="shared" si="9"/>
        <v>9.7565641589746044E-4</v>
      </c>
    </row>
    <row r="93" spans="2:5" x14ac:dyDescent="0.25">
      <c r="B93" s="39">
        <v>1.82</v>
      </c>
      <c r="C93" s="39">
        <v>5.2999999999999999E-2</v>
      </c>
      <c r="D93" s="38">
        <f t="shared" si="8"/>
        <v>3.4000000000000002E-2</v>
      </c>
      <c r="E93" s="38">
        <f t="shared" si="9"/>
        <v>3.3172318140513649E-3</v>
      </c>
    </row>
    <row r="94" spans="2:5" x14ac:dyDescent="0.25">
      <c r="B94" s="39">
        <v>1.84</v>
      </c>
      <c r="C94" s="39">
        <v>7.1999999999999995E-2</v>
      </c>
      <c r="D94" s="38">
        <f t="shared" si="8"/>
        <v>5.2999999999999992E-2</v>
      </c>
      <c r="E94" s="38">
        <f t="shared" si="9"/>
        <v>5.1709790042565387E-3</v>
      </c>
    </row>
    <row r="95" spans="2:5" x14ac:dyDescent="0.25">
      <c r="B95" s="39">
        <v>1.86</v>
      </c>
      <c r="C95" s="39">
        <v>8.4000000000000005E-2</v>
      </c>
      <c r="D95" s="38">
        <f t="shared" si="8"/>
        <v>6.5000000000000002E-2</v>
      </c>
      <c r="E95" s="38">
        <f t="shared" si="9"/>
        <v>6.3417667033334917E-3</v>
      </c>
    </row>
    <row r="96" spans="2:5" x14ac:dyDescent="0.25">
      <c r="B96" s="39">
        <v>1.88</v>
      </c>
      <c r="C96" s="39">
        <v>0.108</v>
      </c>
      <c r="D96" s="38">
        <f t="shared" si="8"/>
        <v>8.8999999999999996E-2</v>
      </c>
      <c r="E96" s="38">
        <f t="shared" si="9"/>
        <v>8.683342101487395E-3</v>
      </c>
    </row>
    <row r="97" spans="2:5" x14ac:dyDescent="0.25">
      <c r="B97" s="39">
        <v>1.9</v>
      </c>
      <c r="C97" s="39">
        <v>0.12</v>
      </c>
      <c r="D97" s="38">
        <f t="shared" si="8"/>
        <v>0.10099999999999999</v>
      </c>
      <c r="E97" s="38">
        <f t="shared" si="9"/>
        <v>9.8541298005643471E-3</v>
      </c>
    </row>
    <row r="98" spans="2:5" x14ac:dyDescent="0.25">
      <c r="B98" s="39">
        <v>1.92</v>
      </c>
      <c r="C98" s="39">
        <v>0.13800000000000001</v>
      </c>
      <c r="D98" s="38">
        <f t="shared" si="8"/>
        <v>0.11900000000000001</v>
      </c>
      <c r="E98" s="38">
        <f t="shared" si="9"/>
        <v>1.1610311349179777E-2</v>
      </c>
    </row>
    <row r="99" spans="2:5" x14ac:dyDescent="0.25">
      <c r="B99" s="39">
        <v>1.94</v>
      </c>
      <c r="C99" s="39">
        <v>0.15</v>
      </c>
      <c r="D99" s="38">
        <f t="shared" si="8"/>
        <v>0.13100000000000001</v>
      </c>
      <c r="E99" s="38">
        <f t="shared" si="9"/>
        <v>1.2781099048256729E-2</v>
      </c>
    </row>
    <row r="100" spans="2:5" x14ac:dyDescent="0.25">
      <c r="B100" s="39">
        <v>1.96</v>
      </c>
      <c r="C100" s="39">
        <v>0.18099999999999999</v>
      </c>
      <c r="D100" s="38">
        <f t="shared" si="8"/>
        <v>0.16200000000000001</v>
      </c>
      <c r="E100" s="38">
        <f t="shared" si="9"/>
        <v>1.5805633937538855E-2</v>
      </c>
    </row>
    <row r="101" spans="2:5" x14ac:dyDescent="0.25">
      <c r="B101" s="39">
        <v>1.98</v>
      </c>
      <c r="C101" s="39">
        <v>0.193</v>
      </c>
      <c r="D101" s="38">
        <f t="shared" si="8"/>
        <v>0.17400000000000002</v>
      </c>
      <c r="E101" s="38">
        <f t="shared" si="9"/>
        <v>1.6976421636615811E-2</v>
      </c>
    </row>
    <row r="102" spans="2:5" x14ac:dyDescent="0.25">
      <c r="B102" s="39">
        <v>2</v>
      </c>
      <c r="C102" s="39">
        <v>0.19900000000000001</v>
      </c>
      <c r="D102" s="38">
        <f t="shared" si="8"/>
        <v>0.18000000000000002</v>
      </c>
      <c r="E102" s="38">
        <f t="shared" si="9"/>
        <v>1.7561815486154285E-2</v>
      </c>
    </row>
    <row r="103" spans="2:5" x14ac:dyDescent="0.25">
      <c r="B103" s="39">
        <v>2.02</v>
      </c>
      <c r="C103" s="39">
        <v>0.20499999999999999</v>
      </c>
      <c r="D103" s="38">
        <f t="shared" si="8"/>
        <v>0.186</v>
      </c>
      <c r="E103" s="38">
        <f t="shared" si="9"/>
        <v>1.8147209335692759E-2</v>
      </c>
    </row>
    <row r="104" spans="2:5" x14ac:dyDescent="0.25">
      <c r="B104" s="39">
        <v>2.04</v>
      </c>
      <c r="C104" s="39">
        <v>0.21099999999999999</v>
      </c>
      <c r="D104" s="38">
        <f t="shared" si="8"/>
        <v>0.192</v>
      </c>
      <c r="E104" s="38">
        <f t="shared" si="9"/>
        <v>1.8732603185231237E-2</v>
      </c>
    </row>
    <row r="105" spans="2:5" x14ac:dyDescent="0.25">
      <c r="B105" s="39">
        <v>2.06</v>
      </c>
      <c r="C105" s="39">
        <v>0.21099999999999999</v>
      </c>
      <c r="D105" s="38">
        <f t="shared" si="8"/>
        <v>0.192</v>
      </c>
      <c r="E105" s="38">
        <f t="shared" si="9"/>
        <v>1.8732603185231237E-2</v>
      </c>
    </row>
    <row r="106" spans="2:5" x14ac:dyDescent="0.25">
      <c r="B106" s="39">
        <v>2.08</v>
      </c>
      <c r="C106" s="39">
        <v>0.21099999999999999</v>
      </c>
      <c r="D106" s="38">
        <f t="shared" si="8"/>
        <v>0.192</v>
      </c>
      <c r="E106" s="38">
        <f t="shared" si="9"/>
        <v>1.8732603185231237E-2</v>
      </c>
    </row>
    <row r="107" spans="2:5" x14ac:dyDescent="0.25">
      <c r="B107" s="40">
        <v>2.1</v>
      </c>
      <c r="C107" s="40">
        <v>0.217</v>
      </c>
      <c r="D107" s="38">
        <f t="shared" si="8"/>
        <v>0.19800000000000001</v>
      </c>
      <c r="E107" s="38">
        <f t="shared" si="9"/>
        <v>1.9317997034769715E-2</v>
      </c>
    </row>
    <row r="108" spans="2:5" x14ac:dyDescent="0.25">
      <c r="B108" s="39">
        <v>2.12</v>
      </c>
      <c r="C108" s="39">
        <v>0.21099999999999999</v>
      </c>
      <c r="D108" s="38">
        <f t="shared" si="8"/>
        <v>0.192</v>
      </c>
      <c r="E108" s="38">
        <f t="shared" si="9"/>
        <v>1.8732603185231237E-2</v>
      </c>
    </row>
    <row r="109" spans="2:5" x14ac:dyDescent="0.25">
      <c r="B109" s="39">
        <v>2.14</v>
      </c>
      <c r="C109" s="39">
        <v>0.21099999999999999</v>
      </c>
      <c r="D109" s="38">
        <f t="shared" si="8"/>
        <v>0.192</v>
      </c>
      <c r="E109" s="38">
        <f t="shared" si="9"/>
        <v>1.8732603185231237E-2</v>
      </c>
    </row>
    <row r="110" spans="2:5" x14ac:dyDescent="0.25">
      <c r="B110" s="39">
        <v>2.16</v>
      </c>
      <c r="C110" s="39">
        <v>0.20499999999999999</v>
      </c>
      <c r="D110" s="38">
        <f t="shared" si="8"/>
        <v>0.186</v>
      </c>
      <c r="E110" s="38">
        <f t="shared" si="9"/>
        <v>1.8147209335692759E-2</v>
      </c>
    </row>
    <row r="111" spans="2:5" x14ac:dyDescent="0.25">
      <c r="B111" s="39">
        <v>2.1800000000000002</v>
      </c>
      <c r="C111" s="39">
        <v>0.19900000000000001</v>
      </c>
      <c r="D111" s="38">
        <f t="shared" si="8"/>
        <v>0.18000000000000002</v>
      </c>
      <c r="E111" s="38">
        <f t="shared" si="9"/>
        <v>1.7561815486154285E-2</v>
      </c>
    </row>
    <row r="112" spans="2:5" x14ac:dyDescent="0.25">
      <c r="B112" s="39">
        <v>2.2000000000000002</v>
      </c>
      <c r="C112" s="39">
        <v>0.19900000000000001</v>
      </c>
      <c r="D112" s="38">
        <f t="shared" si="8"/>
        <v>0.18000000000000002</v>
      </c>
      <c r="E112" s="38">
        <f t="shared" si="9"/>
        <v>1.7561815486154285E-2</v>
      </c>
    </row>
    <row r="113" spans="2:5" x14ac:dyDescent="0.25">
      <c r="B113" s="39">
        <v>2.2200000000000002</v>
      </c>
      <c r="C113" s="39">
        <v>0.18099999999999999</v>
      </c>
      <c r="D113" s="38">
        <f t="shared" si="8"/>
        <v>0.16200000000000001</v>
      </c>
      <c r="E113" s="38">
        <f t="shared" si="9"/>
        <v>1.5805633937538855E-2</v>
      </c>
    </row>
    <row r="114" spans="2:5" x14ac:dyDescent="0.25">
      <c r="B114" s="39">
        <v>2.2400000000000002</v>
      </c>
      <c r="C114" s="39">
        <v>0.17499999999999999</v>
      </c>
      <c r="D114" s="38">
        <f t="shared" si="8"/>
        <v>0.156</v>
      </c>
      <c r="E114" s="38">
        <f t="shared" si="9"/>
        <v>1.5220240088000379E-2</v>
      </c>
    </row>
    <row r="115" spans="2:5" x14ac:dyDescent="0.25">
      <c r="B115" s="39">
        <v>2.2599999999999998</v>
      </c>
      <c r="C115" s="39">
        <v>0.14499999999999999</v>
      </c>
      <c r="D115" s="38">
        <f t="shared" si="8"/>
        <v>0.126</v>
      </c>
      <c r="E115" s="38">
        <f t="shared" si="9"/>
        <v>1.2293270840307999E-2</v>
      </c>
    </row>
    <row r="116" spans="2:5" x14ac:dyDescent="0.25">
      <c r="B116" s="39">
        <v>2.2799999999999998</v>
      </c>
      <c r="C116" s="39">
        <v>0.13800000000000001</v>
      </c>
      <c r="D116" s="38">
        <f t="shared" si="8"/>
        <v>0.11900000000000001</v>
      </c>
      <c r="E116" s="38">
        <f t="shared" si="9"/>
        <v>1.1610311349179777E-2</v>
      </c>
    </row>
    <row r="117" spans="2:5" x14ac:dyDescent="0.25">
      <c r="B117" s="39">
        <v>2.2999999999999998</v>
      </c>
      <c r="C117" s="39">
        <v>0.126</v>
      </c>
      <c r="D117" s="38">
        <f t="shared" si="8"/>
        <v>0.107</v>
      </c>
      <c r="E117" s="38">
        <f t="shared" si="9"/>
        <v>1.0439523650102825E-2</v>
      </c>
    </row>
    <row r="118" spans="2:5" x14ac:dyDescent="0.25">
      <c r="B118" s="39">
        <v>2.3199999999999998</v>
      </c>
      <c r="C118" s="39">
        <v>0.10199999999999999</v>
      </c>
      <c r="D118" s="38">
        <f t="shared" si="8"/>
        <v>8.299999999999999E-2</v>
      </c>
      <c r="E118" s="38">
        <f t="shared" si="9"/>
        <v>8.097948251948919E-3</v>
      </c>
    </row>
    <row r="119" spans="2:5" x14ac:dyDescent="0.25">
      <c r="B119" s="39">
        <v>2.34</v>
      </c>
      <c r="C119" s="39">
        <v>8.4000000000000005E-2</v>
      </c>
      <c r="D119" s="38">
        <f t="shared" si="8"/>
        <v>6.5000000000000002E-2</v>
      </c>
      <c r="E119" s="38">
        <f t="shared" si="9"/>
        <v>6.3417667033334917E-3</v>
      </c>
    </row>
    <row r="120" spans="2:5" x14ac:dyDescent="0.25">
      <c r="B120" s="39">
        <v>2.36</v>
      </c>
      <c r="C120" s="39">
        <v>7.1999999999999995E-2</v>
      </c>
      <c r="D120" s="38">
        <f t="shared" si="8"/>
        <v>5.2999999999999992E-2</v>
      </c>
      <c r="E120" s="38">
        <f t="shared" si="9"/>
        <v>5.1709790042565387E-3</v>
      </c>
    </row>
    <row r="121" spans="2:5" x14ac:dyDescent="0.25">
      <c r="B121" s="39">
        <v>2.38</v>
      </c>
      <c r="C121" s="39">
        <v>0.06</v>
      </c>
      <c r="D121" s="38">
        <f t="shared" si="8"/>
        <v>4.0999999999999995E-2</v>
      </c>
      <c r="E121" s="38">
        <f t="shared" si="9"/>
        <v>4.0001913051795866E-3</v>
      </c>
    </row>
    <row r="122" spans="2:5" x14ac:dyDescent="0.25">
      <c r="B122" s="39">
        <v>2.4</v>
      </c>
      <c r="C122" s="39">
        <v>4.1000000000000002E-2</v>
      </c>
      <c r="D122" s="38">
        <f t="shared" si="8"/>
        <v>2.2000000000000002E-2</v>
      </c>
      <c r="E122" s="38">
        <f t="shared" si="9"/>
        <v>2.1464441149744128E-3</v>
      </c>
    </row>
    <row r="123" spans="2:5" x14ac:dyDescent="0.25">
      <c r="B123" s="39">
        <v>2.42</v>
      </c>
      <c r="C123" s="39">
        <v>2.3E-2</v>
      </c>
      <c r="D123" s="38">
        <f t="shared" si="8"/>
        <v>4.0000000000000001E-3</v>
      </c>
      <c r="E123" s="38">
        <f t="shared" si="9"/>
        <v>3.9026256635898407E-4</v>
      </c>
    </row>
    <row r="124" spans="2:5" x14ac:dyDescent="0.25">
      <c r="B124" s="39">
        <v>2.44</v>
      </c>
      <c r="C124" s="39">
        <v>5.0000000000000001E-3</v>
      </c>
      <c r="D124" s="38">
        <f t="shared" si="8"/>
        <v>-1.3999999999999999E-2</v>
      </c>
      <c r="E124" s="38">
        <f t="shared" si="9"/>
        <v>-1.3659189822564442E-3</v>
      </c>
    </row>
    <row r="125" spans="2:5" x14ac:dyDescent="0.25">
      <c r="B125" s="39">
        <v>2.46</v>
      </c>
      <c r="C125" s="39">
        <v>-7.0000000000000001E-3</v>
      </c>
      <c r="D125" s="38">
        <f t="shared" si="8"/>
        <v>-2.5999999999999999E-2</v>
      </c>
      <c r="E125" s="38">
        <f t="shared" si="9"/>
        <v>-2.5367066813333965E-3</v>
      </c>
    </row>
    <row r="126" spans="2:5" x14ac:dyDescent="0.25">
      <c r="B126" s="39">
        <v>2.48</v>
      </c>
      <c r="C126" s="39">
        <v>-1.9E-2</v>
      </c>
      <c r="D126" s="38">
        <f t="shared" si="8"/>
        <v>-3.7999999999999999E-2</v>
      </c>
      <c r="E126" s="38">
        <f t="shared" si="9"/>
        <v>-3.7074943804103486E-3</v>
      </c>
    </row>
    <row r="127" spans="2:5" x14ac:dyDescent="0.25">
      <c r="B127" s="39">
        <v>2.5</v>
      </c>
      <c r="C127" s="39">
        <v>-3.7999999999999999E-2</v>
      </c>
      <c r="D127" s="38">
        <f t="shared" si="8"/>
        <v>-5.6999999999999995E-2</v>
      </c>
      <c r="E127" s="38">
        <f t="shared" si="9"/>
        <v>-5.5612415706155225E-3</v>
      </c>
    </row>
    <row r="128" spans="2:5" x14ac:dyDescent="0.25">
      <c r="B128" s="39">
        <v>2.52</v>
      </c>
      <c r="C128" s="39">
        <v>-0.05</v>
      </c>
      <c r="D128" s="38">
        <f t="shared" si="8"/>
        <v>-6.9000000000000006E-2</v>
      </c>
      <c r="E128" s="38">
        <f t="shared" si="9"/>
        <v>-6.7320292696924763E-3</v>
      </c>
    </row>
    <row r="129" spans="2:5" x14ac:dyDescent="0.25">
      <c r="B129" s="39">
        <v>2.54</v>
      </c>
      <c r="C129" s="39">
        <v>-6.8000000000000005E-2</v>
      </c>
      <c r="D129" s="38">
        <f t="shared" si="8"/>
        <v>-8.7000000000000008E-2</v>
      </c>
      <c r="E129" s="38">
        <f t="shared" si="9"/>
        <v>-8.4882108183079053E-3</v>
      </c>
    </row>
    <row r="130" spans="2:5" x14ac:dyDescent="0.25">
      <c r="B130" s="39">
        <v>2.56</v>
      </c>
      <c r="C130" s="39">
        <v>-8.1000000000000003E-2</v>
      </c>
      <c r="D130" s="38">
        <f t="shared" si="8"/>
        <v>-0.1</v>
      </c>
      <c r="E130" s="38">
        <f t="shared" si="9"/>
        <v>-9.7565641589746031E-3</v>
      </c>
    </row>
    <row r="131" spans="2:5" x14ac:dyDescent="0.25">
      <c r="B131" s="39">
        <v>2.58</v>
      </c>
      <c r="C131" s="39">
        <v>-8.5999999999999993E-2</v>
      </c>
      <c r="D131" s="38">
        <f t="shared" ref="D131:D194" si="10">C131-$O$5</f>
        <v>-0.105</v>
      </c>
      <c r="E131" s="38">
        <f t="shared" si="9"/>
        <v>-1.0244392366923332E-2</v>
      </c>
    </row>
    <row r="132" spans="2:5" x14ac:dyDescent="0.25">
      <c r="B132" s="39">
        <v>2.6</v>
      </c>
      <c r="C132" s="39">
        <v>-9.1999999999999998E-2</v>
      </c>
      <c r="D132" s="38">
        <f t="shared" si="10"/>
        <v>-0.111</v>
      </c>
      <c r="E132" s="38">
        <f t="shared" ref="E132:E195" si="11">D132/$O$2</f>
        <v>-1.0829786216461808E-2</v>
      </c>
    </row>
    <row r="133" spans="2:5" x14ac:dyDescent="0.25">
      <c r="B133" s="39">
        <v>2.62</v>
      </c>
      <c r="C133" s="39">
        <v>-0.105</v>
      </c>
      <c r="D133" s="38">
        <f t="shared" si="10"/>
        <v>-0.124</v>
      </c>
      <c r="E133" s="38">
        <f t="shared" si="11"/>
        <v>-1.2098139557128507E-2</v>
      </c>
    </row>
    <row r="134" spans="2:5" x14ac:dyDescent="0.25">
      <c r="B134" s="39">
        <v>2.64</v>
      </c>
      <c r="C134" s="39">
        <v>-0.111</v>
      </c>
      <c r="D134" s="38">
        <f t="shared" si="10"/>
        <v>-0.13</v>
      </c>
      <c r="E134" s="38">
        <f t="shared" si="11"/>
        <v>-1.2683533406666983E-2</v>
      </c>
    </row>
    <row r="135" spans="2:5" x14ac:dyDescent="0.25">
      <c r="B135" s="39">
        <v>2.66</v>
      </c>
      <c r="C135" s="39">
        <v>-0.11700000000000001</v>
      </c>
      <c r="D135" s="38">
        <f t="shared" si="10"/>
        <v>-0.13600000000000001</v>
      </c>
      <c r="E135" s="38">
        <f t="shared" si="11"/>
        <v>-1.3268927256205459E-2</v>
      </c>
    </row>
    <row r="136" spans="2:5" x14ac:dyDescent="0.25">
      <c r="B136" s="39">
        <v>2.68</v>
      </c>
      <c r="C136" s="39">
        <v>-0.123</v>
      </c>
      <c r="D136" s="38">
        <f t="shared" si="10"/>
        <v>-0.14199999999999999</v>
      </c>
      <c r="E136" s="38">
        <f t="shared" si="11"/>
        <v>-1.3854321105743934E-2</v>
      </c>
    </row>
    <row r="137" spans="2:5" x14ac:dyDescent="0.25">
      <c r="B137" s="39">
        <v>2.7</v>
      </c>
      <c r="C137" s="39">
        <v>-0.123</v>
      </c>
      <c r="D137" s="38">
        <f t="shared" si="10"/>
        <v>-0.14199999999999999</v>
      </c>
      <c r="E137" s="38">
        <f t="shared" si="11"/>
        <v>-1.3854321105743934E-2</v>
      </c>
    </row>
    <row r="138" spans="2:5" x14ac:dyDescent="0.25">
      <c r="B138" s="40">
        <v>2.72</v>
      </c>
      <c r="C138" s="40">
        <v>-0.129</v>
      </c>
      <c r="D138" s="38">
        <f t="shared" si="10"/>
        <v>-0.14799999999999999</v>
      </c>
      <c r="E138" s="38">
        <f t="shared" si="11"/>
        <v>-1.443971495528241E-2</v>
      </c>
    </row>
    <row r="139" spans="2:5" x14ac:dyDescent="0.25">
      <c r="B139" s="40">
        <v>2.74</v>
      </c>
      <c r="C139" s="40">
        <v>-0.129</v>
      </c>
      <c r="D139" s="38">
        <f t="shared" si="10"/>
        <v>-0.14799999999999999</v>
      </c>
      <c r="E139" s="38">
        <f t="shared" si="11"/>
        <v>-1.443971495528241E-2</v>
      </c>
    </row>
    <row r="140" spans="2:5" x14ac:dyDescent="0.25">
      <c r="B140" s="40">
        <v>2.76</v>
      </c>
      <c r="C140" s="40">
        <v>-0.129</v>
      </c>
      <c r="D140" s="38">
        <f t="shared" si="10"/>
        <v>-0.14799999999999999</v>
      </c>
      <c r="E140" s="38">
        <f t="shared" si="11"/>
        <v>-1.443971495528241E-2</v>
      </c>
    </row>
    <row r="141" spans="2:5" x14ac:dyDescent="0.25">
      <c r="B141" s="39">
        <v>2.78</v>
      </c>
      <c r="C141" s="39">
        <v>-0.123</v>
      </c>
      <c r="D141" s="38">
        <f t="shared" si="10"/>
        <v>-0.14199999999999999</v>
      </c>
      <c r="E141" s="38">
        <f t="shared" si="11"/>
        <v>-1.3854321105743934E-2</v>
      </c>
    </row>
    <row r="142" spans="2:5" x14ac:dyDescent="0.25">
      <c r="B142" s="39">
        <v>2.8</v>
      </c>
      <c r="C142" s="39">
        <v>-0.123</v>
      </c>
      <c r="D142" s="38">
        <f t="shared" si="10"/>
        <v>-0.14199999999999999</v>
      </c>
      <c r="E142" s="38">
        <f t="shared" si="11"/>
        <v>-1.3854321105743934E-2</v>
      </c>
    </row>
    <row r="143" spans="2:5" x14ac:dyDescent="0.25">
      <c r="B143" s="39">
        <v>2.82</v>
      </c>
      <c r="C143" s="39">
        <v>-0.11700000000000001</v>
      </c>
      <c r="D143" s="38">
        <f t="shared" si="10"/>
        <v>-0.13600000000000001</v>
      </c>
      <c r="E143" s="38">
        <f t="shared" si="11"/>
        <v>-1.3268927256205459E-2</v>
      </c>
    </row>
    <row r="144" spans="2:5" x14ac:dyDescent="0.25">
      <c r="B144" s="39">
        <v>2.84</v>
      </c>
      <c r="C144" s="39">
        <v>-0.111</v>
      </c>
      <c r="D144" s="38">
        <f t="shared" si="10"/>
        <v>-0.13</v>
      </c>
      <c r="E144" s="38">
        <f t="shared" si="11"/>
        <v>-1.2683533406666983E-2</v>
      </c>
    </row>
    <row r="145" spans="2:5" x14ac:dyDescent="0.25">
      <c r="B145" s="39">
        <v>2.86</v>
      </c>
      <c r="C145" s="39">
        <v>-0.105</v>
      </c>
      <c r="D145" s="38">
        <f t="shared" si="10"/>
        <v>-0.124</v>
      </c>
      <c r="E145" s="38">
        <f t="shared" si="11"/>
        <v>-1.2098139557128507E-2</v>
      </c>
    </row>
    <row r="146" spans="2:5" x14ac:dyDescent="0.25">
      <c r="B146" s="39">
        <v>2.88</v>
      </c>
      <c r="C146" s="39">
        <v>-9.8000000000000004E-2</v>
      </c>
      <c r="D146" s="38">
        <f t="shared" si="10"/>
        <v>-0.11700000000000001</v>
      </c>
      <c r="E146" s="38">
        <f t="shared" si="11"/>
        <v>-1.1415180066000286E-2</v>
      </c>
    </row>
    <row r="147" spans="2:5" x14ac:dyDescent="0.25">
      <c r="B147" s="39">
        <v>2.9</v>
      </c>
      <c r="C147" s="39">
        <v>-8.5999999999999993E-2</v>
      </c>
      <c r="D147" s="38">
        <f t="shared" si="10"/>
        <v>-0.105</v>
      </c>
      <c r="E147" s="38">
        <f t="shared" si="11"/>
        <v>-1.0244392366923332E-2</v>
      </c>
    </row>
    <row r="148" spans="2:5" x14ac:dyDescent="0.25">
      <c r="B148" s="39">
        <v>2.92</v>
      </c>
      <c r="C148" s="39">
        <v>-8.1000000000000003E-2</v>
      </c>
      <c r="D148" s="38">
        <f t="shared" si="10"/>
        <v>-0.1</v>
      </c>
      <c r="E148" s="38">
        <f t="shared" si="11"/>
        <v>-9.7565641589746031E-3</v>
      </c>
    </row>
    <row r="149" spans="2:5" x14ac:dyDescent="0.25">
      <c r="B149" s="39">
        <v>2.94</v>
      </c>
      <c r="C149" s="39">
        <v>-6.2E-2</v>
      </c>
      <c r="D149" s="38">
        <f t="shared" si="10"/>
        <v>-8.1000000000000003E-2</v>
      </c>
      <c r="E149" s="38">
        <f t="shared" si="11"/>
        <v>-7.9028169687694275E-3</v>
      </c>
    </row>
    <row r="150" spans="2:5" x14ac:dyDescent="0.25">
      <c r="B150" s="39">
        <v>2.96</v>
      </c>
      <c r="C150" s="39">
        <v>-5.6000000000000001E-2</v>
      </c>
      <c r="D150" s="38">
        <f t="shared" si="10"/>
        <v>-7.4999999999999997E-2</v>
      </c>
      <c r="E150" s="38">
        <f t="shared" si="11"/>
        <v>-7.3174231192309515E-3</v>
      </c>
    </row>
    <row r="151" spans="2:5" x14ac:dyDescent="0.25">
      <c r="B151" s="39">
        <v>2.98</v>
      </c>
      <c r="C151" s="39">
        <v>-3.7999999999999999E-2</v>
      </c>
      <c r="D151" s="38">
        <f t="shared" si="10"/>
        <v>-5.6999999999999995E-2</v>
      </c>
      <c r="E151" s="38">
        <f t="shared" si="11"/>
        <v>-5.5612415706155225E-3</v>
      </c>
    </row>
    <row r="152" spans="2:5" x14ac:dyDescent="0.25">
      <c r="B152" s="39">
        <v>3</v>
      </c>
      <c r="C152" s="39">
        <v>-3.2000000000000001E-2</v>
      </c>
      <c r="D152" s="38">
        <f t="shared" si="10"/>
        <v>-5.1000000000000004E-2</v>
      </c>
      <c r="E152" s="38">
        <f t="shared" si="11"/>
        <v>-4.9758477210770473E-3</v>
      </c>
    </row>
    <row r="153" spans="2:5" x14ac:dyDescent="0.25">
      <c r="B153" s="39">
        <v>3.02</v>
      </c>
      <c r="C153" s="39">
        <v>-1.9E-2</v>
      </c>
      <c r="D153" s="38">
        <f t="shared" si="10"/>
        <v>-3.7999999999999999E-2</v>
      </c>
      <c r="E153" s="38">
        <f t="shared" si="11"/>
        <v>-3.7074943804103486E-3</v>
      </c>
    </row>
    <row r="154" spans="2:5" x14ac:dyDescent="0.25">
      <c r="B154" s="39">
        <v>3.04</v>
      </c>
      <c r="C154" s="39">
        <v>-7.0000000000000001E-3</v>
      </c>
      <c r="D154" s="38">
        <f t="shared" si="10"/>
        <v>-2.5999999999999999E-2</v>
      </c>
      <c r="E154" s="38">
        <f t="shared" si="11"/>
        <v>-2.5367066813333965E-3</v>
      </c>
    </row>
    <row r="155" spans="2:5" x14ac:dyDescent="0.25">
      <c r="B155" s="39">
        <v>3.06</v>
      </c>
      <c r="C155" s="39">
        <v>5.0000000000000001E-3</v>
      </c>
      <c r="D155" s="38">
        <f t="shared" si="10"/>
        <v>-1.3999999999999999E-2</v>
      </c>
      <c r="E155" s="38">
        <f t="shared" si="11"/>
        <v>-1.3659189822564442E-3</v>
      </c>
    </row>
    <row r="156" spans="2:5" x14ac:dyDescent="0.25">
      <c r="B156" s="39">
        <v>3.08</v>
      </c>
      <c r="C156" s="39">
        <v>1.7000000000000001E-2</v>
      </c>
      <c r="D156" s="38">
        <f t="shared" si="10"/>
        <v>-1.9999999999999983E-3</v>
      </c>
      <c r="E156" s="38">
        <f t="shared" si="11"/>
        <v>-1.9513128317949187E-4</v>
      </c>
    </row>
    <row r="157" spans="2:5" x14ac:dyDescent="0.25">
      <c r="B157" s="39">
        <v>3.1</v>
      </c>
      <c r="C157" s="39">
        <v>3.5000000000000003E-2</v>
      </c>
      <c r="D157" s="38">
        <f t="shared" si="10"/>
        <v>1.6000000000000004E-2</v>
      </c>
      <c r="E157" s="38">
        <f t="shared" si="11"/>
        <v>1.5610502654359367E-3</v>
      </c>
    </row>
    <row r="158" spans="2:5" x14ac:dyDescent="0.25">
      <c r="B158" s="39">
        <v>3.12</v>
      </c>
      <c r="C158" s="39">
        <v>4.7E-2</v>
      </c>
      <c r="D158" s="38">
        <f t="shared" si="10"/>
        <v>2.8000000000000001E-2</v>
      </c>
      <c r="E158" s="38">
        <f t="shared" si="11"/>
        <v>2.7318379645128888E-3</v>
      </c>
    </row>
    <row r="159" spans="2:5" x14ac:dyDescent="0.25">
      <c r="B159" s="39">
        <v>3.14</v>
      </c>
      <c r="C159" s="39">
        <v>5.2999999999999999E-2</v>
      </c>
      <c r="D159" s="38">
        <f t="shared" si="10"/>
        <v>3.4000000000000002E-2</v>
      </c>
      <c r="E159" s="38">
        <f t="shared" si="11"/>
        <v>3.3172318140513649E-3</v>
      </c>
    </row>
    <row r="160" spans="2:5" x14ac:dyDescent="0.25">
      <c r="B160" s="39">
        <v>3.16</v>
      </c>
      <c r="C160" s="39">
        <v>6.6000000000000003E-2</v>
      </c>
      <c r="D160" s="38">
        <f t="shared" si="10"/>
        <v>4.7E-2</v>
      </c>
      <c r="E160" s="38">
        <f t="shared" si="11"/>
        <v>4.5855851547180627E-3</v>
      </c>
    </row>
    <row r="161" spans="2:5" x14ac:dyDescent="0.25">
      <c r="B161" s="39">
        <v>3.18</v>
      </c>
      <c r="C161" s="39">
        <v>7.6999999999999999E-2</v>
      </c>
      <c r="D161" s="38">
        <f t="shared" si="10"/>
        <v>5.7999999999999996E-2</v>
      </c>
      <c r="E161" s="38">
        <f t="shared" si="11"/>
        <v>5.6588072122052691E-3</v>
      </c>
    </row>
    <row r="162" spans="2:5" x14ac:dyDescent="0.25">
      <c r="B162" s="39">
        <v>3.2</v>
      </c>
      <c r="C162" s="39">
        <v>8.4000000000000005E-2</v>
      </c>
      <c r="D162" s="38">
        <f t="shared" si="10"/>
        <v>6.5000000000000002E-2</v>
      </c>
      <c r="E162" s="38">
        <f t="shared" si="11"/>
        <v>6.3417667033334917E-3</v>
      </c>
    </row>
    <row r="163" spans="2:5" x14ac:dyDescent="0.25">
      <c r="B163" s="39">
        <v>3.22</v>
      </c>
      <c r="C163" s="39">
        <v>0.09</v>
      </c>
      <c r="D163" s="38">
        <f t="shared" si="10"/>
        <v>7.0999999999999994E-2</v>
      </c>
      <c r="E163" s="38">
        <f t="shared" si="11"/>
        <v>6.9271605528719669E-3</v>
      </c>
    </row>
    <row r="164" spans="2:5" x14ac:dyDescent="0.25">
      <c r="B164" s="39">
        <v>3.24</v>
      </c>
      <c r="C164" s="39">
        <v>9.6000000000000002E-2</v>
      </c>
      <c r="D164" s="38">
        <f t="shared" si="10"/>
        <v>7.6999999999999999E-2</v>
      </c>
      <c r="E164" s="38">
        <f t="shared" si="11"/>
        <v>7.5125544024104438E-3</v>
      </c>
    </row>
    <row r="165" spans="2:5" x14ac:dyDescent="0.25">
      <c r="B165" s="39">
        <v>3.26</v>
      </c>
      <c r="C165" s="39">
        <v>0.108</v>
      </c>
      <c r="D165" s="38">
        <f t="shared" si="10"/>
        <v>8.8999999999999996E-2</v>
      </c>
      <c r="E165" s="38">
        <f t="shared" si="11"/>
        <v>8.683342101487395E-3</v>
      </c>
    </row>
    <row r="166" spans="2:5" x14ac:dyDescent="0.25">
      <c r="B166" s="39">
        <v>3.28</v>
      </c>
      <c r="C166" s="39">
        <v>0.108</v>
      </c>
      <c r="D166" s="38">
        <f t="shared" si="10"/>
        <v>8.8999999999999996E-2</v>
      </c>
      <c r="E166" s="38">
        <f t="shared" si="11"/>
        <v>8.683342101487395E-3</v>
      </c>
    </row>
    <row r="167" spans="2:5" x14ac:dyDescent="0.25">
      <c r="B167" s="39">
        <v>3.3</v>
      </c>
      <c r="C167" s="39">
        <v>0.114</v>
      </c>
      <c r="D167" s="38">
        <f t="shared" si="10"/>
        <v>9.5000000000000001E-2</v>
      </c>
      <c r="E167" s="38">
        <f t="shared" si="11"/>
        <v>9.2687359510258728E-3</v>
      </c>
    </row>
    <row r="168" spans="2:5" x14ac:dyDescent="0.25">
      <c r="B168" s="39">
        <v>3.32</v>
      </c>
      <c r="C168" s="39">
        <v>0.114</v>
      </c>
      <c r="D168" s="38">
        <f t="shared" si="10"/>
        <v>9.5000000000000001E-2</v>
      </c>
      <c r="E168" s="38">
        <f t="shared" si="11"/>
        <v>9.2687359510258728E-3</v>
      </c>
    </row>
    <row r="169" spans="2:5" x14ac:dyDescent="0.25">
      <c r="B169" s="40">
        <v>3.34</v>
      </c>
      <c r="C169" s="40">
        <v>0.126</v>
      </c>
      <c r="D169" s="38">
        <f t="shared" si="10"/>
        <v>0.107</v>
      </c>
      <c r="E169" s="38">
        <f t="shared" si="11"/>
        <v>1.0439523650102825E-2</v>
      </c>
    </row>
    <row r="170" spans="2:5" x14ac:dyDescent="0.25">
      <c r="B170" s="40">
        <v>3.36</v>
      </c>
      <c r="C170" s="40">
        <v>0.12</v>
      </c>
      <c r="D170" s="38">
        <f t="shared" si="10"/>
        <v>0.10099999999999999</v>
      </c>
      <c r="E170" s="38">
        <f t="shared" si="11"/>
        <v>9.8541298005643471E-3</v>
      </c>
    </row>
    <row r="171" spans="2:5" x14ac:dyDescent="0.25">
      <c r="B171" s="40">
        <v>3.38</v>
      </c>
      <c r="C171" s="40">
        <v>0.126</v>
      </c>
      <c r="D171" s="38">
        <f t="shared" si="10"/>
        <v>0.107</v>
      </c>
      <c r="E171" s="38">
        <f t="shared" si="11"/>
        <v>1.0439523650102825E-2</v>
      </c>
    </row>
    <row r="172" spans="2:5" x14ac:dyDescent="0.25">
      <c r="B172" s="40">
        <v>3.4</v>
      </c>
      <c r="C172" s="40">
        <v>0.12</v>
      </c>
      <c r="D172" s="38">
        <f t="shared" si="10"/>
        <v>0.10099999999999999</v>
      </c>
      <c r="E172" s="38">
        <f t="shared" si="11"/>
        <v>9.8541298005643471E-3</v>
      </c>
    </row>
    <row r="173" spans="2:5" x14ac:dyDescent="0.25">
      <c r="B173" s="40">
        <v>3.42</v>
      </c>
      <c r="C173" s="40">
        <v>0.126</v>
      </c>
      <c r="D173" s="38">
        <f t="shared" si="10"/>
        <v>0.107</v>
      </c>
      <c r="E173" s="38">
        <f t="shared" si="11"/>
        <v>1.0439523650102825E-2</v>
      </c>
    </row>
    <row r="174" spans="2:5" x14ac:dyDescent="0.25">
      <c r="B174" s="40">
        <v>3.44</v>
      </c>
      <c r="C174" s="40">
        <v>0.12</v>
      </c>
      <c r="D174" s="38">
        <f t="shared" si="10"/>
        <v>0.10099999999999999</v>
      </c>
      <c r="E174" s="38">
        <f t="shared" si="11"/>
        <v>9.8541298005643471E-3</v>
      </c>
    </row>
    <row r="175" spans="2:5" x14ac:dyDescent="0.25">
      <c r="B175" s="39">
        <v>3.46</v>
      </c>
      <c r="C175" s="39">
        <v>0.114</v>
      </c>
      <c r="D175" s="38">
        <f t="shared" si="10"/>
        <v>9.5000000000000001E-2</v>
      </c>
      <c r="E175" s="38">
        <f t="shared" si="11"/>
        <v>9.2687359510258728E-3</v>
      </c>
    </row>
    <row r="176" spans="2:5" x14ac:dyDescent="0.25">
      <c r="B176" s="39">
        <v>3.48</v>
      </c>
      <c r="C176" s="39">
        <v>0.108</v>
      </c>
      <c r="D176" s="38">
        <f t="shared" si="10"/>
        <v>8.8999999999999996E-2</v>
      </c>
      <c r="E176" s="38">
        <f t="shared" si="11"/>
        <v>8.683342101487395E-3</v>
      </c>
    </row>
    <row r="177" spans="2:5" x14ac:dyDescent="0.25">
      <c r="B177" s="39">
        <v>3.5</v>
      </c>
      <c r="C177" s="39">
        <v>0.108</v>
      </c>
      <c r="D177" s="38">
        <f t="shared" si="10"/>
        <v>8.8999999999999996E-2</v>
      </c>
      <c r="E177" s="38">
        <f t="shared" si="11"/>
        <v>8.683342101487395E-3</v>
      </c>
    </row>
    <row r="178" spans="2:5" x14ac:dyDescent="0.25">
      <c r="B178" s="39">
        <v>3.52</v>
      </c>
      <c r="C178" s="39">
        <v>0.10199999999999999</v>
      </c>
      <c r="D178" s="38">
        <f t="shared" si="10"/>
        <v>8.299999999999999E-2</v>
      </c>
      <c r="E178" s="38">
        <f t="shared" si="11"/>
        <v>8.097948251948919E-3</v>
      </c>
    </row>
    <row r="179" spans="2:5" x14ac:dyDescent="0.25">
      <c r="B179" s="39">
        <v>3.54</v>
      </c>
      <c r="C179" s="39">
        <v>9.6000000000000002E-2</v>
      </c>
      <c r="D179" s="38">
        <f t="shared" si="10"/>
        <v>7.6999999999999999E-2</v>
      </c>
      <c r="E179" s="38">
        <f t="shared" si="11"/>
        <v>7.5125544024104438E-3</v>
      </c>
    </row>
    <row r="180" spans="2:5" x14ac:dyDescent="0.25">
      <c r="B180" s="39">
        <v>3.56</v>
      </c>
      <c r="C180" s="39">
        <v>8.4000000000000005E-2</v>
      </c>
      <c r="D180" s="38">
        <f t="shared" si="10"/>
        <v>6.5000000000000002E-2</v>
      </c>
      <c r="E180" s="38">
        <f t="shared" si="11"/>
        <v>6.3417667033334917E-3</v>
      </c>
    </row>
    <row r="181" spans="2:5" x14ac:dyDescent="0.25">
      <c r="B181" s="39">
        <v>3.58</v>
      </c>
      <c r="C181" s="39">
        <v>7.6999999999999999E-2</v>
      </c>
      <c r="D181" s="38">
        <f t="shared" si="10"/>
        <v>5.7999999999999996E-2</v>
      </c>
      <c r="E181" s="38">
        <f t="shared" si="11"/>
        <v>5.6588072122052691E-3</v>
      </c>
    </row>
    <row r="182" spans="2:5" x14ac:dyDescent="0.25">
      <c r="B182" s="39">
        <v>3.6</v>
      </c>
      <c r="C182" s="39">
        <v>7.1999999999999995E-2</v>
      </c>
      <c r="D182" s="38">
        <f t="shared" si="10"/>
        <v>5.2999999999999992E-2</v>
      </c>
      <c r="E182" s="38">
        <f t="shared" si="11"/>
        <v>5.1709790042565387E-3</v>
      </c>
    </row>
    <row r="183" spans="2:5" x14ac:dyDescent="0.25">
      <c r="B183" s="39">
        <v>3.62</v>
      </c>
      <c r="C183" s="39">
        <v>0.06</v>
      </c>
      <c r="D183" s="38">
        <f t="shared" si="10"/>
        <v>4.0999999999999995E-2</v>
      </c>
      <c r="E183" s="38">
        <f t="shared" si="11"/>
        <v>4.0001913051795866E-3</v>
      </c>
    </row>
    <row r="184" spans="2:5" x14ac:dyDescent="0.25">
      <c r="B184" s="39">
        <v>3.64</v>
      </c>
      <c r="C184" s="39">
        <v>4.7E-2</v>
      </c>
      <c r="D184" s="38">
        <f t="shared" si="10"/>
        <v>2.8000000000000001E-2</v>
      </c>
      <c r="E184" s="38">
        <f t="shared" si="11"/>
        <v>2.7318379645128888E-3</v>
      </c>
    </row>
    <row r="185" spans="2:5" x14ac:dyDescent="0.25">
      <c r="B185" s="39">
        <v>3.66</v>
      </c>
      <c r="C185" s="39">
        <v>4.1000000000000002E-2</v>
      </c>
      <c r="D185" s="38">
        <f t="shared" si="10"/>
        <v>2.2000000000000002E-2</v>
      </c>
      <c r="E185" s="38">
        <f t="shared" si="11"/>
        <v>2.1464441149744128E-3</v>
      </c>
    </row>
    <row r="186" spans="2:5" x14ac:dyDescent="0.25">
      <c r="B186" s="39">
        <v>3.68</v>
      </c>
      <c r="C186" s="39">
        <v>2.9000000000000001E-2</v>
      </c>
      <c r="D186" s="38">
        <f t="shared" si="10"/>
        <v>1.0000000000000002E-2</v>
      </c>
      <c r="E186" s="38">
        <f t="shared" si="11"/>
        <v>9.7565641589746044E-4</v>
      </c>
    </row>
    <row r="187" spans="2:5" x14ac:dyDescent="0.25">
      <c r="B187" s="39">
        <v>3.7</v>
      </c>
      <c r="C187" s="39">
        <v>1.7000000000000001E-2</v>
      </c>
      <c r="D187" s="38">
        <f t="shared" si="10"/>
        <v>-1.9999999999999983E-3</v>
      </c>
      <c r="E187" s="38">
        <f t="shared" si="11"/>
        <v>-1.9513128317949187E-4</v>
      </c>
    </row>
    <row r="188" spans="2:5" x14ac:dyDescent="0.25">
      <c r="B188" s="39">
        <v>3.72</v>
      </c>
      <c r="C188" s="39">
        <v>1.7000000000000001E-2</v>
      </c>
      <c r="D188" s="38">
        <f t="shared" si="10"/>
        <v>-1.9999999999999983E-3</v>
      </c>
      <c r="E188" s="38">
        <f t="shared" si="11"/>
        <v>-1.9513128317949187E-4</v>
      </c>
    </row>
    <row r="189" spans="2:5" x14ac:dyDescent="0.25">
      <c r="B189" s="39">
        <v>3.74</v>
      </c>
      <c r="C189" s="39">
        <v>5.0000000000000001E-3</v>
      </c>
      <c r="D189" s="38">
        <f t="shared" si="10"/>
        <v>-1.3999999999999999E-2</v>
      </c>
      <c r="E189" s="38">
        <f t="shared" si="11"/>
        <v>-1.3659189822564442E-3</v>
      </c>
    </row>
    <row r="190" spans="2:5" x14ac:dyDescent="0.25">
      <c r="B190" s="39">
        <v>3.76</v>
      </c>
      <c r="C190" s="39">
        <v>-2E-3</v>
      </c>
      <c r="D190" s="38">
        <f t="shared" si="10"/>
        <v>-2.0999999999999998E-2</v>
      </c>
      <c r="E190" s="38">
        <f t="shared" si="11"/>
        <v>-2.0488784733846662E-3</v>
      </c>
    </row>
    <row r="191" spans="2:5" x14ac:dyDescent="0.25">
      <c r="B191" s="39">
        <v>3.78</v>
      </c>
      <c r="C191" s="39">
        <v>-7.0000000000000001E-3</v>
      </c>
      <c r="D191" s="38">
        <f t="shared" si="10"/>
        <v>-2.5999999999999999E-2</v>
      </c>
      <c r="E191" s="38">
        <f t="shared" si="11"/>
        <v>-2.5367066813333965E-3</v>
      </c>
    </row>
    <row r="192" spans="2:5" x14ac:dyDescent="0.25">
      <c r="B192" s="39">
        <v>3.8</v>
      </c>
      <c r="C192" s="39">
        <v>-1.9E-2</v>
      </c>
      <c r="D192" s="38">
        <f t="shared" si="10"/>
        <v>-3.7999999999999999E-2</v>
      </c>
      <c r="E192" s="38">
        <f t="shared" si="11"/>
        <v>-3.7074943804103486E-3</v>
      </c>
    </row>
    <row r="193" spans="2:5" x14ac:dyDescent="0.25">
      <c r="B193" s="39">
        <v>3.82</v>
      </c>
      <c r="C193" s="39">
        <v>-3.2000000000000001E-2</v>
      </c>
      <c r="D193" s="38">
        <f t="shared" si="10"/>
        <v>-5.1000000000000004E-2</v>
      </c>
      <c r="E193" s="38">
        <f t="shared" si="11"/>
        <v>-4.9758477210770473E-3</v>
      </c>
    </row>
    <row r="194" spans="2:5" x14ac:dyDescent="0.25">
      <c r="B194" s="39">
        <v>3.84</v>
      </c>
      <c r="C194" s="39">
        <v>-3.7999999999999999E-2</v>
      </c>
      <c r="D194" s="38">
        <f t="shared" si="10"/>
        <v>-5.6999999999999995E-2</v>
      </c>
      <c r="E194" s="38">
        <f t="shared" si="11"/>
        <v>-5.5612415706155225E-3</v>
      </c>
    </row>
    <row r="195" spans="2:5" x14ac:dyDescent="0.25">
      <c r="B195" s="39">
        <v>3.86</v>
      </c>
      <c r="C195" s="39">
        <v>-4.3999999999999997E-2</v>
      </c>
      <c r="D195" s="38">
        <f t="shared" ref="D195:D258" si="12">C195-$O$5</f>
        <v>-6.3E-2</v>
      </c>
      <c r="E195" s="38">
        <f t="shared" si="11"/>
        <v>-6.1466354201539994E-3</v>
      </c>
    </row>
    <row r="196" spans="2:5" x14ac:dyDescent="0.25">
      <c r="B196" s="39">
        <v>3.88</v>
      </c>
      <c r="C196" s="39">
        <v>-4.3999999999999997E-2</v>
      </c>
      <c r="D196" s="38">
        <f t="shared" si="12"/>
        <v>-6.3E-2</v>
      </c>
      <c r="E196" s="38">
        <f t="shared" ref="E196:E259" si="13">D196/$O$2</f>
        <v>-6.1466354201539994E-3</v>
      </c>
    </row>
    <row r="197" spans="2:5" x14ac:dyDescent="0.25">
      <c r="B197" s="39">
        <v>3.9</v>
      </c>
      <c r="C197" s="39">
        <v>-0.05</v>
      </c>
      <c r="D197" s="38">
        <f t="shared" si="12"/>
        <v>-6.9000000000000006E-2</v>
      </c>
      <c r="E197" s="38">
        <f t="shared" si="13"/>
        <v>-6.7320292696924763E-3</v>
      </c>
    </row>
    <row r="198" spans="2:5" x14ac:dyDescent="0.25">
      <c r="B198" s="39">
        <v>3.92</v>
      </c>
      <c r="C198" s="39">
        <v>-5.6000000000000001E-2</v>
      </c>
      <c r="D198" s="38">
        <f t="shared" si="12"/>
        <v>-7.4999999999999997E-2</v>
      </c>
      <c r="E198" s="38">
        <f t="shared" si="13"/>
        <v>-7.3174231192309515E-3</v>
      </c>
    </row>
    <row r="199" spans="2:5" x14ac:dyDescent="0.25">
      <c r="B199" s="39">
        <v>3.94</v>
      </c>
      <c r="C199" s="39">
        <v>-6.2E-2</v>
      </c>
      <c r="D199" s="38">
        <f t="shared" si="12"/>
        <v>-8.1000000000000003E-2</v>
      </c>
      <c r="E199" s="38">
        <f t="shared" si="13"/>
        <v>-7.9028169687694275E-3</v>
      </c>
    </row>
    <row r="200" spans="2:5" x14ac:dyDescent="0.25">
      <c r="B200" s="39">
        <v>3.96</v>
      </c>
      <c r="C200" s="39">
        <v>-6.2E-2</v>
      </c>
      <c r="D200" s="38">
        <f t="shared" si="12"/>
        <v>-8.1000000000000003E-2</v>
      </c>
      <c r="E200" s="38">
        <f t="shared" si="13"/>
        <v>-7.9028169687694275E-3</v>
      </c>
    </row>
    <row r="201" spans="2:5" x14ac:dyDescent="0.25">
      <c r="B201" s="40">
        <v>3.98</v>
      </c>
      <c r="C201" s="40">
        <v>-6.8000000000000005E-2</v>
      </c>
      <c r="D201" s="38">
        <f t="shared" si="12"/>
        <v>-8.7000000000000008E-2</v>
      </c>
      <c r="E201" s="38">
        <f t="shared" si="13"/>
        <v>-8.4882108183079053E-3</v>
      </c>
    </row>
    <row r="202" spans="2:5" x14ac:dyDescent="0.25">
      <c r="B202" s="40">
        <v>4</v>
      </c>
      <c r="C202" s="40">
        <v>-6.8000000000000005E-2</v>
      </c>
      <c r="D202" s="38">
        <f t="shared" si="12"/>
        <v>-8.7000000000000008E-2</v>
      </c>
      <c r="E202" s="38">
        <f t="shared" si="13"/>
        <v>-8.4882108183079053E-3</v>
      </c>
    </row>
    <row r="203" spans="2:5" x14ac:dyDescent="0.25">
      <c r="B203" s="40">
        <v>4.0199999999999996</v>
      </c>
      <c r="C203" s="40">
        <v>-6.2E-2</v>
      </c>
      <c r="D203" s="38">
        <f t="shared" si="12"/>
        <v>-8.1000000000000003E-2</v>
      </c>
      <c r="E203" s="38">
        <f t="shared" si="13"/>
        <v>-7.9028169687694275E-3</v>
      </c>
    </row>
    <row r="204" spans="2:5" x14ac:dyDescent="0.25">
      <c r="B204" s="40">
        <v>4.04</v>
      </c>
      <c r="C204" s="40">
        <v>-6.8000000000000005E-2</v>
      </c>
      <c r="D204" s="38">
        <f t="shared" si="12"/>
        <v>-8.7000000000000008E-2</v>
      </c>
      <c r="E204" s="38">
        <f t="shared" si="13"/>
        <v>-8.4882108183079053E-3</v>
      </c>
    </row>
    <row r="205" spans="2:5" x14ac:dyDescent="0.25">
      <c r="B205" s="39">
        <v>4.0599999999999996</v>
      </c>
      <c r="C205" s="39">
        <v>-6.2E-2</v>
      </c>
      <c r="D205" s="38">
        <f t="shared" si="12"/>
        <v>-8.1000000000000003E-2</v>
      </c>
      <c r="E205" s="38">
        <f t="shared" si="13"/>
        <v>-7.9028169687694275E-3</v>
      </c>
    </row>
    <row r="206" spans="2:5" x14ac:dyDescent="0.25">
      <c r="B206" s="39">
        <v>4.08</v>
      </c>
      <c r="C206" s="39">
        <v>-6.2E-2</v>
      </c>
      <c r="D206" s="38">
        <f t="shared" si="12"/>
        <v>-8.1000000000000003E-2</v>
      </c>
      <c r="E206" s="38">
        <f t="shared" si="13"/>
        <v>-7.9028169687694275E-3</v>
      </c>
    </row>
    <row r="207" spans="2:5" x14ac:dyDescent="0.25">
      <c r="B207" s="39">
        <v>4.0999999999999996</v>
      </c>
      <c r="C207" s="39">
        <v>-6.2E-2</v>
      </c>
      <c r="D207" s="38">
        <f t="shared" si="12"/>
        <v>-8.1000000000000003E-2</v>
      </c>
      <c r="E207" s="38">
        <f t="shared" si="13"/>
        <v>-7.9028169687694275E-3</v>
      </c>
    </row>
    <row r="208" spans="2:5" x14ac:dyDescent="0.25">
      <c r="B208" s="39">
        <v>4.12</v>
      </c>
      <c r="C208" s="39">
        <v>-6.2E-2</v>
      </c>
      <c r="D208" s="38">
        <f t="shared" si="12"/>
        <v>-8.1000000000000003E-2</v>
      </c>
      <c r="E208" s="38">
        <f t="shared" si="13"/>
        <v>-7.9028169687694275E-3</v>
      </c>
    </row>
    <row r="209" spans="2:5" x14ac:dyDescent="0.25">
      <c r="B209" s="39">
        <v>4.1399999999999997</v>
      </c>
      <c r="C209" s="39">
        <v>-5.6000000000000001E-2</v>
      </c>
      <c r="D209" s="38">
        <f t="shared" si="12"/>
        <v>-7.4999999999999997E-2</v>
      </c>
      <c r="E209" s="38">
        <f t="shared" si="13"/>
        <v>-7.3174231192309515E-3</v>
      </c>
    </row>
    <row r="210" spans="2:5" x14ac:dyDescent="0.25">
      <c r="B210" s="39">
        <v>4.16</v>
      </c>
      <c r="C210" s="39">
        <v>-0.05</v>
      </c>
      <c r="D210" s="38">
        <f t="shared" si="12"/>
        <v>-6.9000000000000006E-2</v>
      </c>
      <c r="E210" s="38">
        <f t="shared" si="13"/>
        <v>-6.7320292696924763E-3</v>
      </c>
    </row>
    <row r="211" spans="2:5" x14ac:dyDescent="0.25">
      <c r="B211" s="39">
        <v>4.18</v>
      </c>
      <c r="C211" s="39">
        <v>-4.3999999999999997E-2</v>
      </c>
      <c r="D211" s="38">
        <f t="shared" si="12"/>
        <v>-6.3E-2</v>
      </c>
      <c r="E211" s="38">
        <f t="shared" si="13"/>
        <v>-6.1466354201539994E-3</v>
      </c>
    </row>
    <row r="212" spans="2:5" x14ac:dyDescent="0.25">
      <c r="B212" s="39">
        <v>4.2</v>
      </c>
      <c r="C212" s="39">
        <v>-3.7999999999999999E-2</v>
      </c>
      <c r="D212" s="38">
        <f t="shared" si="12"/>
        <v>-5.6999999999999995E-2</v>
      </c>
      <c r="E212" s="38">
        <f t="shared" si="13"/>
        <v>-5.5612415706155225E-3</v>
      </c>
    </row>
    <row r="213" spans="2:5" x14ac:dyDescent="0.25">
      <c r="B213" s="39">
        <v>4.22</v>
      </c>
      <c r="C213" s="39">
        <v>-3.7999999999999999E-2</v>
      </c>
      <c r="D213" s="38">
        <f t="shared" si="12"/>
        <v>-5.6999999999999995E-2</v>
      </c>
      <c r="E213" s="38">
        <f t="shared" si="13"/>
        <v>-5.5612415706155225E-3</v>
      </c>
    </row>
    <row r="214" spans="2:5" x14ac:dyDescent="0.25">
      <c r="B214" s="39">
        <v>4.24</v>
      </c>
      <c r="C214" s="39">
        <v>-3.2000000000000001E-2</v>
      </c>
      <c r="D214" s="38">
        <f t="shared" si="12"/>
        <v>-5.1000000000000004E-2</v>
      </c>
      <c r="E214" s="38">
        <f t="shared" si="13"/>
        <v>-4.9758477210770473E-3</v>
      </c>
    </row>
    <row r="215" spans="2:5" x14ac:dyDescent="0.25">
      <c r="B215" s="39">
        <v>4.26</v>
      </c>
      <c r="C215" s="39">
        <v>-1.9E-2</v>
      </c>
      <c r="D215" s="38">
        <f t="shared" si="12"/>
        <v>-3.7999999999999999E-2</v>
      </c>
      <c r="E215" s="38">
        <f t="shared" si="13"/>
        <v>-3.7074943804103486E-3</v>
      </c>
    </row>
    <row r="216" spans="2:5" x14ac:dyDescent="0.25">
      <c r="B216" s="39">
        <v>4.28</v>
      </c>
      <c r="C216" s="39">
        <v>-1.2999999999999999E-2</v>
      </c>
      <c r="D216" s="38">
        <f t="shared" si="12"/>
        <v>-3.2000000000000001E-2</v>
      </c>
      <c r="E216" s="38">
        <f t="shared" si="13"/>
        <v>-3.1221005308718726E-3</v>
      </c>
    </row>
    <row r="217" spans="2:5" x14ac:dyDescent="0.25">
      <c r="B217" s="39">
        <v>4.3</v>
      </c>
      <c r="C217" s="39">
        <v>-1.2999999999999999E-2</v>
      </c>
      <c r="D217" s="38">
        <f t="shared" si="12"/>
        <v>-3.2000000000000001E-2</v>
      </c>
      <c r="E217" s="38">
        <f t="shared" si="13"/>
        <v>-3.1221005308718726E-3</v>
      </c>
    </row>
    <row r="218" spans="2:5" x14ac:dyDescent="0.25">
      <c r="B218" s="39">
        <v>4.32</v>
      </c>
      <c r="C218" s="39">
        <v>5.0000000000000001E-3</v>
      </c>
      <c r="D218" s="38">
        <f t="shared" si="12"/>
        <v>-1.3999999999999999E-2</v>
      </c>
      <c r="E218" s="38">
        <f t="shared" si="13"/>
        <v>-1.3659189822564442E-3</v>
      </c>
    </row>
    <row r="219" spans="2:5" x14ac:dyDescent="0.25">
      <c r="B219" s="39">
        <v>4.34</v>
      </c>
      <c r="C219" s="39">
        <v>5.0000000000000001E-3</v>
      </c>
      <c r="D219" s="38">
        <f t="shared" si="12"/>
        <v>-1.3999999999999999E-2</v>
      </c>
      <c r="E219" s="38">
        <f t="shared" si="13"/>
        <v>-1.3659189822564442E-3</v>
      </c>
    </row>
    <row r="220" spans="2:5" x14ac:dyDescent="0.25">
      <c r="B220" s="39">
        <v>4.3600000000000003</v>
      </c>
      <c r="C220" s="39">
        <v>1.0999999999999999E-2</v>
      </c>
      <c r="D220" s="38">
        <f t="shared" si="12"/>
        <v>-8.0000000000000002E-3</v>
      </c>
      <c r="E220" s="38">
        <f t="shared" si="13"/>
        <v>-7.8052513271796814E-4</v>
      </c>
    </row>
    <row r="221" spans="2:5" x14ac:dyDescent="0.25">
      <c r="B221" s="39">
        <v>4.38</v>
      </c>
      <c r="C221" s="39">
        <v>1.7000000000000001E-2</v>
      </c>
      <c r="D221" s="38">
        <f t="shared" si="12"/>
        <v>-1.9999999999999983E-3</v>
      </c>
      <c r="E221" s="38">
        <f t="shared" si="13"/>
        <v>-1.9513128317949187E-4</v>
      </c>
    </row>
    <row r="222" spans="2:5" x14ac:dyDescent="0.25">
      <c r="B222" s="39">
        <v>4.4000000000000004</v>
      </c>
      <c r="C222" s="39">
        <v>2.9000000000000001E-2</v>
      </c>
      <c r="D222" s="38">
        <f t="shared" si="12"/>
        <v>1.0000000000000002E-2</v>
      </c>
      <c r="E222" s="38">
        <f t="shared" si="13"/>
        <v>9.7565641589746044E-4</v>
      </c>
    </row>
    <row r="223" spans="2:5" x14ac:dyDescent="0.25">
      <c r="B223" s="39">
        <v>4.42</v>
      </c>
      <c r="C223" s="39">
        <v>3.5000000000000003E-2</v>
      </c>
      <c r="D223" s="38">
        <f t="shared" si="12"/>
        <v>1.6000000000000004E-2</v>
      </c>
      <c r="E223" s="38">
        <f t="shared" si="13"/>
        <v>1.5610502654359367E-3</v>
      </c>
    </row>
    <row r="224" spans="2:5" x14ac:dyDescent="0.25">
      <c r="B224" s="39">
        <v>4.4400000000000004</v>
      </c>
      <c r="C224" s="39">
        <v>3.5000000000000003E-2</v>
      </c>
      <c r="D224" s="38">
        <f t="shared" si="12"/>
        <v>1.6000000000000004E-2</v>
      </c>
      <c r="E224" s="38">
        <f t="shared" si="13"/>
        <v>1.5610502654359367E-3</v>
      </c>
    </row>
    <row r="225" spans="2:5" x14ac:dyDescent="0.25">
      <c r="B225" s="39">
        <v>4.46</v>
      </c>
      <c r="C225" s="39">
        <v>4.7E-2</v>
      </c>
      <c r="D225" s="38">
        <f t="shared" si="12"/>
        <v>2.8000000000000001E-2</v>
      </c>
      <c r="E225" s="38">
        <f t="shared" si="13"/>
        <v>2.7318379645128888E-3</v>
      </c>
    </row>
    <row r="226" spans="2:5" x14ac:dyDescent="0.25">
      <c r="B226" s="39">
        <v>4.4800000000000004</v>
      </c>
      <c r="C226" s="39">
        <v>5.2999999999999999E-2</v>
      </c>
      <c r="D226" s="38">
        <f t="shared" si="12"/>
        <v>3.4000000000000002E-2</v>
      </c>
      <c r="E226" s="38">
        <f t="shared" si="13"/>
        <v>3.3172318140513649E-3</v>
      </c>
    </row>
    <row r="227" spans="2:5" x14ac:dyDescent="0.25">
      <c r="B227" s="39">
        <v>4.5</v>
      </c>
      <c r="C227" s="39">
        <v>5.2999999999999999E-2</v>
      </c>
      <c r="D227" s="38">
        <f t="shared" si="12"/>
        <v>3.4000000000000002E-2</v>
      </c>
      <c r="E227" s="38">
        <f t="shared" si="13"/>
        <v>3.3172318140513649E-3</v>
      </c>
    </row>
    <row r="228" spans="2:5" x14ac:dyDescent="0.25">
      <c r="B228" s="39">
        <v>4.5199999999999996</v>
      </c>
      <c r="C228" s="39">
        <v>6.6000000000000003E-2</v>
      </c>
      <c r="D228" s="38">
        <f t="shared" si="12"/>
        <v>4.7E-2</v>
      </c>
      <c r="E228" s="38">
        <f t="shared" si="13"/>
        <v>4.5855851547180627E-3</v>
      </c>
    </row>
    <row r="229" spans="2:5" x14ac:dyDescent="0.25">
      <c r="B229" s="39">
        <v>4.54</v>
      </c>
      <c r="C229" s="39">
        <v>6.6000000000000003E-2</v>
      </c>
      <c r="D229" s="38">
        <f t="shared" si="12"/>
        <v>4.7E-2</v>
      </c>
      <c r="E229" s="38">
        <f t="shared" si="13"/>
        <v>4.5855851547180627E-3</v>
      </c>
    </row>
    <row r="230" spans="2:5" x14ac:dyDescent="0.25">
      <c r="B230" s="39">
        <v>4.5599999999999996</v>
      </c>
      <c r="C230" s="39">
        <v>6.6000000000000003E-2</v>
      </c>
      <c r="D230" s="38">
        <f t="shared" si="12"/>
        <v>4.7E-2</v>
      </c>
      <c r="E230" s="38">
        <f t="shared" si="13"/>
        <v>4.5855851547180627E-3</v>
      </c>
    </row>
    <row r="231" spans="2:5" x14ac:dyDescent="0.25">
      <c r="B231" s="39">
        <v>4.58</v>
      </c>
      <c r="C231" s="39">
        <v>7.1999999999999995E-2</v>
      </c>
      <c r="D231" s="38">
        <f t="shared" si="12"/>
        <v>5.2999999999999992E-2</v>
      </c>
      <c r="E231" s="38">
        <f t="shared" si="13"/>
        <v>5.1709790042565387E-3</v>
      </c>
    </row>
    <row r="232" spans="2:5" x14ac:dyDescent="0.25">
      <c r="B232" s="40">
        <v>4.5999999999999996</v>
      </c>
      <c r="C232" s="40">
        <v>7.6999999999999999E-2</v>
      </c>
      <c r="D232" s="38">
        <f t="shared" si="12"/>
        <v>5.7999999999999996E-2</v>
      </c>
      <c r="E232" s="38">
        <f t="shared" si="13"/>
        <v>5.6588072122052691E-3</v>
      </c>
    </row>
    <row r="233" spans="2:5" x14ac:dyDescent="0.25">
      <c r="B233" s="40">
        <v>4.62</v>
      </c>
      <c r="C233" s="40">
        <v>7.6999999999999999E-2</v>
      </c>
      <c r="D233" s="38">
        <f t="shared" si="12"/>
        <v>5.7999999999999996E-2</v>
      </c>
      <c r="E233" s="38">
        <f t="shared" si="13"/>
        <v>5.6588072122052691E-3</v>
      </c>
    </row>
    <row r="234" spans="2:5" x14ac:dyDescent="0.25">
      <c r="B234" s="40">
        <v>4.6399999999999997</v>
      </c>
      <c r="C234" s="40">
        <v>7.6999999999999999E-2</v>
      </c>
      <c r="D234" s="38">
        <f t="shared" si="12"/>
        <v>5.7999999999999996E-2</v>
      </c>
      <c r="E234" s="38">
        <f t="shared" si="13"/>
        <v>5.6588072122052691E-3</v>
      </c>
    </row>
    <row r="235" spans="2:5" x14ac:dyDescent="0.25">
      <c r="B235" s="40">
        <v>4.66</v>
      </c>
      <c r="C235" s="40">
        <v>7.6999999999999999E-2</v>
      </c>
      <c r="D235" s="38">
        <f t="shared" si="12"/>
        <v>5.7999999999999996E-2</v>
      </c>
      <c r="E235" s="38">
        <f t="shared" si="13"/>
        <v>5.6588072122052691E-3</v>
      </c>
    </row>
    <row r="236" spans="2:5" x14ac:dyDescent="0.25">
      <c r="B236" s="40">
        <v>4.68</v>
      </c>
      <c r="C236" s="40">
        <v>7.6999999999999999E-2</v>
      </c>
      <c r="D236" s="38">
        <f t="shared" si="12"/>
        <v>5.7999999999999996E-2</v>
      </c>
      <c r="E236" s="38">
        <f t="shared" si="13"/>
        <v>5.6588072122052691E-3</v>
      </c>
    </row>
    <row r="237" spans="2:5" x14ac:dyDescent="0.25">
      <c r="B237" s="40">
        <v>4.7</v>
      </c>
      <c r="C237" s="40">
        <v>7.6999999999999999E-2</v>
      </c>
      <c r="D237" s="38">
        <f t="shared" si="12"/>
        <v>5.7999999999999996E-2</v>
      </c>
      <c r="E237" s="38">
        <f t="shared" si="13"/>
        <v>5.6588072122052691E-3</v>
      </c>
    </row>
    <row r="238" spans="2:5" x14ac:dyDescent="0.25">
      <c r="B238" s="40">
        <v>4.72</v>
      </c>
      <c r="C238" s="40">
        <v>7.6999999999999999E-2</v>
      </c>
      <c r="D238" s="38">
        <f t="shared" si="12"/>
        <v>5.7999999999999996E-2</v>
      </c>
      <c r="E238" s="38">
        <f t="shared" si="13"/>
        <v>5.6588072122052691E-3</v>
      </c>
    </row>
    <row r="239" spans="2:5" x14ac:dyDescent="0.25">
      <c r="B239" s="40">
        <v>4.74</v>
      </c>
      <c r="C239" s="40">
        <v>7.6999999999999999E-2</v>
      </c>
      <c r="D239" s="38">
        <f t="shared" si="12"/>
        <v>5.7999999999999996E-2</v>
      </c>
      <c r="E239" s="38">
        <f t="shared" si="13"/>
        <v>5.6588072122052691E-3</v>
      </c>
    </row>
    <row r="240" spans="2:5" x14ac:dyDescent="0.25">
      <c r="B240" s="39">
        <v>4.76</v>
      </c>
      <c r="C240" s="39">
        <v>7.1999999999999995E-2</v>
      </c>
      <c r="D240" s="38">
        <f t="shared" si="12"/>
        <v>5.2999999999999992E-2</v>
      </c>
      <c r="E240" s="38">
        <f t="shared" si="13"/>
        <v>5.1709790042565387E-3</v>
      </c>
    </row>
    <row r="241" spans="2:5" x14ac:dyDescent="0.25">
      <c r="B241" s="39">
        <v>4.78</v>
      </c>
      <c r="C241" s="39">
        <v>7.1999999999999995E-2</v>
      </c>
      <c r="D241" s="38">
        <f t="shared" si="12"/>
        <v>5.2999999999999992E-2</v>
      </c>
      <c r="E241" s="38">
        <f t="shared" si="13"/>
        <v>5.1709790042565387E-3</v>
      </c>
    </row>
    <row r="242" spans="2:5" x14ac:dyDescent="0.25">
      <c r="B242" s="39">
        <v>4.8</v>
      </c>
      <c r="C242" s="39">
        <v>6.6000000000000003E-2</v>
      </c>
      <c r="D242" s="38">
        <f t="shared" si="12"/>
        <v>4.7E-2</v>
      </c>
      <c r="E242" s="38">
        <f t="shared" si="13"/>
        <v>4.5855851547180627E-3</v>
      </c>
    </row>
    <row r="243" spans="2:5" x14ac:dyDescent="0.25">
      <c r="B243" s="39">
        <v>4.82</v>
      </c>
      <c r="C243" s="39">
        <v>6.6000000000000003E-2</v>
      </c>
      <c r="D243" s="38">
        <f t="shared" si="12"/>
        <v>4.7E-2</v>
      </c>
      <c r="E243" s="38">
        <f t="shared" si="13"/>
        <v>4.5855851547180627E-3</v>
      </c>
    </row>
    <row r="244" spans="2:5" x14ac:dyDescent="0.25">
      <c r="B244" s="39">
        <v>4.84</v>
      </c>
      <c r="C244" s="39">
        <v>0.06</v>
      </c>
      <c r="D244" s="38">
        <f t="shared" si="12"/>
        <v>4.0999999999999995E-2</v>
      </c>
      <c r="E244" s="38">
        <f t="shared" si="13"/>
        <v>4.0001913051795866E-3</v>
      </c>
    </row>
    <row r="245" spans="2:5" x14ac:dyDescent="0.25">
      <c r="B245" s="39">
        <v>4.8600000000000003</v>
      </c>
      <c r="C245" s="39">
        <v>5.2999999999999999E-2</v>
      </c>
      <c r="D245" s="38">
        <f t="shared" si="12"/>
        <v>3.4000000000000002E-2</v>
      </c>
      <c r="E245" s="38">
        <f t="shared" si="13"/>
        <v>3.3172318140513649E-3</v>
      </c>
    </row>
    <row r="246" spans="2:5" x14ac:dyDescent="0.25">
      <c r="B246" s="39">
        <v>4.88</v>
      </c>
      <c r="C246" s="39">
        <v>4.7E-2</v>
      </c>
      <c r="D246" s="38">
        <f t="shared" si="12"/>
        <v>2.8000000000000001E-2</v>
      </c>
      <c r="E246" s="38">
        <f t="shared" si="13"/>
        <v>2.7318379645128888E-3</v>
      </c>
    </row>
    <row r="247" spans="2:5" x14ac:dyDescent="0.25">
      <c r="B247" s="39">
        <v>4.9000000000000004</v>
      </c>
      <c r="C247" s="39">
        <v>4.7E-2</v>
      </c>
      <c r="D247" s="38">
        <f t="shared" si="12"/>
        <v>2.8000000000000001E-2</v>
      </c>
      <c r="E247" s="38">
        <f t="shared" si="13"/>
        <v>2.7318379645128888E-3</v>
      </c>
    </row>
    <row r="248" spans="2:5" x14ac:dyDescent="0.25">
      <c r="B248" s="39">
        <v>4.92</v>
      </c>
      <c r="C248" s="39">
        <v>4.1000000000000002E-2</v>
      </c>
      <c r="D248" s="38">
        <f t="shared" si="12"/>
        <v>2.2000000000000002E-2</v>
      </c>
      <c r="E248" s="38">
        <f t="shared" si="13"/>
        <v>2.1464441149744128E-3</v>
      </c>
    </row>
    <row r="249" spans="2:5" x14ac:dyDescent="0.25">
      <c r="B249" s="39">
        <v>4.9400000000000004</v>
      </c>
      <c r="C249" s="39">
        <v>3.5000000000000003E-2</v>
      </c>
      <c r="D249" s="38">
        <f t="shared" si="12"/>
        <v>1.6000000000000004E-2</v>
      </c>
      <c r="E249" s="38">
        <f t="shared" si="13"/>
        <v>1.5610502654359367E-3</v>
      </c>
    </row>
    <row r="250" spans="2:5" x14ac:dyDescent="0.25">
      <c r="B250" s="39">
        <v>4.96</v>
      </c>
      <c r="C250" s="39">
        <v>2.9000000000000001E-2</v>
      </c>
      <c r="D250" s="38">
        <f t="shared" si="12"/>
        <v>1.0000000000000002E-2</v>
      </c>
      <c r="E250" s="38">
        <f t="shared" si="13"/>
        <v>9.7565641589746044E-4</v>
      </c>
    </row>
    <row r="251" spans="2:5" x14ac:dyDescent="0.25">
      <c r="B251" s="39">
        <v>4.9800000000000004</v>
      </c>
      <c r="C251" s="39">
        <v>2.9000000000000001E-2</v>
      </c>
      <c r="D251" s="38">
        <f t="shared" si="12"/>
        <v>1.0000000000000002E-2</v>
      </c>
      <c r="E251" s="38">
        <f t="shared" si="13"/>
        <v>9.7565641589746044E-4</v>
      </c>
    </row>
    <row r="252" spans="2:5" x14ac:dyDescent="0.25">
      <c r="B252" s="39">
        <v>5</v>
      </c>
      <c r="C252" s="39">
        <v>1.7000000000000001E-2</v>
      </c>
      <c r="D252" s="38">
        <f t="shared" si="12"/>
        <v>-1.9999999999999983E-3</v>
      </c>
      <c r="E252" s="38">
        <f t="shared" si="13"/>
        <v>-1.9513128317949187E-4</v>
      </c>
    </row>
    <row r="253" spans="2:5" x14ac:dyDescent="0.25">
      <c r="B253" s="39">
        <v>5.0199999999999996</v>
      </c>
      <c r="C253" s="39">
        <v>1.0999999999999999E-2</v>
      </c>
      <c r="D253" s="38">
        <f t="shared" si="12"/>
        <v>-8.0000000000000002E-3</v>
      </c>
      <c r="E253" s="38">
        <f t="shared" si="13"/>
        <v>-7.8052513271796814E-4</v>
      </c>
    </row>
    <row r="254" spans="2:5" x14ac:dyDescent="0.25">
      <c r="B254" s="39">
        <v>5.04</v>
      </c>
      <c r="C254" s="39">
        <v>1.0999999999999999E-2</v>
      </c>
      <c r="D254" s="38">
        <f t="shared" si="12"/>
        <v>-8.0000000000000002E-3</v>
      </c>
      <c r="E254" s="38">
        <f t="shared" si="13"/>
        <v>-7.8052513271796814E-4</v>
      </c>
    </row>
    <row r="255" spans="2:5" x14ac:dyDescent="0.25">
      <c r="B255" s="39">
        <v>5.0599999999999996</v>
      </c>
      <c r="C255" s="39">
        <v>-2E-3</v>
      </c>
      <c r="D255" s="38">
        <f t="shared" si="12"/>
        <v>-2.0999999999999998E-2</v>
      </c>
      <c r="E255" s="38">
        <f t="shared" si="13"/>
        <v>-2.0488784733846662E-3</v>
      </c>
    </row>
    <row r="256" spans="2:5" x14ac:dyDescent="0.25">
      <c r="B256" s="39">
        <v>5.08</v>
      </c>
      <c r="C256" s="39">
        <v>-2E-3</v>
      </c>
      <c r="D256" s="38">
        <f t="shared" si="12"/>
        <v>-2.0999999999999998E-2</v>
      </c>
      <c r="E256" s="38">
        <f t="shared" si="13"/>
        <v>-2.0488784733846662E-3</v>
      </c>
    </row>
    <row r="257" spans="2:5" x14ac:dyDescent="0.25">
      <c r="B257" s="39">
        <v>5.0999999999999996</v>
      </c>
      <c r="C257" s="39">
        <v>-7.0000000000000001E-3</v>
      </c>
      <c r="D257" s="38">
        <f t="shared" si="12"/>
        <v>-2.5999999999999999E-2</v>
      </c>
      <c r="E257" s="38">
        <f t="shared" si="13"/>
        <v>-2.5367066813333965E-3</v>
      </c>
    </row>
    <row r="258" spans="2:5" x14ac:dyDescent="0.25">
      <c r="B258" s="39">
        <v>5.12</v>
      </c>
      <c r="C258" s="39">
        <v>-1.2999999999999999E-2</v>
      </c>
      <c r="D258" s="38">
        <f t="shared" si="12"/>
        <v>-3.2000000000000001E-2</v>
      </c>
      <c r="E258" s="38">
        <f t="shared" si="13"/>
        <v>-3.1221005308718726E-3</v>
      </c>
    </row>
    <row r="259" spans="2:5" x14ac:dyDescent="0.25">
      <c r="B259" s="39">
        <v>5.14</v>
      </c>
      <c r="C259" s="39">
        <v>-1.9E-2</v>
      </c>
      <c r="D259" s="38">
        <f t="shared" ref="D259:D322" si="14">C259-$O$5</f>
        <v>-3.7999999999999999E-2</v>
      </c>
      <c r="E259" s="38">
        <f t="shared" si="13"/>
        <v>-3.7074943804103486E-3</v>
      </c>
    </row>
    <row r="260" spans="2:5" x14ac:dyDescent="0.25">
      <c r="B260" s="39">
        <v>5.16</v>
      </c>
      <c r="C260" s="39">
        <v>-1.9E-2</v>
      </c>
      <c r="D260" s="38">
        <f t="shared" si="14"/>
        <v>-3.7999999999999999E-2</v>
      </c>
      <c r="E260" s="38">
        <f t="shared" ref="E260:E323" si="15">D260/$O$2</f>
        <v>-3.7074943804103486E-3</v>
      </c>
    </row>
    <row r="261" spans="2:5" x14ac:dyDescent="0.25">
      <c r="B261" s="39">
        <v>5.18</v>
      </c>
      <c r="C261" s="39">
        <v>-1.9E-2</v>
      </c>
      <c r="D261" s="38">
        <f t="shared" si="14"/>
        <v>-3.7999999999999999E-2</v>
      </c>
      <c r="E261" s="38">
        <f t="shared" si="15"/>
        <v>-3.7074943804103486E-3</v>
      </c>
    </row>
    <row r="262" spans="2:5" x14ac:dyDescent="0.25">
      <c r="B262" s="39">
        <v>5.2</v>
      </c>
      <c r="C262" s="39">
        <v>-3.2000000000000001E-2</v>
      </c>
      <c r="D262" s="38">
        <f t="shared" si="14"/>
        <v>-5.1000000000000004E-2</v>
      </c>
      <c r="E262" s="38">
        <f t="shared" si="15"/>
        <v>-4.9758477210770473E-3</v>
      </c>
    </row>
    <row r="263" spans="2:5" x14ac:dyDescent="0.25">
      <c r="B263" s="39">
        <v>5.22</v>
      </c>
      <c r="C263" s="39">
        <v>-3.2000000000000001E-2</v>
      </c>
      <c r="D263" s="38">
        <f t="shared" si="14"/>
        <v>-5.1000000000000004E-2</v>
      </c>
      <c r="E263" s="38">
        <f t="shared" si="15"/>
        <v>-4.9758477210770473E-3</v>
      </c>
    </row>
    <row r="264" spans="2:5" x14ac:dyDescent="0.25">
      <c r="B264" s="39">
        <v>5.24</v>
      </c>
      <c r="C264" s="39">
        <v>-3.2000000000000001E-2</v>
      </c>
      <c r="D264" s="38">
        <f t="shared" si="14"/>
        <v>-5.1000000000000004E-2</v>
      </c>
      <c r="E264" s="38">
        <f t="shared" si="15"/>
        <v>-4.9758477210770473E-3</v>
      </c>
    </row>
    <row r="265" spans="2:5" x14ac:dyDescent="0.25">
      <c r="B265" s="39">
        <v>5.26</v>
      </c>
      <c r="C265" s="39">
        <v>-3.2000000000000001E-2</v>
      </c>
      <c r="D265" s="38">
        <f t="shared" si="14"/>
        <v>-5.1000000000000004E-2</v>
      </c>
      <c r="E265" s="38">
        <f t="shared" si="15"/>
        <v>-4.9758477210770473E-3</v>
      </c>
    </row>
    <row r="266" spans="2:5" x14ac:dyDescent="0.25">
      <c r="B266" s="39">
        <v>5.28</v>
      </c>
      <c r="C266" s="39">
        <v>-3.2000000000000001E-2</v>
      </c>
      <c r="D266" s="38">
        <f t="shared" si="14"/>
        <v>-5.1000000000000004E-2</v>
      </c>
      <c r="E266" s="38">
        <f t="shared" si="15"/>
        <v>-4.9758477210770473E-3</v>
      </c>
    </row>
    <row r="267" spans="2:5" x14ac:dyDescent="0.25">
      <c r="B267" s="39">
        <v>5.3</v>
      </c>
      <c r="C267" s="39">
        <v>-3.7999999999999999E-2</v>
      </c>
      <c r="D267" s="38">
        <f t="shared" si="14"/>
        <v>-5.6999999999999995E-2</v>
      </c>
      <c r="E267" s="38">
        <f t="shared" si="15"/>
        <v>-5.5612415706155225E-3</v>
      </c>
    </row>
    <row r="268" spans="2:5" x14ac:dyDescent="0.25">
      <c r="B268" s="39">
        <v>5.32</v>
      </c>
      <c r="C268" s="39">
        <v>-3.2000000000000001E-2</v>
      </c>
      <c r="D268" s="38">
        <f t="shared" si="14"/>
        <v>-5.1000000000000004E-2</v>
      </c>
      <c r="E268" s="38">
        <f t="shared" si="15"/>
        <v>-4.9758477210770473E-3</v>
      </c>
    </row>
    <row r="269" spans="2:5" x14ac:dyDescent="0.25">
      <c r="B269" s="39">
        <v>5.34</v>
      </c>
      <c r="C269" s="39">
        <v>-3.2000000000000001E-2</v>
      </c>
      <c r="D269" s="38">
        <f t="shared" si="14"/>
        <v>-5.1000000000000004E-2</v>
      </c>
      <c r="E269" s="38">
        <f t="shared" si="15"/>
        <v>-4.9758477210770473E-3</v>
      </c>
    </row>
    <row r="270" spans="2:5" x14ac:dyDescent="0.25">
      <c r="B270" s="39">
        <v>5.36</v>
      </c>
      <c r="C270" s="39">
        <v>-3.2000000000000001E-2</v>
      </c>
      <c r="D270" s="38">
        <f t="shared" si="14"/>
        <v>-5.1000000000000004E-2</v>
      </c>
      <c r="E270" s="38">
        <f t="shared" si="15"/>
        <v>-4.9758477210770473E-3</v>
      </c>
    </row>
    <row r="271" spans="2:5" x14ac:dyDescent="0.25">
      <c r="B271" s="39">
        <v>5.38</v>
      </c>
      <c r="C271" s="39">
        <v>-2.5999999999999999E-2</v>
      </c>
      <c r="D271" s="38">
        <f t="shared" si="14"/>
        <v>-4.4999999999999998E-2</v>
      </c>
      <c r="E271" s="38">
        <f t="shared" si="15"/>
        <v>-4.3904538715385704E-3</v>
      </c>
    </row>
    <row r="272" spans="2:5" x14ac:dyDescent="0.25">
      <c r="B272" s="39">
        <v>5.4</v>
      </c>
      <c r="C272" s="39">
        <v>-3.2000000000000001E-2</v>
      </c>
      <c r="D272" s="38">
        <f t="shared" si="14"/>
        <v>-5.1000000000000004E-2</v>
      </c>
      <c r="E272" s="38">
        <f t="shared" si="15"/>
        <v>-4.9758477210770473E-3</v>
      </c>
    </row>
    <row r="273" spans="2:5" x14ac:dyDescent="0.25">
      <c r="B273" s="39">
        <v>5.42</v>
      </c>
      <c r="C273" s="39">
        <v>-2.5999999999999999E-2</v>
      </c>
      <c r="D273" s="38">
        <f t="shared" si="14"/>
        <v>-4.4999999999999998E-2</v>
      </c>
      <c r="E273" s="38">
        <f t="shared" si="15"/>
        <v>-4.3904538715385704E-3</v>
      </c>
    </row>
    <row r="274" spans="2:5" x14ac:dyDescent="0.25">
      <c r="B274" s="39">
        <v>5.44</v>
      </c>
      <c r="C274" s="39">
        <v>-2.5999999999999999E-2</v>
      </c>
      <c r="D274" s="38">
        <f t="shared" si="14"/>
        <v>-4.4999999999999998E-2</v>
      </c>
      <c r="E274" s="38">
        <f t="shared" si="15"/>
        <v>-4.3904538715385704E-3</v>
      </c>
    </row>
    <row r="275" spans="2:5" x14ac:dyDescent="0.25">
      <c r="B275" s="39">
        <v>5.46</v>
      </c>
      <c r="C275" s="39">
        <v>-2.5999999999999999E-2</v>
      </c>
      <c r="D275" s="38">
        <f t="shared" si="14"/>
        <v>-4.4999999999999998E-2</v>
      </c>
      <c r="E275" s="38">
        <f t="shared" si="15"/>
        <v>-4.3904538715385704E-3</v>
      </c>
    </row>
    <row r="276" spans="2:5" x14ac:dyDescent="0.25">
      <c r="B276" s="39">
        <v>5.48</v>
      </c>
      <c r="C276" s="39">
        <v>-1.9E-2</v>
      </c>
      <c r="D276" s="38">
        <f t="shared" si="14"/>
        <v>-3.7999999999999999E-2</v>
      </c>
      <c r="E276" s="38">
        <f t="shared" si="15"/>
        <v>-3.7074943804103486E-3</v>
      </c>
    </row>
    <row r="277" spans="2:5" x14ac:dyDescent="0.25">
      <c r="B277" s="39">
        <v>5.5</v>
      </c>
      <c r="C277" s="39">
        <v>-1.2999999999999999E-2</v>
      </c>
      <c r="D277" s="38">
        <f t="shared" si="14"/>
        <v>-3.2000000000000001E-2</v>
      </c>
      <c r="E277" s="38">
        <f t="shared" si="15"/>
        <v>-3.1221005308718726E-3</v>
      </c>
    </row>
    <row r="278" spans="2:5" x14ac:dyDescent="0.25">
      <c r="B278" s="39">
        <v>5.52</v>
      </c>
      <c r="C278" s="39">
        <v>-7.0000000000000001E-3</v>
      </c>
      <c r="D278" s="38">
        <f t="shared" si="14"/>
        <v>-2.5999999999999999E-2</v>
      </c>
      <c r="E278" s="38">
        <f t="shared" si="15"/>
        <v>-2.5367066813333965E-3</v>
      </c>
    </row>
    <row r="279" spans="2:5" x14ac:dyDescent="0.25">
      <c r="B279" s="39">
        <v>5.54</v>
      </c>
      <c r="C279" s="39">
        <v>-7.0000000000000001E-3</v>
      </c>
      <c r="D279" s="38">
        <f t="shared" si="14"/>
        <v>-2.5999999999999999E-2</v>
      </c>
      <c r="E279" s="38">
        <f t="shared" si="15"/>
        <v>-2.5367066813333965E-3</v>
      </c>
    </row>
    <row r="280" spans="2:5" x14ac:dyDescent="0.25">
      <c r="B280" s="39">
        <v>5.56</v>
      </c>
      <c r="C280" s="39">
        <v>-2E-3</v>
      </c>
      <c r="D280" s="38">
        <f t="shared" si="14"/>
        <v>-2.0999999999999998E-2</v>
      </c>
      <c r="E280" s="38">
        <f t="shared" si="15"/>
        <v>-2.0488784733846662E-3</v>
      </c>
    </row>
    <row r="281" spans="2:5" x14ac:dyDescent="0.25">
      <c r="B281" s="39">
        <v>5.58</v>
      </c>
      <c r="C281" s="39">
        <v>5.0000000000000001E-3</v>
      </c>
      <c r="D281" s="38">
        <f t="shared" si="14"/>
        <v>-1.3999999999999999E-2</v>
      </c>
      <c r="E281" s="38">
        <f t="shared" si="15"/>
        <v>-1.3659189822564442E-3</v>
      </c>
    </row>
    <row r="282" spans="2:5" x14ac:dyDescent="0.25">
      <c r="B282" s="39">
        <v>5.6</v>
      </c>
      <c r="C282" s="39">
        <v>5.0000000000000001E-3</v>
      </c>
      <c r="D282" s="38">
        <f t="shared" si="14"/>
        <v>-1.3999999999999999E-2</v>
      </c>
      <c r="E282" s="38">
        <f t="shared" si="15"/>
        <v>-1.3659189822564442E-3</v>
      </c>
    </row>
    <row r="283" spans="2:5" x14ac:dyDescent="0.25">
      <c r="B283" s="39">
        <v>5.62</v>
      </c>
      <c r="C283" s="39">
        <v>5.0000000000000001E-3</v>
      </c>
      <c r="D283" s="38">
        <f t="shared" si="14"/>
        <v>-1.3999999999999999E-2</v>
      </c>
      <c r="E283" s="38">
        <f t="shared" si="15"/>
        <v>-1.3659189822564442E-3</v>
      </c>
    </row>
    <row r="284" spans="2:5" x14ac:dyDescent="0.25">
      <c r="B284" s="39">
        <v>5.64</v>
      </c>
      <c r="C284" s="39">
        <v>1.7000000000000001E-2</v>
      </c>
      <c r="D284" s="38">
        <f t="shared" si="14"/>
        <v>-1.9999999999999983E-3</v>
      </c>
      <c r="E284" s="38">
        <f t="shared" si="15"/>
        <v>-1.9513128317949187E-4</v>
      </c>
    </row>
    <row r="285" spans="2:5" x14ac:dyDescent="0.25">
      <c r="B285" s="39">
        <v>5.66</v>
      </c>
      <c r="C285" s="39">
        <v>1.7000000000000001E-2</v>
      </c>
      <c r="D285" s="38">
        <f t="shared" si="14"/>
        <v>-1.9999999999999983E-3</v>
      </c>
      <c r="E285" s="38">
        <f t="shared" si="15"/>
        <v>-1.9513128317949187E-4</v>
      </c>
    </row>
    <row r="286" spans="2:5" x14ac:dyDescent="0.25">
      <c r="B286" s="39">
        <v>5.68</v>
      </c>
      <c r="C286" s="39">
        <v>2.3E-2</v>
      </c>
      <c r="D286" s="38">
        <f t="shared" si="14"/>
        <v>4.0000000000000001E-3</v>
      </c>
      <c r="E286" s="38">
        <f t="shared" si="15"/>
        <v>3.9026256635898407E-4</v>
      </c>
    </row>
    <row r="287" spans="2:5" x14ac:dyDescent="0.25">
      <c r="B287" s="39">
        <v>5.7</v>
      </c>
      <c r="C287" s="39">
        <v>2.3E-2</v>
      </c>
      <c r="D287" s="38">
        <f t="shared" si="14"/>
        <v>4.0000000000000001E-3</v>
      </c>
      <c r="E287" s="38">
        <f t="shared" si="15"/>
        <v>3.9026256635898407E-4</v>
      </c>
    </row>
    <row r="288" spans="2:5" x14ac:dyDescent="0.25">
      <c r="B288" s="39">
        <v>5.72</v>
      </c>
      <c r="C288" s="39">
        <v>2.9000000000000001E-2</v>
      </c>
      <c r="D288" s="38">
        <f t="shared" si="14"/>
        <v>1.0000000000000002E-2</v>
      </c>
      <c r="E288" s="38">
        <f t="shared" si="15"/>
        <v>9.7565641589746044E-4</v>
      </c>
    </row>
    <row r="289" spans="2:5" x14ac:dyDescent="0.25">
      <c r="B289" s="39">
        <v>5.74</v>
      </c>
      <c r="C289" s="39">
        <v>3.5000000000000003E-2</v>
      </c>
      <c r="D289" s="38">
        <f t="shared" si="14"/>
        <v>1.6000000000000004E-2</v>
      </c>
      <c r="E289" s="38">
        <f t="shared" si="15"/>
        <v>1.5610502654359367E-3</v>
      </c>
    </row>
    <row r="290" spans="2:5" x14ac:dyDescent="0.25">
      <c r="B290" s="39">
        <v>5.76</v>
      </c>
      <c r="C290" s="39">
        <v>4.1000000000000002E-2</v>
      </c>
      <c r="D290" s="38">
        <f t="shared" si="14"/>
        <v>2.2000000000000002E-2</v>
      </c>
      <c r="E290" s="38">
        <f t="shared" si="15"/>
        <v>2.1464441149744128E-3</v>
      </c>
    </row>
    <row r="291" spans="2:5" x14ac:dyDescent="0.25">
      <c r="B291" s="39">
        <v>5.78</v>
      </c>
      <c r="C291" s="39">
        <v>3.5000000000000003E-2</v>
      </c>
      <c r="D291" s="38">
        <f t="shared" si="14"/>
        <v>1.6000000000000004E-2</v>
      </c>
      <c r="E291" s="38">
        <f t="shared" si="15"/>
        <v>1.5610502654359367E-3</v>
      </c>
    </row>
    <row r="292" spans="2:5" x14ac:dyDescent="0.25">
      <c r="B292" s="39">
        <v>5.8</v>
      </c>
      <c r="C292" s="39">
        <v>3.5000000000000003E-2</v>
      </c>
      <c r="D292" s="38">
        <f t="shared" si="14"/>
        <v>1.6000000000000004E-2</v>
      </c>
      <c r="E292" s="38">
        <f t="shared" si="15"/>
        <v>1.5610502654359367E-3</v>
      </c>
    </row>
    <row r="293" spans="2:5" x14ac:dyDescent="0.25">
      <c r="B293" s="39">
        <v>5.82</v>
      </c>
      <c r="C293" s="39">
        <v>4.7E-2</v>
      </c>
      <c r="D293" s="38">
        <f t="shared" si="14"/>
        <v>2.8000000000000001E-2</v>
      </c>
      <c r="E293" s="38">
        <f t="shared" si="15"/>
        <v>2.7318379645128888E-3</v>
      </c>
    </row>
    <row r="294" spans="2:5" x14ac:dyDescent="0.25">
      <c r="B294" s="39">
        <v>5.84</v>
      </c>
      <c r="C294" s="39">
        <v>4.7E-2</v>
      </c>
      <c r="D294" s="38">
        <f t="shared" si="14"/>
        <v>2.8000000000000001E-2</v>
      </c>
      <c r="E294" s="38">
        <f t="shared" si="15"/>
        <v>2.7318379645128888E-3</v>
      </c>
    </row>
    <row r="295" spans="2:5" x14ac:dyDescent="0.25">
      <c r="B295" s="39">
        <v>5.86</v>
      </c>
      <c r="C295" s="39">
        <v>4.7E-2</v>
      </c>
      <c r="D295" s="38">
        <f t="shared" si="14"/>
        <v>2.8000000000000001E-2</v>
      </c>
      <c r="E295" s="38">
        <f t="shared" si="15"/>
        <v>2.7318379645128888E-3</v>
      </c>
    </row>
    <row r="296" spans="2:5" x14ac:dyDescent="0.25">
      <c r="B296" s="39">
        <v>5.88</v>
      </c>
      <c r="C296" s="39">
        <v>5.2999999999999999E-2</v>
      </c>
      <c r="D296" s="38">
        <f t="shared" si="14"/>
        <v>3.4000000000000002E-2</v>
      </c>
      <c r="E296" s="38">
        <f t="shared" si="15"/>
        <v>3.3172318140513649E-3</v>
      </c>
    </row>
    <row r="297" spans="2:5" x14ac:dyDescent="0.25">
      <c r="B297" s="39">
        <v>5.9</v>
      </c>
      <c r="C297" s="39">
        <v>5.2999999999999999E-2</v>
      </c>
      <c r="D297" s="38">
        <f t="shared" si="14"/>
        <v>3.4000000000000002E-2</v>
      </c>
      <c r="E297" s="38">
        <f t="shared" si="15"/>
        <v>3.3172318140513649E-3</v>
      </c>
    </row>
    <row r="298" spans="2:5" x14ac:dyDescent="0.25">
      <c r="B298" s="39">
        <v>5.92</v>
      </c>
      <c r="C298" s="39">
        <v>5.2999999999999999E-2</v>
      </c>
      <c r="D298" s="38">
        <f t="shared" si="14"/>
        <v>3.4000000000000002E-2</v>
      </c>
      <c r="E298" s="38">
        <f t="shared" si="15"/>
        <v>3.3172318140513649E-3</v>
      </c>
    </row>
    <row r="299" spans="2:5" x14ac:dyDescent="0.25">
      <c r="B299" s="39">
        <v>5.94</v>
      </c>
      <c r="C299" s="39">
        <v>5.2999999999999999E-2</v>
      </c>
      <c r="D299" s="38">
        <f t="shared" si="14"/>
        <v>3.4000000000000002E-2</v>
      </c>
      <c r="E299" s="38">
        <f t="shared" si="15"/>
        <v>3.3172318140513649E-3</v>
      </c>
    </row>
    <row r="300" spans="2:5" x14ac:dyDescent="0.25">
      <c r="B300" s="39">
        <v>5.96</v>
      </c>
      <c r="C300" s="39">
        <v>5.2999999999999999E-2</v>
      </c>
      <c r="D300" s="38">
        <f t="shared" si="14"/>
        <v>3.4000000000000002E-2</v>
      </c>
      <c r="E300" s="38">
        <f t="shared" si="15"/>
        <v>3.3172318140513649E-3</v>
      </c>
    </row>
    <row r="301" spans="2:5" x14ac:dyDescent="0.25">
      <c r="B301" s="39">
        <v>5.98</v>
      </c>
      <c r="C301" s="39">
        <v>5.2999999999999999E-2</v>
      </c>
      <c r="D301" s="38">
        <f t="shared" si="14"/>
        <v>3.4000000000000002E-2</v>
      </c>
      <c r="E301" s="38">
        <f t="shared" si="15"/>
        <v>3.3172318140513649E-3</v>
      </c>
    </row>
    <row r="302" spans="2:5" x14ac:dyDescent="0.25">
      <c r="B302" s="39">
        <v>6</v>
      </c>
      <c r="C302" s="39">
        <v>5.2999999999999999E-2</v>
      </c>
      <c r="D302" s="38">
        <f t="shared" si="14"/>
        <v>3.4000000000000002E-2</v>
      </c>
      <c r="E302" s="38">
        <f t="shared" si="15"/>
        <v>3.3172318140513649E-3</v>
      </c>
    </row>
    <row r="303" spans="2:5" x14ac:dyDescent="0.25">
      <c r="B303" s="39">
        <v>6.02</v>
      </c>
      <c r="C303" s="39">
        <v>5.2999999999999999E-2</v>
      </c>
      <c r="D303" s="38">
        <f t="shared" si="14"/>
        <v>3.4000000000000002E-2</v>
      </c>
      <c r="E303" s="38">
        <f t="shared" si="15"/>
        <v>3.3172318140513649E-3</v>
      </c>
    </row>
    <row r="304" spans="2:5" x14ac:dyDescent="0.25">
      <c r="B304" s="39">
        <v>6.04</v>
      </c>
      <c r="C304" s="39">
        <v>5.2999999999999999E-2</v>
      </c>
      <c r="D304" s="38">
        <f t="shared" si="14"/>
        <v>3.4000000000000002E-2</v>
      </c>
      <c r="E304" s="38">
        <f t="shared" si="15"/>
        <v>3.3172318140513649E-3</v>
      </c>
    </row>
    <row r="305" spans="2:5" x14ac:dyDescent="0.25">
      <c r="B305" s="39">
        <v>6.06</v>
      </c>
      <c r="C305" s="39">
        <v>4.7E-2</v>
      </c>
      <c r="D305" s="38">
        <f t="shared" si="14"/>
        <v>2.8000000000000001E-2</v>
      </c>
      <c r="E305" s="38">
        <f t="shared" si="15"/>
        <v>2.7318379645128888E-3</v>
      </c>
    </row>
    <row r="306" spans="2:5" x14ac:dyDescent="0.25">
      <c r="B306" s="39">
        <v>6.08</v>
      </c>
      <c r="C306" s="39">
        <v>4.1000000000000002E-2</v>
      </c>
      <c r="D306" s="38">
        <f t="shared" si="14"/>
        <v>2.2000000000000002E-2</v>
      </c>
      <c r="E306" s="38">
        <f t="shared" si="15"/>
        <v>2.1464441149744128E-3</v>
      </c>
    </row>
    <row r="307" spans="2:5" x14ac:dyDescent="0.25">
      <c r="B307" s="39">
        <v>6.1</v>
      </c>
      <c r="C307" s="39">
        <v>4.1000000000000002E-2</v>
      </c>
      <c r="D307" s="38">
        <f t="shared" si="14"/>
        <v>2.2000000000000002E-2</v>
      </c>
      <c r="E307" s="38">
        <f t="shared" si="15"/>
        <v>2.1464441149744128E-3</v>
      </c>
    </row>
    <row r="308" spans="2:5" x14ac:dyDescent="0.25">
      <c r="B308" s="39">
        <v>6.12</v>
      </c>
      <c r="C308" s="39">
        <v>4.7E-2</v>
      </c>
      <c r="D308" s="38">
        <f t="shared" si="14"/>
        <v>2.8000000000000001E-2</v>
      </c>
      <c r="E308" s="38">
        <f t="shared" si="15"/>
        <v>2.7318379645128888E-3</v>
      </c>
    </row>
    <row r="309" spans="2:5" x14ac:dyDescent="0.25">
      <c r="B309" s="39">
        <v>6.14</v>
      </c>
      <c r="C309" s="39">
        <v>4.1000000000000002E-2</v>
      </c>
      <c r="D309" s="38">
        <f t="shared" si="14"/>
        <v>2.2000000000000002E-2</v>
      </c>
      <c r="E309" s="38">
        <f t="shared" si="15"/>
        <v>2.1464441149744128E-3</v>
      </c>
    </row>
    <row r="310" spans="2:5" x14ac:dyDescent="0.25">
      <c r="B310" s="39">
        <v>6.16</v>
      </c>
      <c r="C310" s="39">
        <v>4.1000000000000002E-2</v>
      </c>
      <c r="D310" s="38">
        <f t="shared" si="14"/>
        <v>2.2000000000000002E-2</v>
      </c>
      <c r="E310" s="38">
        <f t="shared" si="15"/>
        <v>2.1464441149744128E-3</v>
      </c>
    </row>
    <row r="311" spans="2:5" x14ac:dyDescent="0.25">
      <c r="B311" s="39">
        <v>6.18</v>
      </c>
      <c r="C311" s="39">
        <v>3.5000000000000003E-2</v>
      </c>
      <c r="D311" s="38">
        <f t="shared" si="14"/>
        <v>1.6000000000000004E-2</v>
      </c>
      <c r="E311" s="38">
        <f t="shared" si="15"/>
        <v>1.5610502654359367E-3</v>
      </c>
    </row>
    <row r="312" spans="2:5" x14ac:dyDescent="0.25">
      <c r="B312" s="39">
        <v>6.2</v>
      </c>
      <c r="C312" s="39">
        <v>2.9000000000000001E-2</v>
      </c>
      <c r="D312" s="38">
        <f t="shared" si="14"/>
        <v>1.0000000000000002E-2</v>
      </c>
      <c r="E312" s="38">
        <f t="shared" si="15"/>
        <v>9.7565641589746044E-4</v>
      </c>
    </row>
    <row r="313" spans="2:5" x14ac:dyDescent="0.25">
      <c r="B313" s="39">
        <v>6.22</v>
      </c>
      <c r="C313" s="39">
        <v>2.9000000000000001E-2</v>
      </c>
      <c r="D313" s="38">
        <f t="shared" si="14"/>
        <v>1.0000000000000002E-2</v>
      </c>
      <c r="E313" s="38">
        <f t="shared" si="15"/>
        <v>9.7565641589746044E-4</v>
      </c>
    </row>
    <row r="314" spans="2:5" x14ac:dyDescent="0.25">
      <c r="B314" s="39">
        <v>6.24</v>
      </c>
      <c r="C314" s="39">
        <v>2.3E-2</v>
      </c>
      <c r="D314" s="38">
        <f t="shared" si="14"/>
        <v>4.0000000000000001E-3</v>
      </c>
      <c r="E314" s="38">
        <f t="shared" si="15"/>
        <v>3.9026256635898407E-4</v>
      </c>
    </row>
    <row r="315" spans="2:5" x14ac:dyDescent="0.25">
      <c r="B315" s="39">
        <v>6.26</v>
      </c>
      <c r="C315" s="39">
        <v>1.7000000000000001E-2</v>
      </c>
      <c r="D315" s="38">
        <f t="shared" si="14"/>
        <v>-1.9999999999999983E-3</v>
      </c>
      <c r="E315" s="38">
        <f t="shared" si="15"/>
        <v>-1.9513128317949187E-4</v>
      </c>
    </row>
    <row r="316" spans="2:5" x14ac:dyDescent="0.25">
      <c r="B316" s="39">
        <v>6.28</v>
      </c>
      <c r="C316" s="39">
        <v>1.7000000000000001E-2</v>
      </c>
      <c r="D316" s="38">
        <f t="shared" si="14"/>
        <v>-1.9999999999999983E-3</v>
      </c>
      <c r="E316" s="38">
        <f t="shared" si="15"/>
        <v>-1.9513128317949187E-4</v>
      </c>
    </row>
    <row r="317" spans="2:5" x14ac:dyDescent="0.25">
      <c r="B317" s="39">
        <v>6.3</v>
      </c>
      <c r="C317" s="39">
        <v>1.0999999999999999E-2</v>
      </c>
      <c r="D317" s="38">
        <f t="shared" si="14"/>
        <v>-8.0000000000000002E-3</v>
      </c>
      <c r="E317" s="38">
        <f t="shared" si="15"/>
        <v>-7.8052513271796814E-4</v>
      </c>
    </row>
    <row r="318" spans="2:5" x14ac:dyDescent="0.25">
      <c r="B318" s="39">
        <v>6.32</v>
      </c>
      <c r="C318" s="39">
        <v>1.0999999999999999E-2</v>
      </c>
      <c r="D318" s="38">
        <f t="shared" si="14"/>
        <v>-8.0000000000000002E-3</v>
      </c>
      <c r="E318" s="38">
        <f t="shared" si="15"/>
        <v>-7.8052513271796814E-4</v>
      </c>
    </row>
    <row r="319" spans="2:5" x14ac:dyDescent="0.25">
      <c r="B319" s="39">
        <v>6.34</v>
      </c>
      <c r="C319" s="39">
        <v>1.0999999999999999E-2</v>
      </c>
      <c r="D319" s="38">
        <f t="shared" si="14"/>
        <v>-8.0000000000000002E-3</v>
      </c>
      <c r="E319" s="38">
        <f t="shared" si="15"/>
        <v>-7.8052513271796814E-4</v>
      </c>
    </row>
    <row r="320" spans="2:5" x14ac:dyDescent="0.25">
      <c r="B320" s="39">
        <v>6.36</v>
      </c>
      <c r="C320" s="39">
        <v>5.0000000000000001E-3</v>
      </c>
      <c r="D320" s="38">
        <f t="shared" si="14"/>
        <v>-1.3999999999999999E-2</v>
      </c>
      <c r="E320" s="38">
        <f t="shared" si="15"/>
        <v>-1.3659189822564442E-3</v>
      </c>
    </row>
    <row r="321" spans="2:5" x14ac:dyDescent="0.25">
      <c r="B321" s="39">
        <v>6.38</v>
      </c>
      <c r="C321" s="39">
        <v>5.0000000000000001E-3</v>
      </c>
      <c r="D321" s="38">
        <f t="shared" si="14"/>
        <v>-1.3999999999999999E-2</v>
      </c>
      <c r="E321" s="38">
        <f t="shared" si="15"/>
        <v>-1.3659189822564442E-3</v>
      </c>
    </row>
    <row r="322" spans="2:5" x14ac:dyDescent="0.25">
      <c r="B322" s="39">
        <v>6.4</v>
      </c>
      <c r="C322" s="39">
        <v>5.0000000000000001E-3</v>
      </c>
      <c r="D322" s="38">
        <f t="shared" si="14"/>
        <v>-1.3999999999999999E-2</v>
      </c>
      <c r="E322" s="38">
        <f t="shared" si="15"/>
        <v>-1.3659189822564442E-3</v>
      </c>
    </row>
    <row r="323" spans="2:5" x14ac:dyDescent="0.25">
      <c r="B323" s="39">
        <v>6.42</v>
      </c>
      <c r="C323" s="39">
        <v>-2E-3</v>
      </c>
      <c r="D323" s="38">
        <f t="shared" ref="D323:D386" si="16">C323-$O$5</f>
        <v>-2.0999999999999998E-2</v>
      </c>
      <c r="E323" s="38">
        <f t="shared" si="15"/>
        <v>-2.0488784733846662E-3</v>
      </c>
    </row>
    <row r="324" spans="2:5" x14ac:dyDescent="0.25">
      <c r="B324" s="39">
        <v>6.44</v>
      </c>
      <c r="C324" s="39">
        <v>-2E-3</v>
      </c>
      <c r="D324" s="38">
        <f t="shared" si="16"/>
        <v>-2.0999999999999998E-2</v>
      </c>
      <c r="E324" s="38">
        <f t="shared" ref="E324:E387" si="17">D324/$O$2</f>
        <v>-2.0488784733846662E-3</v>
      </c>
    </row>
    <row r="325" spans="2:5" x14ac:dyDescent="0.25">
      <c r="B325" s="39">
        <v>6.46</v>
      </c>
      <c r="C325" s="39">
        <v>-7.0000000000000001E-3</v>
      </c>
      <c r="D325" s="38">
        <f t="shared" si="16"/>
        <v>-2.5999999999999999E-2</v>
      </c>
      <c r="E325" s="38">
        <f t="shared" si="17"/>
        <v>-2.5367066813333965E-3</v>
      </c>
    </row>
    <row r="326" spans="2:5" x14ac:dyDescent="0.25">
      <c r="B326" s="39">
        <v>6.48</v>
      </c>
      <c r="C326" s="39">
        <v>-7.0000000000000001E-3</v>
      </c>
      <c r="D326" s="38">
        <f t="shared" si="16"/>
        <v>-2.5999999999999999E-2</v>
      </c>
      <c r="E326" s="38">
        <f t="shared" si="17"/>
        <v>-2.5367066813333965E-3</v>
      </c>
    </row>
    <row r="327" spans="2:5" x14ac:dyDescent="0.25">
      <c r="B327" s="39">
        <v>6.5</v>
      </c>
      <c r="C327" s="39">
        <v>-1.2999999999999999E-2</v>
      </c>
      <c r="D327" s="38">
        <f t="shared" si="16"/>
        <v>-3.2000000000000001E-2</v>
      </c>
      <c r="E327" s="38">
        <f t="shared" si="17"/>
        <v>-3.1221005308718726E-3</v>
      </c>
    </row>
    <row r="328" spans="2:5" x14ac:dyDescent="0.25">
      <c r="B328" s="39">
        <v>6.52</v>
      </c>
      <c r="C328" s="39">
        <v>-1.2999999999999999E-2</v>
      </c>
      <c r="D328" s="38">
        <f t="shared" si="16"/>
        <v>-3.2000000000000001E-2</v>
      </c>
      <c r="E328" s="38">
        <f t="shared" si="17"/>
        <v>-3.1221005308718726E-3</v>
      </c>
    </row>
    <row r="329" spans="2:5" x14ac:dyDescent="0.25">
      <c r="B329" s="39">
        <v>6.54</v>
      </c>
      <c r="C329" s="39">
        <v>-1.2999999999999999E-2</v>
      </c>
      <c r="D329" s="38">
        <f t="shared" si="16"/>
        <v>-3.2000000000000001E-2</v>
      </c>
      <c r="E329" s="38">
        <f t="shared" si="17"/>
        <v>-3.1221005308718726E-3</v>
      </c>
    </row>
    <row r="330" spans="2:5" x14ac:dyDescent="0.25">
      <c r="B330" s="39">
        <v>6.56</v>
      </c>
      <c r="C330" s="39">
        <v>-1.2999999999999999E-2</v>
      </c>
      <c r="D330" s="38">
        <f t="shared" si="16"/>
        <v>-3.2000000000000001E-2</v>
      </c>
      <c r="E330" s="38">
        <f t="shared" si="17"/>
        <v>-3.1221005308718726E-3</v>
      </c>
    </row>
    <row r="331" spans="2:5" x14ac:dyDescent="0.25">
      <c r="B331" s="39">
        <v>6.58</v>
      </c>
      <c r="C331" s="39">
        <v>-1.2999999999999999E-2</v>
      </c>
      <c r="D331" s="38">
        <f t="shared" si="16"/>
        <v>-3.2000000000000001E-2</v>
      </c>
      <c r="E331" s="38">
        <f t="shared" si="17"/>
        <v>-3.1221005308718726E-3</v>
      </c>
    </row>
    <row r="332" spans="2:5" x14ac:dyDescent="0.25">
      <c r="B332" s="39">
        <v>6.6</v>
      </c>
      <c r="C332" s="39">
        <v>-1.2999999999999999E-2</v>
      </c>
      <c r="D332" s="38">
        <f t="shared" si="16"/>
        <v>-3.2000000000000001E-2</v>
      </c>
      <c r="E332" s="38">
        <f t="shared" si="17"/>
        <v>-3.1221005308718726E-3</v>
      </c>
    </row>
    <row r="333" spans="2:5" x14ac:dyDescent="0.25">
      <c r="B333" s="39">
        <v>6.62</v>
      </c>
      <c r="C333" s="39">
        <v>-1.2999999999999999E-2</v>
      </c>
      <c r="D333" s="38">
        <f t="shared" si="16"/>
        <v>-3.2000000000000001E-2</v>
      </c>
      <c r="E333" s="38">
        <f t="shared" si="17"/>
        <v>-3.1221005308718726E-3</v>
      </c>
    </row>
    <row r="334" spans="2:5" x14ac:dyDescent="0.25">
      <c r="B334" s="39">
        <v>6.64</v>
      </c>
      <c r="C334" s="39">
        <v>-1.2999999999999999E-2</v>
      </c>
      <c r="D334" s="38">
        <f t="shared" si="16"/>
        <v>-3.2000000000000001E-2</v>
      </c>
      <c r="E334" s="38">
        <f t="shared" si="17"/>
        <v>-3.1221005308718726E-3</v>
      </c>
    </row>
    <row r="335" spans="2:5" x14ac:dyDescent="0.25">
      <c r="B335" s="39">
        <v>6.66</v>
      </c>
      <c r="C335" s="39">
        <v>-1.2999999999999999E-2</v>
      </c>
      <c r="D335" s="38">
        <f t="shared" si="16"/>
        <v>-3.2000000000000001E-2</v>
      </c>
      <c r="E335" s="38">
        <f t="shared" si="17"/>
        <v>-3.1221005308718726E-3</v>
      </c>
    </row>
    <row r="336" spans="2:5" x14ac:dyDescent="0.25">
      <c r="B336" s="39">
        <v>6.68</v>
      </c>
      <c r="C336" s="39">
        <v>-1.2999999999999999E-2</v>
      </c>
      <c r="D336" s="38">
        <f t="shared" si="16"/>
        <v>-3.2000000000000001E-2</v>
      </c>
      <c r="E336" s="38">
        <f t="shared" si="17"/>
        <v>-3.1221005308718726E-3</v>
      </c>
    </row>
    <row r="337" spans="2:5" x14ac:dyDescent="0.25">
      <c r="B337" s="39">
        <v>6.7</v>
      </c>
      <c r="C337" s="39">
        <v>-1.2999999999999999E-2</v>
      </c>
      <c r="D337" s="38">
        <f t="shared" si="16"/>
        <v>-3.2000000000000001E-2</v>
      </c>
      <c r="E337" s="38">
        <f t="shared" si="17"/>
        <v>-3.1221005308718726E-3</v>
      </c>
    </row>
    <row r="338" spans="2:5" x14ac:dyDescent="0.25">
      <c r="B338" s="39">
        <v>6.72</v>
      </c>
      <c r="C338" s="39">
        <v>-7.0000000000000001E-3</v>
      </c>
      <c r="D338" s="38">
        <f t="shared" si="16"/>
        <v>-2.5999999999999999E-2</v>
      </c>
      <c r="E338" s="38">
        <f t="shared" si="17"/>
        <v>-2.5367066813333965E-3</v>
      </c>
    </row>
    <row r="339" spans="2:5" x14ac:dyDescent="0.25">
      <c r="B339" s="39">
        <v>6.74</v>
      </c>
      <c r="C339" s="39">
        <v>-1.2999999999999999E-2</v>
      </c>
      <c r="D339" s="38">
        <f t="shared" si="16"/>
        <v>-3.2000000000000001E-2</v>
      </c>
      <c r="E339" s="38">
        <f t="shared" si="17"/>
        <v>-3.1221005308718726E-3</v>
      </c>
    </row>
    <row r="340" spans="2:5" x14ac:dyDescent="0.25">
      <c r="B340" s="39">
        <v>6.76</v>
      </c>
      <c r="C340" s="39">
        <v>-7.0000000000000001E-3</v>
      </c>
      <c r="D340" s="38">
        <f t="shared" si="16"/>
        <v>-2.5999999999999999E-2</v>
      </c>
      <c r="E340" s="38">
        <f t="shared" si="17"/>
        <v>-2.5367066813333965E-3</v>
      </c>
    </row>
    <row r="341" spans="2:5" x14ac:dyDescent="0.25">
      <c r="B341" s="39">
        <v>6.78</v>
      </c>
      <c r="C341" s="39">
        <v>-2E-3</v>
      </c>
      <c r="D341" s="38">
        <f t="shared" si="16"/>
        <v>-2.0999999999999998E-2</v>
      </c>
      <c r="E341" s="38">
        <f t="shared" si="17"/>
        <v>-2.0488784733846662E-3</v>
      </c>
    </row>
    <row r="342" spans="2:5" x14ac:dyDescent="0.25">
      <c r="B342" s="39">
        <v>6.8</v>
      </c>
      <c r="C342" s="39">
        <v>-2E-3</v>
      </c>
      <c r="D342" s="38">
        <f t="shared" si="16"/>
        <v>-2.0999999999999998E-2</v>
      </c>
      <c r="E342" s="38">
        <f t="shared" si="17"/>
        <v>-2.0488784733846662E-3</v>
      </c>
    </row>
    <row r="343" spans="2:5" x14ac:dyDescent="0.25">
      <c r="B343" s="39">
        <v>6.82</v>
      </c>
      <c r="C343" s="39">
        <v>5.0000000000000001E-3</v>
      </c>
      <c r="D343" s="38">
        <f t="shared" si="16"/>
        <v>-1.3999999999999999E-2</v>
      </c>
      <c r="E343" s="38">
        <f t="shared" si="17"/>
        <v>-1.3659189822564442E-3</v>
      </c>
    </row>
    <row r="344" spans="2:5" x14ac:dyDescent="0.25">
      <c r="B344" s="39">
        <v>6.84</v>
      </c>
      <c r="C344" s="39">
        <v>-2E-3</v>
      </c>
      <c r="D344" s="38">
        <f t="shared" si="16"/>
        <v>-2.0999999999999998E-2</v>
      </c>
      <c r="E344" s="38">
        <f t="shared" si="17"/>
        <v>-2.0488784733846662E-3</v>
      </c>
    </row>
    <row r="345" spans="2:5" x14ac:dyDescent="0.25">
      <c r="B345" s="39">
        <v>6.86</v>
      </c>
      <c r="C345" s="39">
        <v>-2E-3</v>
      </c>
      <c r="D345" s="38">
        <f t="shared" si="16"/>
        <v>-2.0999999999999998E-2</v>
      </c>
      <c r="E345" s="38">
        <f t="shared" si="17"/>
        <v>-2.0488784733846662E-3</v>
      </c>
    </row>
    <row r="346" spans="2:5" x14ac:dyDescent="0.25">
      <c r="B346" s="39">
        <v>6.88</v>
      </c>
      <c r="C346" s="39">
        <v>5.0000000000000001E-3</v>
      </c>
      <c r="D346" s="38">
        <f t="shared" si="16"/>
        <v>-1.3999999999999999E-2</v>
      </c>
      <c r="E346" s="38">
        <f t="shared" si="17"/>
        <v>-1.3659189822564442E-3</v>
      </c>
    </row>
    <row r="347" spans="2:5" x14ac:dyDescent="0.25">
      <c r="B347" s="39">
        <v>6.9</v>
      </c>
      <c r="C347" s="39">
        <v>5.0000000000000001E-3</v>
      </c>
      <c r="D347" s="38">
        <f t="shared" si="16"/>
        <v>-1.3999999999999999E-2</v>
      </c>
      <c r="E347" s="38">
        <f t="shared" si="17"/>
        <v>-1.3659189822564442E-3</v>
      </c>
    </row>
    <row r="348" spans="2:5" x14ac:dyDescent="0.25">
      <c r="B348" s="39">
        <v>6.92</v>
      </c>
      <c r="C348" s="39">
        <v>1.0999999999999999E-2</v>
      </c>
      <c r="D348" s="38">
        <f t="shared" si="16"/>
        <v>-8.0000000000000002E-3</v>
      </c>
      <c r="E348" s="38">
        <f t="shared" si="17"/>
        <v>-7.8052513271796814E-4</v>
      </c>
    </row>
    <row r="349" spans="2:5" x14ac:dyDescent="0.25">
      <c r="B349" s="39">
        <v>6.94</v>
      </c>
      <c r="C349" s="39">
        <v>1.0999999999999999E-2</v>
      </c>
      <c r="D349" s="38">
        <f t="shared" si="16"/>
        <v>-8.0000000000000002E-3</v>
      </c>
      <c r="E349" s="38">
        <f t="shared" si="17"/>
        <v>-7.8052513271796814E-4</v>
      </c>
    </row>
    <row r="350" spans="2:5" x14ac:dyDescent="0.25">
      <c r="B350" s="39">
        <v>6.96</v>
      </c>
      <c r="C350" s="39">
        <v>1.7000000000000001E-2</v>
      </c>
      <c r="D350" s="38">
        <f t="shared" si="16"/>
        <v>-1.9999999999999983E-3</v>
      </c>
      <c r="E350" s="38">
        <f t="shared" si="17"/>
        <v>-1.9513128317949187E-4</v>
      </c>
    </row>
    <row r="351" spans="2:5" x14ac:dyDescent="0.25">
      <c r="B351" s="39">
        <v>6.98</v>
      </c>
      <c r="C351" s="39">
        <v>1.7000000000000001E-2</v>
      </c>
      <c r="D351" s="38">
        <f t="shared" si="16"/>
        <v>-1.9999999999999983E-3</v>
      </c>
      <c r="E351" s="38">
        <f t="shared" si="17"/>
        <v>-1.9513128317949187E-4</v>
      </c>
    </row>
    <row r="352" spans="2:5" x14ac:dyDescent="0.25">
      <c r="B352" s="39">
        <v>7</v>
      </c>
      <c r="C352" s="39">
        <v>1.7000000000000001E-2</v>
      </c>
      <c r="D352" s="38">
        <f t="shared" si="16"/>
        <v>-1.9999999999999983E-3</v>
      </c>
      <c r="E352" s="38">
        <f t="shared" si="17"/>
        <v>-1.9513128317949187E-4</v>
      </c>
    </row>
    <row r="353" spans="2:5" x14ac:dyDescent="0.25">
      <c r="B353" s="39">
        <v>7.02</v>
      </c>
      <c r="C353" s="39">
        <v>2.9000000000000001E-2</v>
      </c>
      <c r="D353" s="38">
        <f t="shared" si="16"/>
        <v>1.0000000000000002E-2</v>
      </c>
      <c r="E353" s="38">
        <f t="shared" si="17"/>
        <v>9.7565641589746044E-4</v>
      </c>
    </row>
    <row r="354" spans="2:5" x14ac:dyDescent="0.25">
      <c r="B354" s="39">
        <v>7.04</v>
      </c>
      <c r="C354" s="39">
        <v>2.9000000000000001E-2</v>
      </c>
      <c r="D354" s="38">
        <f t="shared" si="16"/>
        <v>1.0000000000000002E-2</v>
      </c>
      <c r="E354" s="38">
        <f t="shared" si="17"/>
        <v>9.7565641589746044E-4</v>
      </c>
    </row>
    <row r="355" spans="2:5" x14ac:dyDescent="0.25">
      <c r="B355" s="39">
        <v>7.06</v>
      </c>
      <c r="C355" s="39">
        <v>2.9000000000000001E-2</v>
      </c>
      <c r="D355" s="38">
        <f t="shared" si="16"/>
        <v>1.0000000000000002E-2</v>
      </c>
      <c r="E355" s="38">
        <f t="shared" si="17"/>
        <v>9.7565641589746044E-4</v>
      </c>
    </row>
    <row r="356" spans="2:5" x14ac:dyDescent="0.25">
      <c r="B356" s="39">
        <v>7.08</v>
      </c>
      <c r="C356" s="39">
        <v>3.5000000000000003E-2</v>
      </c>
      <c r="D356" s="38">
        <f t="shared" si="16"/>
        <v>1.6000000000000004E-2</v>
      </c>
      <c r="E356" s="38">
        <f t="shared" si="17"/>
        <v>1.5610502654359367E-3</v>
      </c>
    </row>
    <row r="357" spans="2:5" x14ac:dyDescent="0.25">
      <c r="B357" s="39">
        <v>7.1</v>
      </c>
      <c r="C357" s="39">
        <v>3.5000000000000003E-2</v>
      </c>
      <c r="D357" s="38">
        <f t="shared" si="16"/>
        <v>1.6000000000000004E-2</v>
      </c>
      <c r="E357" s="38">
        <f t="shared" si="17"/>
        <v>1.5610502654359367E-3</v>
      </c>
    </row>
    <row r="358" spans="2:5" x14ac:dyDescent="0.25">
      <c r="B358" s="39">
        <v>7.12</v>
      </c>
      <c r="C358" s="39">
        <v>3.5000000000000003E-2</v>
      </c>
      <c r="D358" s="38">
        <f t="shared" si="16"/>
        <v>1.6000000000000004E-2</v>
      </c>
      <c r="E358" s="38">
        <f t="shared" si="17"/>
        <v>1.5610502654359367E-3</v>
      </c>
    </row>
    <row r="359" spans="2:5" x14ac:dyDescent="0.25">
      <c r="B359" s="39">
        <v>7.14</v>
      </c>
      <c r="C359" s="39">
        <v>3.5000000000000003E-2</v>
      </c>
      <c r="D359" s="38">
        <f t="shared" si="16"/>
        <v>1.6000000000000004E-2</v>
      </c>
      <c r="E359" s="38">
        <f t="shared" si="17"/>
        <v>1.5610502654359367E-3</v>
      </c>
    </row>
    <row r="360" spans="2:5" x14ac:dyDescent="0.25">
      <c r="B360" s="39">
        <v>7.16</v>
      </c>
      <c r="C360" s="39">
        <v>3.5000000000000003E-2</v>
      </c>
      <c r="D360" s="38">
        <f t="shared" si="16"/>
        <v>1.6000000000000004E-2</v>
      </c>
      <c r="E360" s="38">
        <f t="shared" si="17"/>
        <v>1.5610502654359367E-3</v>
      </c>
    </row>
    <row r="361" spans="2:5" x14ac:dyDescent="0.25">
      <c r="B361" s="39">
        <v>7.18</v>
      </c>
      <c r="C361" s="39">
        <v>3.5000000000000003E-2</v>
      </c>
      <c r="D361" s="38">
        <f t="shared" si="16"/>
        <v>1.6000000000000004E-2</v>
      </c>
      <c r="E361" s="38">
        <f t="shared" si="17"/>
        <v>1.5610502654359367E-3</v>
      </c>
    </row>
    <row r="362" spans="2:5" x14ac:dyDescent="0.25">
      <c r="B362" s="39">
        <v>7.2</v>
      </c>
      <c r="C362" s="39">
        <v>3.5000000000000003E-2</v>
      </c>
      <c r="D362" s="38">
        <f t="shared" si="16"/>
        <v>1.6000000000000004E-2</v>
      </c>
      <c r="E362" s="38">
        <f t="shared" si="17"/>
        <v>1.5610502654359367E-3</v>
      </c>
    </row>
    <row r="363" spans="2:5" x14ac:dyDescent="0.25">
      <c r="B363" s="39">
        <v>7.22</v>
      </c>
      <c r="C363" s="39">
        <v>3.5000000000000003E-2</v>
      </c>
      <c r="D363" s="38">
        <f t="shared" si="16"/>
        <v>1.6000000000000004E-2</v>
      </c>
      <c r="E363" s="38">
        <f t="shared" si="17"/>
        <v>1.5610502654359367E-3</v>
      </c>
    </row>
    <row r="364" spans="2:5" x14ac:dyDescent="0.25">
      <c r="B364" s="39">
        <v>7.24</v>
      </c>
      <c r="C364" s="39">
        <v>3.5000000000000003E-2</v>
      </c>
      <c r="D364" s="38">
        <f t="shared" si="16"/>
        <v>1.6000000000000004E-2</v>
      </c>
      <c r="E364" s="38">
        <f t="shared" si="17"/>
        <v>1.5610502654359367E-3</v>
      </c>
    </row>
    <row r="365" spans="2:5" x14ac:dyDescent="0.25">
      <c r="B365" s="39">
        <v>7.26</v>
      </c>
      <c r="C365" s="39">
        <v>3.5000000000000003E-2</v>
      </c>
      <c r="D365" s="38">
        <f t="shared" si="16"/>
        <v>1.6000000000000004E-2</v>
      </c>
      <c r="E365" s="38">
        <f t="shared" si="17"/>
        <v>1.5610502654359367E-3</v>
      </c>
    </row>
    <row r="366" spans="2:5" x14ac:dyDescent="0.25">
      <c r="B366" s="39">
        <v>7.28</v>
      </c>
      <c r="C366" s="39">
        <v>3.5000000000000003E-2</v>
      </c>
      <c r="D366" s="38">
        <f t="shared" si="16"/>
        <v>1.6000000000000004E-2</v>
      </c>
      <c r="E366" s="38">
        <f t="shared" si="17"/>
        <v>1.5610502654359367E-3</v>
      </c>
    </row>
    <row r="367" spans="2:5" x14ac:dyDescent="0.25">
      <c r="B367" s="39">
        <v>7.3</v>
      </c>
      <c r="C367" s="39">
        <v>3.5000000000000003E-2</v>
      </c>
      <c r="D367" s="38">
        <f t="shared" si="16"/>
        <v>1.6000000000000004E-2</v>
      </c>
      <c r="E367" s="38">
        <f t="shared" si="17"/>
        <v>1.5610502654359367E-3</v>
      </c>
    </row>
    <row r="368" spans="2:5" x14ac:dyDescent="0.25">
      <c r="B368" s="39">
        <v>7.32</v>
      </c>
      <c r="C368" s="39">
        <v>3.5000000000000003E-2</v>
      </c>
      <c r="D368" s="38">
        <f t="shared" si="16"/>
        <v>1.6000000000000004E-2</v>
      </c>
      <c r="E368" s="38">
        <f t="shared" si="17"/>
        <v>1.5610502654359367E-3</v>
      </c>
    </row>
    <row r="369" spans="2:5" x14ac:dyDescent="0.25">
      <c r="B369" s="39">
        <v>7.34</v>
      </c>
      <c r="C369" s="39">
        <v>3.5000000000000003E-2</v>
      </c>
      <c r="D369" s="38">
        <f t="shared" si="16"/>
        <v>1.6000000000000004E-2</v>
      </c>
      <c r="E369" s="38">
        <f t="shared" si="17"/>
        <v>1.5610502654359367E-3</v>
      </c>
    </row>
    <row r="370" spans="2:5" x14ac:dyDescent="0.25">
      <c r="B370" s="39">
        <v>7.36</v>
      </c>
      <c r="C370" s="39">
        <v>3.5000000000000003E-2</v>
      </c>
      <c r="D370" s="38">
        <f t="shared" si="16"/>
        <v>1.6000000000000004E-2</v>
      </c>
      <c r="E370" s="38">
        <f t="shared" si="17"/>
        <v>1.5610502654359367E-3</v>
      </c>
    </row>
    <row r="371" spans="2:5" x14ac:dyDescent="0.25">
      <c r="B371" s="39">
        <v>7.38</v>
      </c>
      <c r="C371" s="39">
        <v>3.5000000000000003E-2</v>
      </c>
      <c r="D371" s="38">
        <f t="shared" si="16"/>
        <v>1.6000000000000004E-2</v>
      </c>
      <c r="E371" s="38">
        <f t="shared" si="17"/>
        <v>1.5610502654359367E-3</v>
      </c>
    </row>
    <row r="372" spans="2:5" x14ac:dyDescent="0.25">
      <c r="B372" s="39">
        <v>7.4</v>
      </c>
      <c r="C372" s="39">
        <v>3.5000000000000003E-2</v>
      </c>
      <c r="D372" s="38">
        <f t="shared" si="16"/>
        <v>1.6000000000000004E-2</v>
      </c>
      <c r="E372" s="38">
        <f t="shared" si="17"/>
        <v>1.5610502654359367E-3</v>
      </c>
    </row>
    <row r="373" spans="2:5" x14ac:dyDescent="0.25">
      <c r="B373" s="39">
        <v>7.42</v>
      </c>
      <c r="C373" s="39">
        <v>2.9000000000000001E-2</v>
      </c>
      <c r="D373" s="38">
        <f t="shared" si="16"/>
        <v>1.0000000000000002E-2</v>
      </c>
      <c r="E373" s="38">
        <f t="shared" si="17"/>
        <v>9.7565641589746044E-4</v>
      </c>
    </row>
    <row r="374" spans="2:5" x14ac:dyDescent="0.25">
      <c r="B374" s="39">
        <v>7.44</v>
      </c>
      <c r="C374" s="39">
        <v>3.5000000000000003E-2</v>
      </c>
      <c r="D374" s="38">
        <f t="shared" si="16"/>
        <v>1.6000000000000004E-2</v>
      </c>
      <c r="E374" s="38">
        <f t="shared" si="17"/>
        <v>1.5610502654359367E-3</v>
      </c>
    </row>
    <row r="375" spans="2:5" x14ac:dyDescent="0.25">
      <c r="B375" s="39">
        <v>7.46</v>
      </c>
      <c r="C375" s="39">
        <v>2.9000000000000001E-2</v>
      </c>
      <c r="D375" s="38">
        <f t="shared" si="16"/>
        <v>1.0000000000000002E-2</v>
      </c>
      <c r="E375" s="38">
        <f t="shared" si="17"/>
        <v>9.7565641589746044E-4</v>
      </c>
    </row>
    <row r="376" spans="2:5" x14ac:dyDescent="0.25">
      <c r="B376" s="39">
        <v>7.48</v>
      </c>
      <c r="C376" s="39">
        <v>2.3E-2</v>
      </c>
      <c r="D376" s="38">
        <f t="shared" si="16"/>
        <v>4.0000000000000001E-3</v>
      </c>
      <c r="E376" s="38">
        <f t="shared" si="17"/>
        <v>3.9026256635898407E-4</v>
      </c>
    </row>
    <row r="377" spans="2:5" x14ac:dyDescent="0.25">
      <c r="B377" s="39">
        <v>7.5</v>
      </c>
      <c r="C377" s="39">
        <v>2.3E-2</v>
      </c>
      <c r="D377" s="38">
        <f t="shared" si="16"/>
        <v>4.0000000000000001E-3</v>
      </c>
      <c r="E377" s="38">
        <f t="shared" si="17"/>
        <v>3.9026256635898407E-4</v>
      </c>
    </row>
    <row r="378" spans="2:5" x14ac:dyDescent="0.25">
      <c r="B378" s="39">
        <v>7.52</v>
      </c>
      <c r="C378" s="39">
        <v>1.7000000000000001E-2</v>
      </c>
      <c r="D378" s="38">
        <f t="shared" si="16"/>
        <v>-1.9999999999999983E-3</v>
      </c>
      <c r="E378" s="38">
        <f t="shared" si="17"/>
        <v>-1.9513128317949187E-4</v>
      </c>
    </row>
    <row r="379" spans="2:5" x14ac:dyDescent="0.25">
      <c r="B379" s="39">
        <v>7.54</v>
      </c>
      <c r="C379" s="39">
        <v>1.0999999999999999E-2</v>
      </c>
      <c r="D379" s="38">
        <f t="shared" si="16"/>
        <v>-8.0000000000000002E-3</v>
      </c>
      <c r="E379" s="38">
        <f t="shared" si="17"/>
        <v>-7.8052513271796814E-4</v>
      </c>
    </row>
    <row r="380" spans="2:5" x14ac:dyDescent="0.25">
      <c r="B380" s="39">
        <v>7.56</v>
      </c>
      <c r="C380" s="39">
        <v>1.7000000000000001E-2</v>
      </c>
      <c r="D380" s="38">
        <f t="shared" si="16"/>
        <v>-1.9999999999999983E-3</v>
      </c>
      <c r="E380" s="38">
        <f t="shared" si="17"/>
        <v>-1.9513128317949187E-4</v>
      </c>
    </row>
    <row r="381" spans="2:5" x14ac:dyDescent="0.25">
      <c r="B381" s="39">
        <v>7.58</v>
      </c>
      <c r="C381" s="39">
        <v>1.7000000000000001E-2</v>
      </c>
      <c r="D381" s="38">
        <f t="shared" si="16"/>
        <v>-1.9999999999999983E-3</v>
      </c>
      <c r="E381" s="38">
        <f t="shared" si="17"/>
        <v>-1.9513128317949187E-4</v>
      </c>
    </row>
    <row r="382" spans="2:5" x14ac:dyDescent="0.25">
      <c r="B382" s="39">
        <v>7.6</v>
      </c>
      <c r="C382" s="39">
        <v>1.0999999999999999E-2</v>
      </c>
      <c r="D382" s="38">
        <f t="shared" si="16"/>
        <v>-8.0000000000000002E-3</v>
      </c>
      <c r="E382" s="38">
        <f t="shared" si="17"/>
        <v>-7.8052513271796814E-4</v>
      </c>
    </row>
    <row r="383" spans="2:5" x14ac:dyDescent="0.25">
      <c r="B383" s="39">
        <v>7.62</v>
      </c>
      <c r="C383" s="39">
        <v>1.0999999999999999E-2</v>
      </c>
      <c r="D383" s="38">
        <f t="shared" si="16"/>
        <v>-8.0000000000000002E-3</v>
      </c>
      <c r="E383" s="38">
        <f t="shared" si="17"/>
        <v>-7.8052513271796814E-4</v>
      </c>
    </row>
    <row r="384" spans="2:5" x14ac:dyDescent="0.25">
      <c r="B384" s="39">
        <v>7.64</v>
      </c>
      <c r="C384" s="39">
        <v>5.0000000000000001E-3</v>
      </c>
      <c r="D384" s="38">
        <f t="shared" si="16"/>
        <v>-1.3999999999999999E-2</v>
      </c>
      <c r="E384" s="38">
        <f t="shared" si="17"/>
        <v>-1.3659189822564442E-3</v>
      </c>
    </row>
    <row r="385" spans="2:5" x14ac:dyDescent="0.25">
      <c r="B385" s="39">
        <v>7.66</v>
      </c>
      <c r="C385" s="39">
        <v>1.0999999999999999E-2</v>
      </c>
      <c r="D385" s="38">
        <f t="shared" si="16"/>
        <v>-8.0000000000000002E-3</v>
      </c>
      <c r="E385" s="38">
        <f t="shared" si="17"/>
        <v>-7.8052513271796814E-4</v>
      </c>
    </row>
    <row r="386" spans="2:5" x14ac:dyDescent="0.25">
      <c r="B386" s="39">
        <v>7.68</v>
      </c>
      <c r="C386" s="39">
        <v>5.0000000000000001E-3</v>
      </c>
      <c r="D386" s="38">
        <f t="shared" si="16"/>
        <v>-1.3999999999999999E-2</v>
      </c>
      <c r="E386" s="38">
        <f t="shared" si="17"/>
        <v>-1.3659189822564442E-3</v>
      </c>
    </row>
    <row r="387" spans="2:5" x14ac:dyDescent="0.25">
      <c r="B387" s="39">
        <v>7.7</v>
      </c>
      <c r="C387" s="39">
        <v>5.0000000000000001E-3</v>
      </c>
      <c r="D387" s="38">
        <f t="shared" ref="D387:D450" si="18">C387-$O$5</f>
        <v>-1.3999999999999999E-2</v>
      </c>
      <c r="E387" s="38">
        <f t="shared" si="17"/>
        <v>-1.3659189822564442E-3</v>
      </c>
    </row>
    <row r="388" spans="2:5" x14ac:dyDescent="0.25">
      <c r="B388" s="39">
        <v>7.72</v>
      </c>
      <c r="C388" s="39">
        <v>5.0000000000000001E-3</v>
      </c>
      <c r="D388" s="38">
        <f t="shared" si="18"/>
        <v>-1.3999999999999999E-2</v>
      </c>
      <c r="E388" s="38">
        <f t="shared" ref="E388:E451" si="19">D388/$O$2</f>
        <v>-1.3659189822564442E-3</v>
      </c>
    </row>
    <row r="389" spans="2:5" x14ac:dyDescent="0.25">
      <c r="B389" s="39">
        <v>7.74</v>
      </c>
      <c r="C389" s="39">
        <v>5.0000000000000001E-3</v>
      </c>
      <c r="D389" s="38">
        <f t="shared" si="18"/>
        <v>-1.3999999999999999E-2</v>
      </c>
      <c r="E389" s="38">
        <f t="shared" si="19"/>
        <v>-1.3659189822564442E-3</v>
      </c>
    </row>
    <row r="390" spans="2:5" x14ac:dyDescent="0.25">
      <c r="B390" s="39">
        <v>7.76</v>
      </c>
      <c r="C390" s="39">
        <v>-2E-3</v>
      </c>
      <c r="D390" s="38">
        <f t="shared" si="18"/>
        <v>-2.0999999999999998E-2</v>
      </c>
      <c r="E390" s="38">
        <f t="shared" si="19"/>
        <v>-2.0488784733846662E-3</v>
      </c>
    </row>
    <row r="391" spans="2:5" x14ac:dyDescent="0.25">
      <c r="B391" s="39">
        <v>7.78</v>
      </c>
      <c r="C391" s="39">
        <v>5.0000000000000001E-3</v>
      </c>
      <c r="D391" s="38">
        <f t="shared" si="18"/>
        <v>-1.3999999999999999E-2</v>
      </c>
      <c r="E391" s="38">
        <f t="shared" si="19"/>
        <v>-1.3659189822564442E-3</v>
      </c>
    </row>
    <row r="392" spans="2:5" x14ac:dyDescent="0.25">
      <c r="B392" s="39">
        <v>7.8</v>
      </c>
      <c r="C392" s="39">
        <v>5.0000000000000001E-3</v>
      </c>
      <c r="D392" s="38">
        <f t="shared" si="18"/>
        <v>-1.3999999999999999E-2</v>
      </c>
      <c r="E392" s="38">
        <f t="shared" si="19"/>
        <v>-1.3659189822564442E-3</v>
      </c>
    </row>
    <row r="393" spans="2:5" x14ac:dyDescent="0.25">
      <c r="B393" s="39">
        <v>7.82</v>
      </c>
      <c r="C393" s="39">
        <v>5.0000000000000001E-3</v>
      </c>
      <c r="D393" s="38">
        <f t="shared" si="18"/>
        <v>-1.3999999999999999E-2</v>
      </c>
      <c r="E393" s="38">
        <f t="shared" si="19"/>
        <v>-1.3659189822564442E-3</v>
      </c>
    </row>
    <row r="394" spans="2:5" x14ac:dyDescent="0.25">
      <c r="B394" s="39">
        <v>7.84</v>
      </c>
      <c r="C394" s="39">
        <v>5.0000000000000001E-3</v>
      </c>
      <c r="D394" s="38">
        <f t="shared" si="18"/>
        <v>-1.3999999999999999E-2</v>
      </c>
      <c r="E394" s="38">
        <f t="shared" si="19"/>
        <v>-1.3659189822564442E-3</v>
      </c>
    </row>
    <row r="395" spans="2:5" x14ac:dyDescent="0.25">
      <c r="B395" s="39">
        <v>7.86</v>
      </c>
      <c r="C395" s="39">
        <v>5.0000000000000001E-3</v>
      </c>
      <c r="D395" s="38">
        <f t="shared" si="18"/>
        <v>-1.3999999999999999E-2</v>
      </c>
      <c r="E395" s="38">
        <f t="shared" si="19"/>
        <v>-1.3659189822564442E-3</v>
      </c>
    </row>
    <row r="396" spans="2:5" x14ac:dyDescent="0.25">
      <c r="B396" s="39">
        <v>7.88</v>
      </c>
      <c r="C396" s="39">
        <v>-2E-3</v>
      </c>
      <c r="D396" s="38">
        <f t="shared" si="18"/>
        <v>-2.0999999999999998E-2</v>
      </c>
      <c r="E396" s="38">
        <f t="shared" si="19"/>
        <v>-2.0488784733846662E-3</v>
      </c>
    </row>
    <row r="397" spans="2:5" x14ac:dyDescent="0.25">
      <c r="B397" s="39">
        <v>7.9</v>
      </c>
      <c r="C397" s="39">
        <v>-2E-3</v>
      </c>
      <c r="D397" s="38">
        <f t="shared" si="18"/>
        <v>-2.0999999999999998E-2</v>
      </c>
      <c r="E397" s="38">
        <f t="shared" si="19"/>
        <v>-2.0488784733846662E-3</v>
      </c>
    </row>
    <row r="398" spans="2:5" x14ac:dyDescent="0.25">
      <c r="B398" s="39">
        <v>7.92</v>
      </c>
      <c r="C398" s="39">
        <v>-2E-3</v>
      </c>
      <c r="D398" s="38">
        <f t="shared" si="18"/>
        <v>-2.0999999999999998E-2</v>
      </c>
      <c r="E398" s="38">
        <f t="shared" si="19"/>
        <v>-2.0488784733846662E-3</v>
      </c>
    </row>
    <row r="399" spans="2:5" x14ac:dyDescent="0.25">
      <c r="B399" s="39">
        <v>7.94</v>
      </c>
      <c r="C399" s="39">
        <v>-2E-3</v>
      </c>
      <c r="D399" s="38">
        <f t="shared" si="18"/>
        <v>-2.0999999999999998E-2</v>
      </c>
      <c r="E399" s="38">
        <f t="shared" si="19"/>
        <v>-2.0488784733846662E-3</v>
      </c>
    </row>
    <row r="400" spans="2:5" x14ac:dyDescent="0.25">
      <c r="B400" s="39">
        <v>7.96</v>
      </c>
      <c r="C400" s="39">
        <v>-2E-3</v>
      </c>
      <c r="D400" s="38">
        <f t="shared" si="18"/>
        <v>-2.0999999999999998E-2</v>
      </c>
      <c r="E400" s="38">
        <f t="shared" si="19"/>
        <v>-2.0488784733846662E-3</v>
      </c>
    </row>
    <row r="401" spans="2:5" x14ac:dyDescent="0.25">
      <c r="B401" s="39">
        <v>7.98</v>
      </c>
      <c r="C401" s="39">
        <v>-2E-3</v>
      </c>
      <c r="D401" s="38">
        <f t="shared" si="18"/>
        <v>-2.0999999999999998E-2</v>
      </c>
      <c r="E401" s="38">
        <f t="shared" si="19"/>
        <v>-2.0488784733846662E-3</v>
      </c>
    </row>
    <row r="402" spans="2:5" x14ac:dyDescent="0.25">
      <c r="B402" s="39">
        <v>8</v>
      </c>
      <c r="C402" s="39">
        <v>5.0000000000000001E-3</v>
      </c>
      <c r="D402" s="38">
        <f t="shared" si="18"/>
        <v>-1.3999999999999999E-2</v>
      </c>
      <c r="E402" s="38">
        <f t="shared" si="19"/>
        <v>-1.3659189822564442E-3</v>
      </c>
    </row>
    <row r="403" spans="2:5" x14ac:dyDescent="0.25">
      <c r="B403" s="39">
        <v>8.02</v>
      </c>
      <c r="C403" s="39">
        <v>5.0000000000000001E-3</v>
      </c>
      <c r="D403" s="38">
        <f t="shared" si="18"/>
        <v>-1.3999999999999999E-2</v>
      </c>
      <c r="E403" s="38">
        <f t="shared" si="19"/>
        <v>-1.3659189822564442E-3</v>
      </c>
    </row>
    <row r="404" spans="2:5" x14ac:dyDescent="0.25">
      <c r="B404" s="39">
        <v>8.0399999999999991</v>
      </c>
      <c r="C404" s="39">
        <v>5.0000000000000001E-3</v>
      </c>
      <c r="D404" s="38">
        <f t="shared" si="18"/>
        <v>-1.3999999999999999E-2</v>
      </c>
      <c r="E404" s="38">
        <f t="shared" si="19"/>
        <v>-1.3659189822564442E-3</v>
      </c>
    </row>
    <row r="405" spans="2:5" x14ac:dyDescent="0.25">
      <c r="B405" s="39">
        <v>8.06</v>
      </c>
      <c r="C405" s="39">
        <v>5.0000000000000001E-3</v>
      </c>
      <c r="D405" s="38">
        <f t="shared" si="18"/>
        <v>-1.3999999999999999E-2</v>
      </c>
      <c r="E405" s="38">
        <f t="shared" si="19"/>
        <v>-1.3659189822564442E-3</v>
      </c>
    </row>
    <row r="406" spans="2:5" x14ac:dyDescent="0.25">
      <c r="B406" s="39">
        <v>8.08</v>
      </c>
      <c r="C406" s="39">
        <v>5.0000000000000001E-3</v>
      </c>
      <c r="D406" s="38">
        <f t="shared" si="18"/>
        <v>-1.3999999999999999E-2</v>
      </c>
      <c r="E406" s="38">
        <f t="shared" si="19"/>
        <v>-1.3659189822564442E-3</v>
      </c>
    </row>
    <row r="407" spans="2:5" x14ac:dyDescent="0.25">
      <c r="B407" s="39">
        <v>8.1</v>
      </c>
      <c r="C407" s="39">
        <v>5.0000000000000001E-3</v>
      </c>
      <c r="D407" s="38">
        <f t="shared" si="18"/>
        <v>-1.3999999999999999E-2</v>
      </c>
      <c r="E407" s="38">
        <f t="shared" si="19"/>
        <v>-1.3659189822564442E-3</v>
      </c>
    </row>
    <row r="408" spans="2:5" x14ac:dyDescent="0.25">
      <c r="B408" s="39">
        <v>8.1199999999999992</v>
      </c>
      <c r="C408" s="39">
        <v>5.0000000000000001E-3</v>
      </c>
      <c r="D408" s="38">
        <f t="shared" si="18"/>
        <v>-1.3999999999999999E-2</v>
      </c>
      <c r="E408" s="38">
        <f t="shared" si="19"/>
        <v>-1.3659189822564442E-3</v>
      </c>
    </row>
    <row r="409" spans="2:5" x14ac:dyDescent="0.25">
      <c r="B409" s="39">
        <v>8.14</v>
      </c>
      <c r="C409" s="39">
        <v>5.0000000000000001E-3</v>
      </c>
      <c r="D409" s="38">
        <f t="shared" si="18"/>
        <v>-1.3999999999999999E-2</v>
      </c>
      <c r="E409" s="38">
        <f t="shared" si="19"/>
        <v>-1.3659189822564442E-3</v>
      </c>
    </row>
    <row r="410" spans="2:5" x14ac:dyDescent="0.25">
      <c r="B410" s="39">
        <v>8.16</v>
      </c>
      <c r="C410" s="39">
        <v>1.0999999999999999E-2</v>
      </c>
      <c r="D410" s="38">
        <f t="shared" si="18"/>
        <v>-8.0000000000000002E-3</v>
      </c>
      <c r="E410" s="38">
        <f t="shared" si="19"/>
        <v>-7.8052513271796814E-4</v>
      </c>
    </row>
    <row r="411" spans="2:5" x14ac:dyDescent="0.25">
      <c r="B411" s="39">
        <v>8.18</v>
      </c>
      <c r="C411" s="39">
        <v>1.0999999999999999E-2</v>
      </c>
      <c r="D411" s="38">
        <f t="shared" si="18"/>
        <v>-8.0000000000000002E-3</v>
      </c>
      <c r="E411" s="38">
        <f t="shared" si="19"/>
        <v>-7.8052513271796814E-4</v>
      </c>
    </row>
    <row r="412" spans="2:5" x14ac:dyDescent="0.25">
      <c r="B412" s="39">
        <v>8.1999999999999993</v>
      </c>
      <c r="C412" s="39">
        <v>1.0999999999999999E-2</v>
      </c>
      <c r="D412" s="38">
        <f t="shared" si="18"/>
        <v>-8.0000000000000002E-3</v>
      </c>
      <c r="E412" s="38">
        <f t="shared" si="19"/>
        <v>-7.8052513271796814E-4</v>
      </c>
    </row>
    <row r="413" spans="2:5" x14ac:dyDescent="0.25">
      <c r="B413" s="39">
        <v>8.2200000000000006</v>
      </c>
      <c r="C413" s="39">
        <v>1.7000000000000001E-2</v>
      </c>
      <c r="D413" s="38">
        <f t="shared" si="18"/>
        <v>-1.9999999999999983E-3</v>
      </c>
      <c r="E413" s="38">
        <f t="shared" si="19"/>
        <v>-1.9513128317949187E-4</v>
      </c>
    </row>
    <row r="414" spans="2:5" x14ac:dyDescent="0.25">
      <c r="B414" s="39">
        <v>8.24</v>
      </c>
      <c r="C414" s="39">
        <v>1.7000000000000001E-2</v>
      </c>
      <c r="D414" s="38">
        <f t="shared" si="18"/>
        <v>-1.9999999999999983E-3</v>
      </c>
      <c r="E414" s="38">
        <f t="shared" si="19"/>
        <v>-1.9513128317949187E-4</v>
      </c>
    </row>
    <row r="415" spans="2:5" x14ac:dyDescent="0.25">
      <c r="B415" s="39">
        <v>8.26</v>
      </c>
      <c r="C415" s="39">
        <v>1.7000000000000001E-2</v>
      </c>
      <c r="D415" s="38">
        <f t="shared" si="18"/>
        <v>-1.9999999999999983E-3</v>
      </c>
      <c r="E415" s="38">
        <f t="shared" si="19"/>
        <v>-1.9513128317949187E-4</v>
      </c>
    </row>
    <row r="416" spans="2:5" x14ac:dyDescent="0.25">
      <c r="B416" s="39">
        <v>8.2799999999999994</v>
      </c>
      <c r="C416" s="39">
        <v>2.3E-2</v>
      </c>
      <c r="D416" s="38">
        <f t="shared" si="18"/>
        <v>4.0000000000000001E-3</v>
      </c>
      <c r="E416" s="38">
        <f t="shared" si="19"/>
        <v>3.9026256635898407E-4</v>
      </c>
    </row>
    <row r="417" spans="2:5" x14ac:dyDescent="0.25">
      <c r="B417" s="39">
        <v>8.3000000000000007</v>
      </c>
      <c r="C417" s="39">
        <v>1.7000000000000001E-2</v>
      </c>
      <c r="D417" s="38">
        <f t="shared" si="18"/>
        <v>-1.9999999999999983E-3</v>
      </c>
      <c r="E417" s="38">
        <f t="shared" si="19"/>
        <v>-1.9513128317949187E-4</v>
      </c>
    </row>
    <row r="418" spans="2:5" x14ac:dyDescent="0.25">
      <c r="B418" s="39">
        <v>8.32</v>
      </c>
      <c r="C418" s="39">
        <v>2.3E-2</v>
      </c>
      <c r="D418" s="38">
        <f t="shared" si="18"/>
        <v>4.0000000000000001E-3</v>
      </c>
      <c r="E418" s="38">
        <f t="shared" si="19"/>
        <v>3.9026256635898407E-4</v>
      </c>
    </row>
    <row r="419" spans="2:5" x14ac:dyDescent="0.25">
      <c r="B419" s="39">
        <v>8.34</v>
      </c>
      <c r="C419" s="39">
        <v>2.3E-2</v>
      </c>
      <c r="D419" s="38">
        <f t="shared" si="18"/>
        <v>4.0000000000000001E-3</v>
      </c>
      <c r="E419" s="38">
        <f t="shared" si="19"/>
        <v>3.9026256635898407E-4</v>
      </c>
    </row>
    <row r="420" spans="2:5" x14ac:dyDescent="0.25">
      <c r="B420" s="39">
        <v>8.36</v>
      </c>
      <c r="C420" s="39">
        <v>2.3E-2</v>
      </c>
      <c r="D420" s="38">
        <f t="shared" si="18"/>
        <v>4.0000000000000001E-3</v>
      </c>
      <c r="E420" s="38">
        <f t="shared" si="19"/>
        <v>3.9026256635898407E-4</v>
      </c>
    </row>
    <row r="421" spans="2:5" x14ac:dyDescent="0.25">
      <c r="B421" s="39">
        <v>8.3800000000000008</v>
      </c>
      <c r="C421" s="39">
        <v>2.9000000000000001E-2</v>
      </c>
      <c r="D421" s="38">
        <f t="shared" si="18"/>
        <v>1.0000000000000002E-2</v>
      </c>
      <c r="E421" s="38">
        <f t="shared" si="19"/>
        <v>9.7565641589746044E-4</v>
      </c>
    </row>
    <row r="422" spans="2:5" x14ac:dyDescent="0.25">
      <c r="B422" s="39">
        <v>8.4</v>
      </c>
      <c r="C422" s="39">
        <v>2.3E-2</v>
      </c>
      <c r="D422" s="38">
        <f t="shared" si="18"/>
        <v>4.0000000000000001E-3</v>
      </c>
      <c r="E422" s="38">
        <f t="shared" si="19"/>
        <v>3.9026256635898407E-4</v>
      </c>
    </row>
    <row r="423" spans="2:5" x14ac:dyDescent="0.25">
      <c r="B423" s="39">
        <v>8.42</v>
      </c>
      <c r="C423" s="39">
        <v>2.9000000000000001E-2</v>
      </c>
      <c r="D423" s="38">
        <f t="shared" si="18"/>
        <v>1.0000000000000002E-2</v>
      </c>
      <c r="E423" s="38">
        <f t="shared" si="19"/>
        <v>9.7565641589746044E-4</v>
      </c>
    </row>
    <row r="424" spans="2:5" x14ac:dyDescent="0.25">
      <c r="B424" s="39">
        <v>8.44</v>
      </c>
      <c r="C424" s="39">
        <v>2.9000000000000001E-2</v>
      </c>
      <c r="D424" s="38">
        <f t="shared" si="18"/>
        <v>1.0000000000000002E-2</v>
      </c>
      <c r="E424" s="38">
        <f t="shared" si="19"/>
        <v>9.7565641589746044E-4</v>
      </c>
    </row>
    <row r="425" spans="2:5" x14ac:dyDescent="0.25">
      <c r="B425" s="39">
        <v>8.4600000000000009</v>
      </c>
      <c r="C425" s="39">
        <v>2.9000000000000001E-2</v>
      </c>
      <c r="D425" s="38">
        <f t="shared" si="18"/>
        <v>1.0000000000000002E-2</v>
      </c>
      <c r="E425" s="38">
        <f t="shared" si="19"/>
        <v>9.7565641589746044E-4</v>
      </c>
    </row>
    <row r="426" spans="2:5" x14ac:dyDescent="0.25">
      <c r="B426" s="39">
        <v>8.48</v>
      </c>
      <c r="C426" s="39">
        <v>2.9000000000000001E-2</v>
      </c>
      <c r="D426" s="38">
        <f t="shared" si="18"/>
        <v>1.0000000000000002E-2</v>
      </c>
      <c r="E426" s="38">
        <f t="shared" si="19"/>
        <v>9.7565641589746044E-4</v>
      </c>
    </row>
    <row r="427" spans="2:5" x14ac:dyDescent="0.25">
      <c r="B427" s="39">
        <v>8.5</v>
      </c>
      <c r="C427" s="39">
        <v>2.9000000000000001E-2</v>
      </c>
      <c r="D427" s="38">
        <f t="shared" si="18"/>
        <v>1.0000000000000002E-2</v>
      </c>
      <c r="E427" s="38">
        <f t="shared" si="19"/>
        <v>9.7565641589746044E-4</v>
      </c>
    </row>
    <row r="428" spans="2:5" x14ac:dyDescent="0.25">
      <c r="B428" s="39">
        <v>8.52</v>
      </c>
      <c r="C428" s="39">
        <v>2.9000000000000001E-2</v>
      </c>
      <c r="D428" s="38">
        <f t="shared" si="18"/>
        <v>1.0000000000000002E-2</v>
      </c>
      <c r="E428" s="38">
        <f t="shared" si="19"/>
        <v>9.7565641589746044E-4</v>
      </c>
    </row>
    <row r="429" spans="2:5" x14ac:dyDescent="0.25">
      <c r="B429" s="39">
        <v>8.5399999999999991</v>
      </c>
      <c r="C429" s="39">
        <v>3.5000000000000003E-2</v>
      </c>
      <c r="D429" s="38">
        <f t="shared" si="18"/>
        <v>1.6000000000000004E-2</v>
      </c>
      <c r="E429" s="38">
        <f t="shared" si="19"/>
        <v>1.5610502654359367E-3</v>
      </c>
    </row>
    <row r="430" spans="2:5" x14ac:dyDescent="0.25">
      <c r="B430" s="39">
        <v>8.56</v>
      </c>
      <c r="C430" s="39">
        <v>2.9000000000000001E-2</v>
      </c>
      <c r="D430" s="38">
        <f t="shared" si="18"/>
        <v>1.0000000000000002E-2</v>
      </c>
      <c r="E430" s="38">
        <f t="shared" si="19"/>
        <v>9.7565641589746044E-4</v>
      </c>
    </row>
    <row r="431" spans="2:5" x14ac:dyDescent="0.25">
      <c r="B431" s="39">
        <v>8.58</v>
      </c>
      <c r="C431" s="39">
        <v>2.9000000000000001E-2</v>
      </c>
      <c r="D431" s="38">
        <f t="shared" si="18"/>
        <v>1.0000000000000002E-2</v>
      </c>
      <c r="E431" s="38">
        <f t="shared" si="19"/>
        <v>9.7565641589746044E-4</v>
      </c>
    </row>
    <row r="432" spans="2:5" x14ac:dyDescent="0.25">
      <c r="B432" s="39">
        <v>8.6</v>
      </c>
      <c r="C432" s="39">
        <v>2.9000000000000001E-2</v>
      </c>
      <c r="D432" s="38">
        <f t="shared" si="18"/>
        <v>1.0000000000000002E-2</v>
      </c>
      <c r="E432" s="38">
        <f t="shared" si="19"/>
        <v>9.7565641589746044E-4</v>
      </c>
    </row>
    <row r="433" spans="2:5" x14ac:dyDescent="0.25">
      <c r="B433" s="39">
        <v>8.6199999999999992</v>
      </c>
      <c r="C433" s="39">
        <v>2.9000000000000001E-2</v>
      </c>
      <c r="D433" s="38">
        <f t="shared" si="18"/>
        <v>1.0000000000000002E-2</v>
      </c>
      <c r="E433" s="38">
        <f t="shared" si="19"/>
        <v>9.7565641589746044E-4</v>
      </c>
    </row>
    <row r="434" spans="2:5" x14ac:dyDescent="0.25">
      <c r="B434" s="39">
        <v>8.64</v>
      </c>
      <c r="C434" s="39">
        <v>2.9000000000000001E-2</v>
      </c>
      <c r="D434" s="38">
        <f t="shared" si="18"/>
        <v>1.0000000000000002E-2</v>
      </c>
      <c r="E434" s="38">
        <f t="shared" si="19"/>
        <v>9.7565641589746044E-4</v>
      </c>
    </row>
    <row r="435" spans="2:5" x14ac:dyDescent="0.25">
      <c r="B435" s="39">
        <v>8.66</v>
      </c>
      <c r="C435" s="39">
        <v>2.9000000000000001E-2</v>
      </c>
      <c r="D435" s="38">
        <f t="shared" si="18"/>
        <v>1.0000000000000002E-2</v>
      </c>
      <c r="E435" s="38">
        <f t="shared" si="19"/>
        <v>9.7565641589746044E-4</v>
      </c>
    </row>
    <row r="436" spans="2:5" x14ac:dyDescent="0.25">
      <c r="B436" s="39">
        <v>8.68</v>
      </c>
      <c r="C436" s="39">
        <v>2.3E-2</v>
      </c>
      <c r="D436" s="38">
        <f t="shared" si="18"/>
        <v>4.0000000000000001E-3</v>
      </c>
      <c r="E436" s="38">
        <f t="shared" si="19"/>
        <v>3.9026256635898407E-4</v>
      </c>
    </row>
    <row r="437" spans="2:5" x14ac:dyDescent="0.25">
      <c r="B437" s="39">
        <v>8.6999999999999993</v>
      </c>
      <c r="C437" s="39">
        <v>2.3E-2</v>
      </c>
      <c r="D437" s="38">
        <f t="shared" si="18"/>
        <v>4.0000000000000001E-3</v>
      </c>
      <c r="E437" s="38">
        <f t="shared" si="19"/>
        <v>3.9026256635898407E-4</v>
      </c>
    </row>
    <row r="438" spans="2:5" x14ac:dyDescent="0.25">
      <c r="B438" s="39">
        <v>8.7200000000000006</v>
      </c>
      <c r="C438" s="39">
        <v>2.3E-2</v>
      </c>
      <c r="D438" s="38">
        <f t="shared" si="18"/>
        <v>4.0000000000000001E-3</v>
      </c>
      <c r="E438" s="38">
        <f t="shared" si="19"/>
        <v>3.9026256635898407E-4</v>
      </c>
    </row>
    <row r="439" spans="2:5" x14ac:dyDescent="0.25">
      <c r="B439" s="39">
        <v>8.74</v>
      </c>
      <c r="C439" s="39">
        <v>2.9000000000000001E-2</v>
      </c>
      <c r="D439" s="38">
        <f t="shared" si="18"/>
        <v>1.0000000000000002E-2</v>
      </c>
      <c r="E439" s="38">
        <f t="shared" si="19"/>
        <v>9.7565641589746044E-4</v>
      </c>
    </row>
    <row r="440" spans="2:5" x14ac:dyDescent="0.25">
      <c r="B440" s="39">
        <v>8.76</v>
      </c>
      <c r="C440" s="39">
        <v>2.3E-2</v>
      </c>
      <c r="D440" s="38">
        <f t="shared" si="18"/>
        <v>4.0000000000000001E-3</v>
      </c>
      <c r="E440" s="38">
        <f t="shared" si="19"/>
        <v>3.9026256635898407E-4</v>
      </c>
    </row>
    <row r="441" spans="2:5" x14ac:dyDescent="0.25">
      <c r="B441" s="39">
        <v>8.7799999999999994</v>
      </c>
      <c r="C441" s="39">
        <v>2.3E-2</v>
      </c>
      <c r="D441" s="38">
        <f t="shared" si="18"/>
        <v>4.0000000000000001E-3</v>
      </c>
      <c r="E441" s="38">
        <f t="shared" si="19"/>
        <v>3.9026256635898407E-4</v>
      </c>
    </row>
    <row r="442" spans="2:5" x14ac:dyDescent="0.25">
      <c r="B442" s="39">
        <v>8.8000000000000007</v>
      </c>
      <c r="C442" s="39">
        <v>2.3E-2</v>
      </c>
      <c r="D442" s="38">
        <f t="shared" si="18"/>
        <v>4.0000000000000001E-3</v>
      </c>
      <c r="E442" s="38">
        <f t="shared" si="19"/>
        <v>3.9026256635898407E-4</v>
      </c>
    </row>
    <row r="443" spans="2:5" x14ac:dyDescent="0.25">
      <c r="B443" s="39">
        <v>8.82</v>
      </c>
      <c r="C443" s="39">
        <v>2.3E-2</v>
      </c>
      <c r="D443" s="38">
        <f t="shared" si="18"/>
        <v>4.0000000000000001E-3</v>
      </c>
      <c r="E443" s="38">
        <f t="shared" si="19"/>
        <v>3.9026256635898407E-4</v>
      </c>
    </row>
    <row r="444" spans="2:5" x14ac:dyDescent="0.25">
      <c r="B444" s="39">
        <v>8.84</v>
      </c>
      <c r="C444" s="39">
        <v>1.7000000000000001E-2</v>
      </c>
      <c r="D444" s="38">
        <f t="shared" si="18"/>
        <v>-1.9999999999999983E-3</v>
      </c>
      <c r="E444" s="38">
        <f t="shared" si="19"/>
        <v>-1.9513128317949187E-4</v>
      </c>
    </row>
    <row r="445" spans="2:5" x14ac:dyDescent="0.25">
      <c r="B445" s="39">
        <v>8.86</v>
      </c>
      <c r="C445" s="39">
        <v>1.7000000000000001E-2</v>
      </c>
      <c r="D445" s="38">
        <f t="shared" si="18"/>
        <v>-1.9999999999999983E-3</v>
      </c>
      <c r="E445" s="38">
        <f t="shared" si="19"/>
        <v>-1.9513128317949187E-4</v>
      </c>
    </row>
    <row r="446" spans="2:5" x14ac:dyDescent="0.25">
      <c r="B446" s="39">
        <v>8.8800000000000008</v>
      </c>
      <c r="C446" s="39">
        <v>1.7000000000000001E-2</v>
      </c>
      <c r="D446" s="38">
        <f t="shared" si="18"/>
        <v>-1.9999999999999983E-3</v>
      </c>
      <c r="E446" s="38">
        <f t="shared" si="19"/>
        <v>-1.9513128317949187E-4</v>
      </c>
    </row>
    <row r="447" spans="2:5" x14ac:dyDescent="0.25">
      <c r="B447" s="39">
        <v>8.9</v>
      </c>
      <c r="C447" s="39">
        <v>1.7000000000000001E-2</v>
      </c>
      <c r="D447" s="38">
        <f t="shared" si="18"/>
        <v>-1.9999999999999983E-3</v>
      </c>
      <c r="E447" s="38">
        <f t="shared" si="19"/>
        <v>-1.9513128317949187E-4</v>
      </c>
    </row>
    <row r="448" spans="2:5" x14ac:dyDescent="0.25">
      <c r="B448" s="39">
        <v>8.92</v>
      </c>
      <c r="C448" s="39">
        <v>1.0999999999999999E-2</v>
      </c>
      <c r="D448" s="38">
        <f t="shared" si="18"/>
        <v>-8.0000000000000002E-3</v>
      </c>
      <c r="E448" s="38">
        <f t="shared" si="19"/>
        <v>-7.8052513271796814E-4</v>
      </c>
    </row>
    <row r="449" spans="2:5" x14ac:dyDescent="0.25">
      <c r="B449" s="39">
        <v>8.94</v>
      </c>
      <c r="C449" s="39">
        <v>1.7000000000000001E-2</v>
      </c>
      <c r="D449" s="38">
        <f t="shared" si="18"/>
        <v>-1.9999999999999983E-3</v>
      </c>
      <c r="E449" s="38">
        <f t="shared" si="19"/>
        <v>-1.9513128317949187E-4</v>
      </c>
    </row>
    <row r="450" spans="2:5" x14ac:dyDescent="0.25">
      <c r="B450" s="39">
        <v>8.9600000000000009</v>
      </c>
      <c r="C450" s="39">
        <v>1.0999999999999999E-2</v>
      </c>
      <c r="D450" s="38">
        <f t="shared" si="18"/>
        <v>-8.0000000000000002E-3</v>
      </c>
      <c r="E450" s="38">
        <f t="shared" si="19"/>
        <v>-7.8052513271796814E-4</v>
      </c>
    </row>
    <row r="451" spans="2:5" x14ac:dyDescent="0.25">
      <c r="B451" s="39">
        <v>8.98</v>
      </c>
      <c r="C451" s="39">
        <v>1.0999999999999999E-2</v>
      </c>
      <c r="D451" s="38">
        <f t="shared" ref="D451:D502" si="20">C451-$O$5</f>
        <v>-8.0000000000000002E-3</v>
      </c>
      <c r="E451" s="38">
        <f t="shared" si="19"/>
        <v>-7.8052513271796814E-4</v>
      </c>
    </row>
    <row r="452" spans="2:5" x14ac:dyDescent="0.25">
      <c r="B452" s="39">
        <v>9</v>
      </c>
      <c r="C452" s="39">
        <v>5.0000000000000001E-3</v>
      </c>
      <c r="D452" s="38">
        <f t="shared" si="20"/>
        <v>-1.3999999999999999E-2</v>
      </c>
      <c r="E452" s="38">
        <f t="shared" ref="E452:E502" si="21">D452/$O$2</f>
        <v>-1.3659189822564442E-3</v>
      </c>
    </row>
    <row r="453" spans="2:5" x14ac:dyDescent="0.25">
      <c r="B453" s="39">
        <v>9.02</v>
      </c>
      <c r="C453" s="39">
        <v>5.0000000000000001E-3</v>
      </c>
      <c r="D453" s="38">
        <f t="shared" si="20"/>
        <v>-1.3999999999999999E-2</v>
      </c>
      <c r="E453" s="38">
        <f t="shared" si="21"/>
        <v>-1.3659189822564442E-3</v>
      </c>
    </row>
    <row r="454" spans="2:5" x14ac:dyDescent="0.25">
      <c r="B454" s="39">
        <v>9.0399999999999991</v>
      </c>
      <c r="C454" s="39">
        <v>5.0000000000000001E-3</v>
      </c>
      <c r="D454" s="38">
        <f t="shared" si="20"/>
        <v>-1.3999999999999999E-2</v>
      </c>
      <c r="E454" s="38">
        <f t="shared" si="21"/>
        <v>-1.3659189822564442E-3</v>
      </c>
    </row>
    <row r="455" spans="2:5" x14ac:dyDescent="0.25">
      <c r="B455" s="39">
        <v>9.06</v>
      </c>
      <c r="C455" s="39">
        <v>5.0000000000000001E-3</v>
      </c>
      <c r="D455" s="38">
        <f t="shared" si="20"/>
        <v>-1.3999999999999999E-2</v>
      </c>
      <c r="E455" s="38">
        <f t="shared" si="21"/>
        <v>-1.3659189822564442E-3</v>
      </c>
    </row>
    <row r="456" spans="2:5" x14ac:dyDescent="0.25">
      <c r="B456" s="39">
        <v>9.08</v>
      </c>
      <c r="C456" s="39">
        <v>5.0000000000000001E-3</v>
      </c>
      <c r="D456" s="38">
        <f t="shared" si="20"/>
        <v>-1.3999999999999999E-2</v>
      </c>
      <c r="E456" s="38">
        <f t="shared" si="21"/>
        <v>-1.3659189822564442E-3</v>
      </c>
    </row>
    <row r="457" spans="2:5" x14ac:dyDescent="0.25">
      <c r="B457" s="39">
        <v>9.1</v>
      </c>
      <c r="C457" s="39">
        <v>5.0000000000000001E-3</v>
      </c>
      <c r="D457" s="38">
        <f t="shared" si="20"/>
        <v>-1.3999999999999999E-2</v>
      </c>
      <c r="E457" s="38">
        <f t="shared" si="21"/>
        <v>-1.3659189822564442E-3</v>
      </c>
    </row>
    <row r="458" spans="2:5" x14ac:dyDescent="0.25">
      <c r="B458" s="39">
        <v>9.1199999999999992</v>
      </c>
      <c r="C458" s="39">
        <v>5.0000000000000001E-3</v>
      </c>
      <c r="D458" s="38">
        <f t="shared" si="20"/>
        <v>-1.3999999999999999E-2</v>
      </c>
      <c r="E458" s="38">
        <f t="shared" si="21"/>
        <v>-1.3659189822564442E-3</v>
      </c>
    </row>
    <row r="459" spans="2:5" x14ac:dyDescent="0.25">
      <c r="B459" s="39">
        <v>9.14</v>
      </c>
      <c r="C459" s="39">
        <v>5.0000000000000001E-3</v>
      </c>
      <c r="D459" s="38">
        <f t="shared" si="20"/>
        <v>-1.3999999999999999E-2</v>
      </c>
      <c r="E459" s="38">
        <f t="shared" si="21"/>
        <v>-1.3659189822564442E-3</v>
      </c>
    </row>
    <row r="460" spans="2:5" x14ac:dyDescent="0.25">
      <c r="B460" s="39">
        <v>9.16</v>
      </c>
      <c r="C460" s="39">
        <v>5.0000000000000001E-3</v>
      </c>
      <c r="D460" s="38">
        <f t="shared" si="20"/>
        <v>-1.3999999999999999E-2</v>
      </c>
      <c r="E460" s="38">
        <f t="shared" si="21"/>
        <v>-1.3659189822564442E-3</v>
      </c>
    </row>
    <row r="461" spans="2:5" x14ac:dyDescent="0.25">
      <c r="B461" s="39">
        <v>9.18</v>
      </c>
      <c r="C461" s="39">
        <v>5.0000000000000001E-3</v>
      </c>
      <c r="D461" s="38">
        <f t="shared" si="20"/>
        <v>-1.3999999999999999E-2</v>
      </c>
      <c r="E461" s="38">
        <f t="shared" si="21"/>
        <v>-1.3659189822564442E-3</v>
      </c>
    </row>
    <row r="462" spans="2:5" x14ac:dyDescent="0.25">
      <c r="B462" s="39">
        <v>9.1999999999999993</v>
      </c>
      <c r="C462" s="39">
        <v>5.0000000000000001E-3</v>
      </c>
      <c r="D462" s="38">
        <f t="shared" si="20"/>
        <v>-1.3999999999999999E-2</v>
      </c>
      <c r="E462" s="38">
        <f t="shared" si="21"/>
        <v>-1.3659189822564442E-3</v>
      </c>
    </row>
    <row r="463" spans="2:5" x14ac:dyDescent="0.25">
      <c r="B463" s="39">
        <v>9.2200000000000006</v>
      </c>
      <c r="C463" s="39">
        <v>5.0000000000000001E-3</v>
      </c>
      <c r="D463" s="38">
        <f t="shared" si="20"/>
        <v>-1.3999999999999999E-2</v>
      </c>
      <c r="E463" s="38">
        <f t="shared" si="21"/>
        <v>-1.3659189822564442E-3</v>
      </c>
    </row>
    <row r="464" spans="2:5" x14ac:dyDescent="0.25">
      <c r="B464" s="39">
        <v>9.24</v>
      </c>
      <c r="C464" s="39">
        <v>5.0000000000000001E-3</v>
      </c>
      <c r="D464" s="38">
        <f t="shared" si="20"/>
        <v>-1.3999999999999999E-2</v>
      </c>
      <c r="E464" s="38">
        <f t="shared" si="21"/>
        <v>-1.3659189822564442E-3</v>
      </c>
    </row>
    <row r="465" spans="2:5" x14ac:dyDescent="0.25">
      <c r="B465" s="39">
        <v>9.26</v>
      </c>
      <c r="C465" s="39">
        <v>5.0000000000000001E-3</v>
      </c>
      <c r="D465" s="38">
        <f t="shared" si="20"/>
        <v>-1.3999999999999999E-2</v>
      </c>
      <c r="E465" s="38">
        <f t="shared" si="21"/>
        <v>-1.3659189822564442E-3</v>
      </c>
    </row>
    <row r="466" spans="2:5" x14ac:dyDescent="0.25">
      <c r="B466" s="39">
        <v>9.2799999999999994</v>
      </c>
      <c r="C466" s="39">
        <v>5.0000000000000001E-3</v>
      </c>
      <c r="D466" s="38">
        <f t="shared" si="20"/>
        <v>-1.3999999999999999E-2</v>
      </c>
      <c r="E466" s="38">
        <f t="shared" si="21"/>
        <v>-1.3659189822564442E-3</v>
      </c>
    </row>
    <row r="467" spans="2:5" x14ac:dyDescent="0.25">
      <c r="B467" s="39">
        <v>9.3000000000000007</v>
      </c>
      <c r="C467" s="39">
        <v>5.0000000000000001E-3</v>
      </c>
      <c r="D467" s="38">
        <f t="shared" si="20"/>
        <v>-1.3999999999999999E-2</v>
      </c>
      <c r="E467" s="38">
        <f t="shared" si="21"/>
        <v>-1.3659189822564442E-3</v>
      </c>
    </row>
    <row r="468" spans="2:5" x14ac:dyDescent="0.25">
      <c r="B468" s="39">
        <v>9.32</v>
      </c>
      <c r="C468" s="39">
        <v>5.0000000000000001E-3</v>
      </c>
      <c r="D468" s="38">
        <f t="shared" si="20"/>
        <v>-1.3999999999999999E-2</v>
      </c>
      <c r="E468" s="38">
        <f t="shared" si="21"/>
        <v>-1.3659189822564442E-3</v>
      </c>
    </row>
    <row r="469" spans="2:5" x14ac:dyDescent="0.25">
      <c r="B469" s="39">
        <v>9.34</v>
      </c>
      <c r="C469" s="39">
        <v>5.0000000000000001E-3</v>
      </c>
      <c r="D469" s="38">
        <f t="shared" si="20"/>
        <v>-1.3999999999999999E-2</v>
      </c>
      <c r="E469" s="38">
        <f t="shared" si="21"/>
        <v>-1.3659189822564442E-3</v>
      </c>
    </row>
    <row r="470" spans="2:5" x14ac:dyDescent="0.25">
      <c r="B470" s="39">
        <v>9.36</v>
      </c>
      <c r="C470" s="39">
        <v>5.0000000000000001E-3</v>
      </c>
      <c r="D470" s="38">
        <f t="shared" si="20"/>
        <v>-1.3999999999999999E-2</v>
      </c>
      <c r="E470" s="38">
        <f t="shared" si="21"/>
        <v>-1.3659189822564442E-3</v>
      </c>
    </row>
    <row r="471" spans="2:5" x14ac:dyDescent="0.25">
      <c r="B471" s="39">
        <v>9.3800000000000008</v>
      </c>
      <c r="C471" s="39">
        <v>5.0000000000000001E-3</v>
      </c>
      <c r="D471" s="38">
        <f t="shared" si="20"/>
        <v>-1.3999999999999999E-2</v>
      </c>
      <c r="E471" s="38">
        <f t="shared" si="21"/>
        <v>-1.3659189822564442E-3</v>
      </c>
    </row>
    <row r="472" spans="2:5" x14ac:dyDescent="0.25">
      <c r="B472" s="39">
        <v>9.4</v>
      </c>
      <c r="C472" s="39">
        <v>1.0999999999999999E-2</v>
      </c>
      <c r="D472" s="38">
        <f t="shared" si="20"/>
        <v>-8.0000000000000002E-3</v>
      </c>
      <c r="E472" s="38">
        <f t="shared" si="21"/>
        <v>-7.8052513271796814E-4</v>
      </c>
    </row>
    <row r="473" spans="2:5" x14ac:dyDescent="0.25">
      <c r="B473" s="39">
        <v>9.42</v>
      </c>
      <c r="C473" s="39">
        <v>1.0999999999999999E-2</v>
      </c>
      <c r="D473" s="38">
        <f t="shared" si="20"/>
        <v>-8.0000000000000002E-3</v>
      </c>
      <c r="E473" s="38">
        <f t="shared" si="21"/>
        <v>-7.8052513271796814E-4</v>
      </c>
    </row>
    <row r="474" spans="2:5" x14ac:dyDescent="0.25">
      <c r="B474" s="39">
        <v>9.44</v>
      </c>
      <c r="C474" s="39">
        <v>1.0999999999999999E-2</v>
      </c>
      <c r="D474" s="38">
        <f t="shared" si="20"/>
        <v>-8.0000000000000002E-3</v>
      </c>
      <c r="E474" s="38">
        <f t="shared" si="21"/>
        <v>-7.8052513271796814E-4</v>
      </c>
    </row>
    <row r="475" spans="2:5" x14ac:dyDescent="0.25">
      <c r="B475" s="39">
        <v>9.4600000000000009</v>
      </c>
      <c r="C475" s="39">
        <v>1.0999999999999999E-2</v>
      </c>
      <c r="D475" s="38">
        <f t="shared" si="20"/>
        <v>-8.0000000000000002E-3</v>
      </c>
      <c r="E475" s="38">
        <f t="shared" si="21"/>
        <v>-7.8052513271796814E-4</v>
      </c>
    </row>
    <row r="476" spans="2:5" x14ac:dyDescent="0.25">
      <c r="B476" s="39">
        <v>9.48</v>
      </c>
      <c r="C476" s="39">
        <v>1.7000000000000001E-2</v>
      </c>
      <c r="D476" s="38">
        <f t="shared" si="20"/>
        <v>-1.9999999999999983E-3</v>
      </c>
      <c r="E476" s="38">
        <f t="shared" si="21"/>
        <v>-1.9513128317949187E-4</v>
      </c>
    </row>
    <row r="477" spans="2:5" x14ac:dyDescent="0.25">
      <c r="B477" s="39">
        <v>9.5</v>
      </c>
      <c r="C477" s="39">
        <v>1.7000000000000001E-2</v>
      </c>
      <c r="D477" s="38">
        <f t="shared" si="20"/>
        <v>-1.9999999999999983E-3</v>
      </c>
      <c r="E477" s="38">
        <f t="shared" si="21"/>
        <v>-1.9513128317949187E-4</v>
      </c>
    </row>
    <row r="478" spans="2:5" x14ac:dyDescent="0.25">
      <c r="B478" s="39">
        <v>9.52</v>
      </c>
      <c r="C478" s="39">
        <v>1.7000000000000001E-2</v>
      </c>
      <c r="D478" s="38">
        <f t="shared" si="20"/>
        <v>-1.9999999999999983E-3</v>
      </c>
      <c r="E478" s="38">
        <f t="shared" si="21"/>
        <v>-1.9513128317949187E-4</v>
      </c>
    </row>
    <row r="479" spans="2:5" x14ac:dyDescent="0.25">
      <c r="B479" s="39">
        <v>9.5399999999999991</v>
      </c>
      <c r="C479" s="39">
        <v>1.7000000000000001E-2</v>
      </c>
      <c r="D479" s="38">
        <f t="shared" si="20"/>
        <v>-1.9999999999999983E-3</v>
      </c>
      <c r="E479" s="38">
        <f t="shared" si="21"/>
        <v>-1.9513128317949187E-4</v>
      </c>
    </row>
    <row r="480" spans="2:5" x14ac:dyDescent="0.25">
      <c r="B480" s="39">
        <v>9.56</v>
      </c>
      <c r="C480" s="39">
        <v>1.7000000000000001E-2</v>
      </c>
      <c r="D480" s="38">
        <f t="shared" si="20"/>
        <v>-1.9999999999999983E-3</v>
      </c>
      <c r="E480" s="38">
        <f t="shared" si="21"/>
        <v>-1.9513128317949187E-4</v>
      </c>
    </row>
    <row r="481" spans="2:5" x14ac:dyDescent="0.25">
      <c r="B481" s="39">
        <v>9.58</v>
      </c>
      <c r="C481" s="39">
        <v>1.7000000000000001E-2</v>
      </c>
      <c r="D481" s="38">
        <f t="shared" si="20"/>
        <v>-1.9999999999999983E-3</v>
      </c>
      <c r="E481" s="38">
        <f t="shared" si="21"/>
        <v>-1.9513128317949187E-4</v>
      </c>
    </row>
    <row r="482" spans="2:5" x14ac:dyDescent="0.25">
      <c r="B482" s="39">
        <v>9.6</v>
      </c>
      <c r="C482" s="39">
        <v>2.3E-2</v>
      </c>
      <c r="D482" s="38">
        <f t="shared" si="20"/>
        <v>4.0000000000000001E-3</v>
      </c>
      <c r="E482" s="38">
        <f t="shared" si="21"/>
        <v>3.9026256635898407E-4</v>
      </c>
    </row>
    <row r="483" spans="2:5" x14ac:dyDescent="0.25">
      <c r="B483" s="39">
        <v>9.6199999999999992</v>
      </c>
      <c r="C483" s="39">
        <v>1.7000000000000001E-2</v>
      </c>
      <c r="D483" s="38">
        <f t="shared" si="20"/>
        <v>-1.9999999999999983E-3</v>
      </c>
      <c r="E483" s="38">
        <f t="shared" si="21"/>
        <v>-1.9513128317949187E-4</v>
      </c>
    </row>
    <row r="484" spans="2:5" x14ac:dyDescent="0.25">
      <c r="B484" s="39">
        <v>9.64</v>
      </c>
      <c r="C484" s="39">
        <v>1.7000000000000001E-2</v>
      </c>
      <c r="D484" s="38">
        <f t="shared" si="20"/>
        <v>-1.9999999999999983E-3</v>
      </c>
      <c r="E484" s="38">
        <f t="shared" si="21"/>
        <v>-1.9513128317949187E-4</v>
      </c>
    </row>
    <row r="485" spans="2:5" x14ac:dyDescent="0.25">
      <c r="B485" s="39">
        <v>9.66</v>
      </c>
      <c r="C485" s="39">
        <v>1.7000000000000001E-2</v>
      </c>
      <c r="D485" s="38">
        <f t="shared" si="20"/>
        <v>-1.9999999999999983E-3</v>
      </c>
      <c r="E485" s="38">
        <f t="shared" si="21"/>
        <v>-1.9513128317949187E-4</v>
      </c>
    </row>
    <row r="486" spans="2:5" x14ac:dyDescent="0.25">
      <c r="B486" s="39">
        <v>9.68</v>
      </c>
      <c r="C486" s="39">
        <v>2.3E-2</v>
      </c>
      <c r="D486" s="38">
        <f t="shared" si="20"/>
        <v>4.0000000000000001E-3</v>
      </c>
      <c r="E486" s="38">
        <f t="shared" si="21"/>
        <v>3.9026256635898407E-4</v>
      </c>
    </row>
    <row r="487" spans="2:5" x14ac:dyDescent="0.25">
      <c r="B487" s="39">
        <v>9.6999999999999993</v>
      </c>
      <c r="C487" s="39">
        <v>1.7000000000000001E-2</v>
      </c>
      <c r="D487" s="38">
        <f t="shared" si="20"/>
        <v>-1.9999999999999983E-3</v>
      </c>
      <c r="E487" s="38">
        <f t="shared" si="21"/>
        <v>-1.9513128317949187E-4</v>
      </c>
    </row>
    <row r="488" spans="2:5" x14ac:dyDescent="0.25">
      <c r="B488" s="39">
        <v>9.7200000000000006</v>
      </c>
      <c r="C488" s="39">
        <v>1.7000000000000001E-2</v>
      </c>
      <c r="D488" s="38">
        <f t="shared" si="20"/>
        <v>-1.9999999999999983E-3</v>
      </c>
      <c r="E488" s="38">
        <f t="shared" si="21"/>
        <v>-1.9513128317949187E-4</v>
      </c>
    </row>
    <row r="489" spans="2:5" x14ac:dyDescent="0.25">
      <c r="B489" s="39">
        <v>9.74</v>
      </c>
      <c r="C489" s="39">
        <v>2.3E-2</v>
      </c>
      <c r="D489" s="38">
        <f t="shared" si="20"/>
        <v>4.0000000000000001E-3</v>
      </c>
      <c r="E489" s="38">
        <f t="shared" si="21"/>
        <v>3.9026256635898407E-4</v>
      </c>
    </row>
    <row r="490" spans="2:5" x14ac:dyDescent="0.25">
      <c r="B490" s="39">
        <v>9.76</v>
      </c>
      <c r="C490" s="39">
        <v>2.3E-2</v>
      </c>
      <c r="D490" s="38">
        <f t="shared" si="20"/>
        <v>4.0000000000000001E-3</v>
      </c>
      <c r="E490" s="38">
        <f t="shared" si="21"/>
        <v>3.9026256635898407E-4</v>
      </c>
    </row>
    <row r="491" spans="2:5" x14ac:dyDescent="0.25">
      <c r="B491" s="39">
        <v>9.7799999999999994</v>
      </c>
      <c r="C491" s="39">
        <v>1.7000000000000001E-2</v>
      </c>
      <c r="D491" s="38">
        <f t="shared" si="20"/>
        <v>-1.9999999999999983E-3</v>
      </c>
      <c r="E491" s="38">
        <f t="shared" si="21"/>
        <v>-1.9513128317949187E-4</v>
      </c>
    </row>
    <row r="492" spans="2:5" x14ac:dyDescent="0.25">
      <c r="B492" s="39">
        <v>9.8000000000000007</v>
      </c>
      <c r="C492" s="39">
        <v>2.3E-2</v>
      </c>
      <c r="D492" s="38">
        <f t="shared" si="20"/>
        <v>4.0000000000000001E-3</v>
      </c>
      <c r="E492" s="38">
        <f t="shared" si="21"/>
        <v>3.9026256635898407E-4</v>
      </c>
    </row>
    <row r="493" spans="2:5" x14ac:dyDescent="0.25">
      <c r="B493" s="39">
        <v>9.82</v>
      </c>
      <c r="C493" s="39">
        <v>2.3E-2</v>
      </c>
      <c r="D493" s="38">
        <f t="shared" si="20"/>
        <v>4.0000000000000001E-3</v>
      </c>
      <c r="E493" s="38">
        <f t="shared" si="21"/>
        <v>3.9026256635898407E-4</v>
      </c>
    </row>
    <row r="494" spans="2:5" x14ac:dyDescent="0.25">
      <c r="B494" s="39">
        <v>9.84</v>
      </c>
      <c r="C494" s="39">
        <v>2.3E-2</v>
      </c>
      <c r="D494" s="38">
        <f t="shared" si="20"/>
        <v>4.0000000000000001E-3</v>
      </c>
      <c r="E494" s="38">
        <f t="shared" si="21"/>
        <v>3.9026256635898407E-4</v>
      </c>
    </row>
    <row r="495" spans="2:5" x14ac:dyDescent="0.25">
      <c r="B495" s="39">
        <v>9.86</v>
      </c>
      <c r="C495" s="39">
        <v>2.3E-2</v>
      </c>
      <c r="D495" s="38">
        <f t="shared" si="20"/>
        <v>4.0000000000000001E-3</v>
      </c>
      <c r="E495" s="38">
        <f t="shared" si="21"/>
        <v>3.9026256635898407E-4</v>
      </c>
    </row>
    <row r="496" spans="2:5" x14ac:dyDescent="0.25">
      <c r="B496" s="39">
        <v>9.8800000000000008</v>
      </c>
      <c r="C496" s="39">
        <v>2.9000000000000001E-2</v>
      </c>
      <c r="D496" s="38">
        <f t="shared" si="20"/>
        <v>1.0000000000000002E-2</v>
      </c>
      <c r="E496" s="38">
        <f t="shared" si="21"/>
        <v>9.7565641589746044E-4</v>
      </c>
    </row>
    <row r="497" spans="2:5" x14ac:dyDescent="0.25">
      <c r="B497" s="39">
        <v>9.9</v>
      </c>
      <c r="C497" s="39">
        <v>2.3E-2</v>
      </c>
      <c r="D497" s="38">
        <f t="shared" si="20"/>
        <v>4.0000000000000001E-3</v>
      </c>
      <c r="E497" s="38">
        <f t="shared" si="21"/>
        <v>3.9026256635898407E-4</v>
      </c>
    </row>
    <row r="498" spans="2:5" x14ac:dyDescent="0.25">
      <c r="B498" s="39">
        <v>9.92</v>
      </c>
      <c r="C498" s="39">
        <v>1.7000000000000001E-2</v>
      </c>
      <c r="D498" s="38">
        <f t="shared" si="20"/>
        <v>-1.9999999999999983E-3</v>
      </c>
      <c r="E498" s="38">
        <f t="shared" si="21"/>
        <v>-1.9513128317949187E-4</v>
      </c>
    </row>
    <row r="499" spans="2:5" x14ac:dyDescent="0.25">
      <c r="B499" s="39">
        <v>9.94</v>
      </c>
      <c r="C499" s="39">
        <v>1.7000000000000001E-2</v>
      </c>
      <c r="D499" s="38">
        <f t="shared" si="20"/>
        <v>-1.9999999999999983E-3</v>
      </c>
      <c r="E499" s="38">
        <f t="shared" si="21"/>
        <v>-1.9513128317949187E-4</v>
      </c>
    </row>
    <row r="500" spans="2:5" x14ac:dyDescent="0.25">
      <c r="B500" s="39">
        <v>9.9600000000000009</v>
      </c>
      <c r="C500" s="39">
        <v>2.3E-2</v>
      </c>
      <c r="D500" s="38">
        <f t="shared" si="20"/>
        <v>4.0000000000000001E-3</v>
      </c>
      <c r="E500" s="38">
        <f t="shared" si="21"/>
        <v>3.9026256635898407E-4</v>
      </c>
    </row>
    <row r="501" spans="2:5" x14ac:dyDescent="0.25">
      <c r="B501" s="39">
        <v>9.98</v>
      </c>
      <c r="C501" s="39">
        <v>2.3E-2</v>
      </c>
      <c r="D501" s="38">
        <f t="shared" si="20"/>
        <v>4.0000000000000001E-3</v>
      </c>
      <c r="E501" s="38">
        <f t="shared" si="21"/>
        <v>3.9026256635898407E-4</v>
      </c>
    </row>
    <row r="502" spans="2:5" x14ac:dyDescent="0.25">
      <c r="B502" s="39">
        <v>10</v>
      </c>
      <c r="C502" s="39">
        <v>2.3E-2</v>
      </c>
      <c r="D502" s="38">
        <f t="shared" si="20"/>
        <v>4.0000000000000001E-3</v>
      </c>
      <c r="E502" s="38">
        <f t="shared" si="21"/>
        <v>3.9026256635898407E-4</v>
      </c>
    </row>
    <row r="503" spans="2:5" x14ac:dyDescent="0.25">
      <c r="E503" s="9"/>
    </row>
    <row r="504" spans="2:5" x14ac:dyDescent="0.25">
      <c r="E504" s="9"/>
    </row>
  </sheetData>
  <mergeCells count="18">
    <mergeCell ref="H4:H9"/>
    <mergeCell ref="I4:I9"/>
    <mergeCell ref="N2:N3"/>
    <mergeCell ref="L2:L3"/>
    <mergeCell ref="O2:O3"/>
    <mergeCell ref="K4:K9"/>
    <mergeCell ref="L4:L9"/>
    <mergeCell ref="G2:G3"/>
    <mergeCell ref="H2:H3"/>
    <mergeCell ref="I2:I3"/>
    <mergeCell ref="J2:J3"/>
    <mergeCell ref="K2:K3"/>
    <mergeCell ref="N5:N6"/>
    <mergeCell ref="O5:O6"/>
    <mergeCell ref="AA24:AA25"/>
    <mergeCell ref="W24:W25"/>
    <mergeCell ref="W2:Y2"/>
    <mergeCell ref="AA2:AC2"/>
  </mergeCells>
  <pageMargins left="0.7" right="0.7" top="0.75" bottom="0.75" header="0.3" footer="0.3"/>
  <ignoredErrors>
    <ignoredError sqref="T3:T4 T7:T10" formulaRange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D818-D8CF-47F4-8B2D-290A9C530BDE}">
  <dimension ref="B1:AC504"/>
  <sheetViews>
    <sheetView workbookViewId="0">
      <selection activeCell="G21" sqref="G21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3.7109375" customWidth="1"/>
    <col min="24" max="24" width="21.5703125" customWidth="1"/>
    <col min="25" max="25" width="12.5703125" bestFit="1" customWidth="1"/>
    <col min="27" max="27" width="31.7109375" bestFit="1" customWidth="1"/>
    <col min="28" max="28" width="21.28515625" customWidth="1"/>
    <col min="29" max="29" width="12.5703125" bestFit="1" customWidth="1"/>
  </cols>
  <sheetData>
    <row r="1" spans="2:29" x14ac:dyDescent="0.25">
      <c r="B1" s="35" t="s">
        <v>23</v>
      </c>
      <c r="C1" s="35" t="s">
        <v>16</v>
      </c>
      <c r="D1" s="35" t="s">
        <v>17</v>
      </c>
      <c r="E1" s="35" t="s">
        <v>18</v>
      </c>
    </row>
    <row r="2" spans="2:29" x14ac:dyDescent="0.25">
      <c r="B2" s="39">
        <v>0</v>
      </c>
      <c r="C2" s="39">
        <v>-0.34799999999999998</v>
      </c>
      <c r="D2" s="38">
        <f>C2-$O$5</f>
        <v>-0.36899999999999999</v>
      </c>
      <c r="E2" s="38">
        <f>D2/$O$2</f>
        <v>-3.6001721746616283E-2</v>
      </c>
      <c r="G2" s="100" t="s">
        <v>12</v>
      </c>
      <c r="H2" s="100" t="s">
        <v>14</v>
      </c>
      <c r="I2" s="100" t="s">
        <v>25</v>
      </c>
      <c r="J2" s="100" t="s">
        <v>13</v>
      </c>
      <c r="K2" s="100" t="s">
        <v>15</v>
      </c>
      <c r="L2" s="100" t="s">
        <v>24</v>
      </c>
      <c r="N2" s="100" t="s">
        <v>10</v>
      </c>
      <c r="O2" s="105">
        <f>-'1ª Parte'!I5</f>
        <v>10.249509803921571</v>
      </c>
      <c r="P2" s="70">
        <f>'3ªParte 1ºEnsaio'!P2</f>
        <v>5.2256775800563385E-2</v>
      </c>
      <c r="S2" s="35" t="s">
        <v>19</v>
      </c>
      <c r="T2" s="35" t="s">
        <v>20</v>
      </c>
      <c r="U2" s="35" t="s">
        <v>21</v>
      </c>
      <c r="W2" s="103" t="s">
        <v>26</v>
      </c>
      <c r="X2" s="103"/>
      <c r="Y2" s="103"/>
      <c r="AA2" s="103" t="s">
        <v>27</v>
      </c>
      <c r="AB2" s="103"/>
      <c r="AC2" s="103"/>
    </row>
    <row r="3" spans="2:29" x14ac:dyDescent="0.25">
      <c r="B3" s="39">
        <v>0.02</v>
      </c>
      <c r="C3" s="39">
        <v>-0.32300000000000001</v>
      </c>
      <c r="D3" s="38">
        <f t="shared" ref="D3:D66" si="0">C3-$O$5</f>
        <v>-0.34400000000000003</v>
      </c>
      <c r="E3" s="38">
        <f>D3/$O$2</f>
        <v>-3.3562580706872631E-2</v>
      </c>
      <c r="G3" s="100"/>
      <c r="H3" s="100"/>
      <c r="I3" s="100"/>
      <c r="J3" s="100"/>
      <c r="K3" s="100"/>
      <c r="L3" s="100"/>
      <c r="N3" s="100"/>
      <c r="O3" s="106"/>
      <c r="R3">
        <f>ABS(S3)</f>
        <v>3.522119661389831E-2</v>
      </c>
      <c r="S3" s="38">
        <f>E26</f>
        <v>3.522119661389831E-2</v>
      </c>
      <c r="T3" s="39">
        <f>AVERAGE(B26:B28)</f>
        <v>0.5</v>
      </c>
      <c r="U3" s="38">
        <f>($O$2*S3*S3)/2</f>
        <v>6.3574259888086451E-3</v>
      </c>
      <c r="W3" s="35" t="s">
        <v>28</v>
      </c>
      <c r="X3" s="35" t="s">
        <v>20</v>
      </c>
      <c r="Y3" s="35" t="s">
        <v>21</v>
      </c>
      <c r="AA3" s="35" t="s">
        <v>32</v>
      </c>
      <c r="AB3" s="35" t="s">
        <v>20</v>
      </c>
      <c r="AC3" s="35" t="s">
        <v>21</v>
      </c>
    </row>
    <row r="4" spans="2:29" x14ac:dyDescent="0.25">
      <c r="B4" s="39">
        <v>0.04</v>
      </c>
      <c r="C4" s="39">
        <v>-0.29299999999999998</v>
      </c>
      <c r="D4" s="38">
        <f t="shared" si="0"/>
        <v>-0.314</v>
      </c>
      <c r="E4" s="38">
        <f t="shared" ref="E4:E67" si="1">D4/$O$2</f>
        <v>-3.0635611459180249E-2</v>
      </c>
      <c r="G4" s="36">
        <f>T5-T3</f>
        <v>1.27</v>
      </c>
      <c r="H4" s="104">
        <f>AVERAGE(G4:G7)</f>
        <v>1.29</v>
      </c>
      <c r="I4" s="105">
        <f>_xlfn.STDEV.S(G4:G7)</f>
        <v>1.8257418583505554E-2</v>
      </c>
      <c r="J4" s="37">
        <f>1/G4</f>
        <v>0.78740157480314954</v>
      </c>
      <c r="K4" s="105">
        <f>AVERAGE(J4:J7)</f>
        <v>0.77531028066496821</v>
      </c>
      <c r="L4" s="105">
        <f>_xlfn.STDEV.S(J4:J7)</f>
        <v>1.0973885972041089E-2</v>
      </c>
      <c r="R4">
        <f t="shared" ref="R4:R10" si="2">ABS(S4)</f>
        <v>2.5269501171744219E-2</v>
      </c>
      <c r="S4" s="38">
        <f>E58</f>
        <v>-2.5269501171744219E-2</v>
      </c>
      <c r="T4" s="39">
        <f>AVERAGE(B58:B61)</f>
        <v>1.1499999999999999</v>
      </c>
      <c r="U4" s="38">
        <f t="shared" ref="U4:U10" si="3">($O$2*S4*S4)/2</f>
        <v>3.2724004017408766E-3</v>
      </c>
      <c r="W4" s="38">
        <f>ABS(S3)</f>
        <v>3.522119661389831E-2</v>
      </c>
      <c r="X4" s="39">
        <f>T3</f>
        <v>0.5</v>
      </c>
      <c r="Y4" s="38">
        <f>($O$2*W4*W4)/2</f>
        <v>6.3574259888086451E-3</v>
      </c>
      <c r="AA4" s="38">
        <f>ABS(S4)</f>
        <v>2.5269501171744219E-2</v>
      </c>
      <c r="AB4" s="39">
        <f>T4</f>
        <v>1.1499999999999999</v>
      </c>
      <c r="AC4" s="38">
        <f>($O$2*AA4*AA4)/2</f>
        <v>3.2724004017408766E-3</v>
      </c>
    </row>
    <row r="5" spans="2:29" x14ac:dyDescent="0.25">
      <c r="B5" s="39">
        <v>0.06</v>
      </c>
      <c r="C5" s="39">
        <v>-0.25600000000000001</v>
      </c>
      <c r="D5" s="38">
        <f t="shared" si="0"/>
        <v>-0.27700000000000002</v>
      </c>
      <c r="E5" s="38">
        <f t="shared" si="1"/>
        <v>-2.7025682720359649E-2</v>
      </c>
      <c r="G5" s="36">
        <f t="shared" ref="G5:G9" si="4">T6-T4</f>
        <v>1.2799999999999998</v>
      </c>
      <c r="H5" s="104"/>
      <c r="I5" s="105"/>
      <c r="J5" s="37">
        <f t="shared" ref="J5:J9" si="5">1/G5</f>
        <v>0.78125000000000011</v>
      </c>
      <c r="K5" s="105"/>
      <c r="L5" s="105"/>
      <c r="N5" s="100" t="s">
        <v>30</v>
      </c>
      <c r="O5" s="101">
        <f>0.021</f>
        <v>2.1000000000000001E-2</v>
      </c>
      <c r="R5">
        <f t="shared" si="2"/>
        <v>2.0293653450667175E-2</v>
      </c>
      <c r="S5" s="38">
        <f>E90</f>
        <v>2.0293653450667175E-2</v>
      </c>
      <c r="T5" s="39">
        <f>AVERAGE(B90:B91)</f>
        <v>1.77</v>
      </c>
      <c r="U5" s="38">
        <f t="shared" si="3"/>
        <v>2.1105399588693865E-3</v>
      </c>
      <c r="W5" s="38">
        <f>ABS(S5)</f>
        <v>2.0293653450667175E-2</v>
      </c>
      <c r="X5" s="39">
        <f>T5</f>
        <v>1.77</v>
      </c>
      <c r="Y5" s="38">
        <f t="shared" ref="Y5:Y7" si="6">($O$2*W5*W5)/2</f>
        <v>2.1105399588693865E-3</v>
      </c>
      <c r="AA5" s="38">
        <f>ABS(S6)</f>
        <v>1.4634846238461903E-2</v>
      </c>
      <c r="AB5" s="39">
        <f>T6</f>
        <v>2.4299999999999997</v>
      </c>
      <c r="AC5" s="38">
        <f t="shared" ref="AC5:AC7" si="7">($O$2*AA5*AA5)/2</f>
        <v>1.0976134678846426E-3</v>
      </c>
    </row>
    <row r="6" spans="2:29" x14ac:dyDescent="0.25">
      <c r="B6" s="39">
        <v>0.08</v>
      </c>
      <c r="C6" s="39">
        <v>-0.214</v>
      </c>
      <c r="D6" s="38">
        <f t="shared" si="0"/>
        <v>-0.23499999999999999</v>
      </c>
      <c r="E6" s="38">
        <f t="shared" si="1"/>
        <v>-2.2927925773590315E-2</v>
      </c>
      <c r="G6" s="36">
        <f t="shared" si="4"/>
        <v>1.3099999999999996</v>
      </c>
      <c r="H6" s="104"/>
      <c r="I6" s="105"/>
      <c r="J6" s="37">
        <f t="shared" si="5"/>
        <v>0.76335877862595447</v>
      </c>
      <c r="K6" s="105"/>
      <c r="L6" s="105"/>
      <c r="N6" s="100"/>
      <c r="O6" s="101"/>
      <c r="R6">
        <f t="shared" si="2"/>
        <v>1.4634846238461903E-2</v>
      </c>
      <c r="S6" s="38">
        <f>E122</f>
        <v>-1.4634846238461903E-2</v>
      </c>
      <c r="T6" s="39">
        <f>AVERAGE(B122:B125)</f>
        <v>2.4299999999999997</v>
      </c>
      <c r="U6" s="38">
        <f t="shared" si="3"/>
        <v>1.0976134678846426E-3</v>
      </c>
      <c r="W6" s="38">
        <f>ABS(S7)</f>
        <v>1.0829786216461808E-2</v>
      </c>
      <c r="X6" s="39">
        <f>T7</f>
        <v>3.0799999999999996</v>
      </c>
      <c r="Y6" s="38">
        <f t="shared" si="6"/>
        <v>6.0105313501363031E-4</v>
      </c>
      <c r="AA6" s="38">
        <f>ABS(S8)</f>
        <v>8.6833421014873968E-3</v>
      </c>
      <c r="AB6" s="39">
        <f>T8</f>
        <v>3.7300000000000004</v>
      </c>
      <c r="AC6" s="38">
        <f t="shared" si="7"/>
        <v>3.8640872351618921E-4</v>
      </c>
    </row>
    <row r="7" spans="2:29" x14ac:dyDescent="0.25">
      <c r="B7" s="39">
        <v>0.1</v>
      </c>
      <c r="C7" s="39">
        <v>-0.184</v>
      </c>
      <c r="D7" s="38">
        <f t="shared" si="0"/>
        <v>-0.20499999999999999</v>
      </c>
      <c r="E7" s="38">
        <f t="shared" si="1"/>
        <v>-2.0000956525897933E-2</v>
      </c>
      <c r="G7" s="36">
        <f t="shared" si="4"/>
        <v>1.3000000000000007</v>
      </c>
      <c r="H7" s="104"/>
      <c r="I7" s="105"/>
      <c r="J7" s="37">
        <f t="shared" si="5"/>
        <v>0.76923076923076883</v>
      </c>
      <c r="K7" s="105"/>
      <c r="L7" s="105"/>
      <c r="R7">
        <f t="shared" si="2"/>
        <v>1.0829786216461808E-2</v>
      </c>
      <c r="S7" s="38">
        <f>E156</f>
        <v>1.0829786216461808E-2</v>
      </c>
      <c r="T7" s="39">
        <f>AVERAGE(B154:B158)</f>
        <v>3.0799999999999996</v>
      </c>
      <c r="U7" s="56">
        <f t="shared" si="3"/>
        <v>6.0105313501363031E-4</v>
      </c>
      <c r="W7" s="38">
        <f>ABS(S9)</f>
        <v>6.1466354201539994E-3</v>
      </c>
      <c r="X7" s="39">
        <f>T9</f>
        <v>4.37</v>
      </c>
      <c r="Y7" s="38">
        <f t="shared" si="6"/>
        <v>1.9361901573485099E-4</v>
      </c>
      <c r="AA7" s="38">
        <f>ABS(S10)</f>
        <v>5.1709790042565396E-3</v>
      </c>
      <c r="AB7" s="39">
        <f>T10</f>
        <v>4.96</v>
      </c>
      <c r="AC7" s="38">
        <f t="shared" si="7"/>
        <v>1.3703094361279831E-4</v>
      </c>
    </row>
    <row r="8" spans="2:29" x14ac:dyDescent="0.25">
      <c r="B8" s="39">
        <v>0.12</v>
      </c>
      <c r="C8" s="39">
        <v>-0.14699999999999999</v>
      </c>
      <c r="D8" s="38">
        <f t="shared" si="0"/>
        <v>-0.16799999999999998</v>
      </c>
      <c r="E8" s="38">
        <f t="shared" si="1"/>
        <v>-1.6391027787077329E-2</v>
      </c>
      <c r="G8" s="36">
        <f t="shared" si="4"/>
        <v>1.2900000000000005</v>
      </c>
      <c r="H8" s="104"/>
      <c r="I8" s="105"/>
      <c r="J8" s="37">
        <f t="shared" si="5"/>
        <v>0.77519379844961211</v>
      </c>
      <c r="K8" s="105"/>
      <c r="L8" s="105"/>
      <c r="R8">
        <f t="shared" si="2"/>
        <v>8.6833421014873968E-3</v>
      </c>
      <c r="S8" s="38">
        <f>E189</f>
        <v>-8.6833421014873968E-3</v>
      </c>
      <c r="T8" s="39">
        <f>AVERAGE(B186:B191)</f>
        <v>3.7300000000000004</v>
      </c>
      <c r="U8" s="56">
        <f t="shared" si="3"/>
        <v>3.8640872351618921E-4</v>
      </c>
    </row>
    <row r="9" spans="2:29" x14ac:dyDescent="0.25">
      <c r="B9" s="39">
        <v>0.14000000000000001</v>
      </c>
      <c r="C9" s="39">
        <v>-0.105</v>
      </c>
      <c r="D9" s="38">
        <f t="shared" si="0"/>
        <v>-0.126</v>
      </c>
      <c r="E9" s="38">
        <f t="shared" si="1"/>
        <v>-1.2293270840307999E-2</v>
      </c>
      <c r="G9" s="36">
        <f t="shared" si="4"/>
        <v>1.2299999999999995</v>
      </c>
      <c r="H9" s="104"/>
      <c r="I9" s="105"/>
      <c r="J9" s="37">
        <f t="shared" si="5"/>
        <v>0.81300813008130113</v>
      </c>
      <c r="K9" s="105"/>
      <c r="L9" s="105"/>
      <c r="R9">
        <f t="shared" si="2"/>
        <v>6.1466354201539994E-3</v>
      </c>
      <c r="S9" s="38">
        <f>E220</f>
        <v>6.1466354201539994E-3</v>
      </c>
      <c r="T9" s="39">
        <f>AVERAGE(B218:B223)</f>
        <v>4.37</v>
      </c>
      <c r="U9" s="56">
        <f t="shared" si="3"/>
        <v>1.9361901573485099E-4</v>
      </c>
    </row>
    <row r="10" spans="2:29" x14ac:dyDescent="0.25">
      <c r="B10" s="39">
        <v>0.16</v>
      </c>
      <c r="C10" s="39">
        <v>-6.2E-2</v>
      </c>
      <c r="D10" s="38">
        <f t="shared" si="0"/>
        <v>-8.3000000000000004E-2</v>
      </c>
      <c r="E10" s="38">
        <f t="shared" si="1"/>
        <v>-8.0979482519489207E-3</v>
      </c>
      <c r="R10">
        <f t="shared" si="2"/>
        <v>5.1709790042565396E-3</v>
      </c>
      <c r="S10" s="38">
        <f>E250</f>
        <v>-5.1709790042565396E-3</v>
      </c>
      <c r="T10" s="39">
        <f>AVERAGE(B248:B252)</f>
        <v>4.96</v>
      </c>
      <c r="U10" s="56">
        <f t="shared" si="3"/>
        <v>1.3703094361279831E-4</v>
      </c>
    </row>
    <row r="11" spans="2:29" x14ac:dyDescent="0.25">
      <c r="B11" s="39">
        <v>0.18</v>
      </c>
      <c r="C11" s="39">
        <v>-1.9E-2</v>
      </c>
      <c r="D11" s="38">
        <f t="shared" si="0"/>
        <v>-0.04</v>
      </c>
      <c r="E11" s="38">
        <f t="shared" si="1"/>
        <v>-3.9026256635898409E-3</v>
      </c>
    </row>
    <row r="12" spans="2:29" x14ac:dyDescent="0.25">
      <c r="B12" s="39">
        <v>0.2</v>
      </c>
      <c r="C12" s="39">
        <v>1.7000000000000001E-2</v>
      </c>
      <c r="D12" s="38">
        <f t="shared" si="0"/>
        <v>-4.0000000000000001E-3</v>
      </c>
      <c r="E12" s="38">
        <f t="shared" si="1"/>
        <v>-3.9026256635898407E-4</v>
      </c>
    </row>
    <row r="13" spans="2:29" x14ac:dyDescent="0.25">
      <c r="B13" s="39">
        <v>0.22</v>
      </c>
      <c r="C13" s="39">
        <v>0.06</v>
      </c>
      <c r="D13" s="38">
        <f t="shared" si="0"/>
        <v>3.8999999999999993E-2</v>
      </c>
      <c r="E13" s="38">
        <f t="shared" si="1"/>
        <v>3.8050600220000943E-3</v>
      </c>
    </row>
    <row r="14" spans="2:29" x14ac:dyDescent="0.25">
      <c r="B14" s="39">
        <v>0.24</v>
      </c>
      <c r="C14" s="39">
        <v>0.10199999999999999</v>
      </c>
      <c r="D14" s="38">
        <f t="shared" si="0"/>
        <v>8.0999999999999989E-2</v>
      </c>
      <c r="E14" s="38">
        <f t="shared" si="1"/>
        <v>7.9028169687694258E-3</v>
      </c>
      <c r="AC14" s="23"/>
    </row>
    <row r="15" spans="2:29" x14ac:dyDescent="0.25">
      <c r="B15" s="39">
        <v>0.26</v>
      </c>
      <c r="C15" s="39">
        <v>0.13200000000000001</v>
      </c>
      <c r="D15" s="38">
        <f t="shared" si="0"/>
        <v>0.111</v>
      </c>
      <c r="E15" s="38">
        <f t="shared" si="1"/>
        <v>1.0829786216461808E-2</v>
      </c>
      <c r="AC15" s="23"/>
    </row>
    <row r="16" spans="2:29" x14ac:dyDescent="0.25">
      <c r="B16" s="39">
        <v>0.28000000000000003</v>
      </c>
      <c r="C16" s="39">
        <v>0.18099999999999999</v>
      </c>
      <c r="D16" s="38">
        <f t="shared" si="0"/>
        <v>0.16</v>
      </c>
      <c r="E16" s="38">
        <f t="shared" si="1"/>
        <v>1.5610502654359364E-2</v>
      </c>
      <c r="AC16" s="23"/>
    </row>
    <row r="17" spans="2:27" x14ac:dyDescent="0.25">
      <c r="B17" s="39">
        <v>0.3</v>
      </c>
      <c r="C17" s="39">
        <v>0.21099999999999999</v>
      </c>
      <c r="D17" s="38">
        <f t="shared" si="0"/>
        <v>0.19</v>
      </c>
      <c r="E17" s="38">
        <f t="shared" si="1"/>
        <v>1.8537471902051746E-2</v>
      </c>
    </row>
    <row r="18" spans="2:27" x14ac:dyDescent="0.25">
      <c r="B18" s="39">
        <v>0.32</v>
      </c>
      <c r="C18" s="39">
        <v>0.24199999999999999</v>
      </c>
      <c r="D18" s="38">
        <f t="shared" si="0"/>
        <v>0.221</v>
      </c>
      <c r="E18" s="38">
        <f t="shared" si="1"/>
        <v>2.1562006791333872E-2</v>
      </c>
    </row>
    <row r="19" spans="2:27" x14ac:dyDescent="0.25">
      <c r="B19" s="39">
        <v>0.34</v>
      </c>
      <c r="C19" s="39">
        <v>0.27200000000000002</v>
      </c>
      <c r="D19" s="38">
        <f t="shared" si="0"/>
        <v>0.251</v>
      </c>
      <c r="E19" s="38">
        <f t="shared" si="1"/>
        <v>2.448897603902625E-2</v>
      </c>
    </row>
    <row r="20" spans="2:27" x14ac:dyDescent="0.25">
      <c r="B20" s="39">
        <v>0.36</v>
      </c>
      <c r="C20" s="39">
        <v>0.30299999999999999</v>
      </c>
      <c r="D20" s="38">
        <f t="shared" si="0"/>
        <v>0.28199999999999997</v>
      </c>
      <c r="E20" s="38">
        <f t="shared" si="1"/>
        <v>2.7513510928308376E-2</v>
      </c>
      <c r="G20" s="9">
        <f>H4-'3ªParte'!J11</f>
        <v>7.0849643648817517E-2</v>
      </c>
      <c r="H20">
        <f>G20/I4</f>
        <v>3.8805948017659944</v>
      </c>
      <c r="J20">
        <f>1/H4</f>
        <v>0.77519379844961234</v>
      </c>
      <c r="K20">
        <f>I4/(H4*H4)</f>
        <v>1.0971347024521095E-2</v>
      </c>
      <c r="L20">
        <f>J20-'1ª Parte'!G18</f>
        <v>-4.8854165808683514E-2</v>
      </c>
      <c r="M20">
        <f>L20/K20</f>
        <v>-4.4528867512342698</v>
      </c>
    </row>
    <row r="21" spans="2:27" x14ac:dyDescent="0.25">
      <c r="B21" s="39">
        <v>0.38</v>
      </c>
      <c r="C21" s="39">
        <v>0.32</v>
      </c>
      <c r="D21" s="38">
        <f t="shared" si="0"/>
        <v>0.29899999999999999</v>
      </c>
      <c r="E21" s="38">
        <f t="shared" si="1"/>
        <v>2.9172126835334058E-2</v>
      </c>
      <c r="J21">
        <f>2*PI()/H4</f>
        <v>4.8706862846353376</v>
      </c>
      <c r="K21">
        <f>((2*PI()*I4)/(H4*H4))</f>
        <v>6.8935006424439407E-2</v>
      </c>
      <c r="L21" s="70">
        <f>J21-'1ª Parte'!G16</f>
        <v>-0.30695977680363562</v>
      </c>
      <c r="M21">
        <f>L21/K21</f>
        <v>-4.4528867512342716</v>
      </c>
    </row>
    <row r="22" spans="2:27" x14ac:dyDescent="0.25">
      <c r="B22" s="39">
        <v>0.4</v>
      </c>
      <c r="C22" s="39">
        <v>0.33900000000000002</v>
      </c>
      <c r="D22" s="38">
        <f t="shared" si="0"/>
        <v>0.318</v>
      </c>
      <c r="E22" s="38">
        <f t="shared" si="1"/>
        <v>3.1025874025539236E-2</v>
      </c>
    </row>
    <row r="23" spans="2:27" x14ac:dyDescent="0.25">
      <c r="B23" s="39">
        <v>0.42</v>
      </c>
      <c r="C23" s="39">
        <v>0.35099999999999998</v>
      </c>
      <c r="D23" s="38">
        <f t="shared" si="0"/>
        <v>0.32999999999999996</v>
      </c>
      <c r="E23" s="38">
        <f t="shared" si="1"/>
        <v>3.2196661724616181E-2</v>
      </c>
    </row>
    <row r="24" spans="2:27" ht="15" customHeight="1" x14ac:dyDescent="0.25">
      <c r="B24" s="39">
        <v>0.44</v>
      </c>
      <c r="C24" s="39">
        <v>0.36899999999999999</v>
      </c>
      <c r="D24" s="38">
        <f t="shared" si="0"/>
        <v>0.34799999999999998</v>
      </c>
      <c r="E24" s="38">
        <f t="shared" si="1"/>
        <v>3.3952843273231614E-2</v>
      </c>
      <c r="W24" s="102" t="s">
        <v>39</v>
      </c>
      <c r="AA24" s="100" t="s">
        <v>40</v>
      </c>
    </row>
    <row r="25" spans="2:27" x14ac:dyDescent="0.25">
      <c r="B25" s="39">
        <v>0.46</v>
      </c>
      <c r="C25" s="39">
        <v>0.375</v>
      </c>
      <c r="D25" s="38">
        <f t="shared" si="0"/>
        <v>0.35399999999999998</v>
      </c>
      <c r="E25" s="38">
        <f t="shared" si="1"/>
        <v>3.4538237122770092E-2</v>
      </c>
      <c r="W25" s="102"/>
      <c r="AA25" s="100"/>
    </row>
    <row r="26" spans="2:27" x14ac:dyDescent="0.25">
      <c r="B26" s="40">
        <v>0.48</v>
      </c>
      <c r="C26" s="40">
        <v>0.38200000000000001</v>
      </c>
      <c r="D26" s="38">
        <f t="shared" si="0"/>
        <v>0.36099999999999999</v>
      </c>
      <c r="E26" s="38">
        <f t="shared" si="1"/>
        <v>3.522119661389831E-2</v>
      </c>
      <c r="Q26" s="24"/>
      <c r="W26" s="54">
        <f>0.454*'1ª Parte'!B3*2</f>
        <v>0.34715563999999999</v>
      </c>
      <c r="AA26" s="44">
        <f>0.415*'1ª Parte'!B3*2</f>
        <v>0.3173339</v>
      </c>
    </row>
    <row r="27" spans="2:27" x14ac:dyDescent="0.25">
      <c r="B27" s="40">
        <v>0.5</v>
      </c>
      <c r="C27" s="40">
        <v>0.38200000000000001</v>
      </c>
      <c r="D27" s="38">
        <f t="shared" si="0"/>
        <v>0.36099999999999999</v>
      </c>
      <c r="E27" s="38">
        <f t="shared" si="1"/>
        <v>3.522119661389831E-2</v>
      </c>
      <c r="W27" s="54">
        <f>0.434*'1ª Parte'!B3*2</f>
        <v>0.33186243999999998</v>
      </c>
    </row>
    <row r="28" spans="2:27" x14ac:dyDescent="0.25">
      <c r="B28" s="40">
        <v>0.52</v>
      </c>
      <c r="C28" s="40">
        <v>0.38200000000000001</v>
      </c>
      <c r="D28" s="38">
        <f t="shared" si="0"/>
        <v>0.36099999999999999</v>
      </c>
      <c r="E28" s="38">
        <f t="shared" si="1"/>
        <v>3.522119661389831E-2</v>
      </c>
    </row>
    <row r="29" spans="2:27" x14ac:dyDescent="0.25">
      <c r="B29" s="39">
        <v>0.54</v>
      </c>
      <c r="C29" s="39">
        <v>0.375</v>
      </c>
      <c r="D29" s="38">
        <f t="shared" si="0"/>
        <v>0.35399999999999998</v>
      </c>
      <c r="E29" s="38">
        <f t="shared" si="1"/>
        <v>3.4538237122770092E-2</v>
      </c>
    </row>
    <row r="30" spans="2:27" x14ac:dyDescent="0.25">
      <c r="B30" s="39">
        <v>0.56000000000000005</v>
      </c>
      <c r="C30" s="39">
        <v>0.36899999999999999</v>
      </c>
      <c r="D30" s="38">
        <f t="shared" si="0"/>
        <v>0.34799999999999998</v>
      </c>
      <c r="E30" s="38">
        <f t="shared" si="1"/>
        <v>3.3952843273231614E-2</v>
      </c>
    </row>
    <row r="31" spans="2:27" x14ac:dyDescent="0.25">
      <c r="B31" s="39">
        <v>0.57999999999999996</v>
      </c>
      <c r="C31" s="39">
        <v>0.35699999999999998</v>
      </c>
      <c r="D31" s="38">
        <f t="shared" si="0"/>
        <v>0.33599999999999997</v>
      </c>
      <c r="E31" s="38">
        <f t="shared" si="1"/>
        <v>3.2782055574154659E-2</v>
      </c>
    </row>
    <row r="32" spans="2:27" x14ac:dyDescent="0.25">
      <c r="B32" s="39">
        <v>0.6</v>
      </c>
      <c r="C32" s="39">
        <v>0.34499999999999997</v>
      </c>
      <c r="D32" s="38">
        <f t="shared" si="0"/>
        <v>0.32399999999999995</v>
      </c>
      <c r="E32" s="38">
        <f t="shared" si="1"/>
        <v>3.1611267875077703E-2</v>
      </c>
    </row>
    <row r="33" spans="2:5" x14ac:dyDescent="0.25">
      <c r="B33" s="39">
        <v>0.62</v>
      </c>
      <c r="C33" s="39">
        <v>0.32700000000000001</v>
      </c>
      <c r="D33" s="38">
        <f t="shared" si="0"/>
        <v>0.30599999999999999</v>
      </c>
      <c r="E33" s="38">
        <f t="shared" si="1"/>
        <v>2.985508632646228E-2</v>
      </c>
    </row>
    <row r="34" spans="2:5" x14ac:dyDescent="0.25">
      <c r="B34" s="39">
        <v>0.64</v>
      </c>
      <c r="C34" s="39">
        <v>0.308</v>
      </c>
      <c r="D34" s="38">
        <f t="shared" si="0"/>
        <v>0.28699999999999998</v>
      </c>
      <c r="E34" s="38">
        <f t="shared" si="1"/>
        <v>2.8001339136257106E-2</v>
      </c>
    </row>
    <row r="35" spans="2:5" x14ac:dyDescent="0.25">
      <c r="B35" s="39">
        <v>0.66</v>
      </c>
      <c r="C35" s="39">
        <v>0.28999999999999998</v>
      </c>
      <c r="D35" s="38">
        <f t="shared" si="0"/>
        <v>0.26899999999999996</v>
      </c>
      <c r="E35" s="38">
        <f t="shared" si="1"/>
        <v>2.6245157587641676E-2</v>
      </c>
    </row>
    <row r="36" spans="2:5" x14ac:dyDescent="0.25">
      <c r="B36" s="39">
        <v>0.68</v>
      </c>
      <c r="C36" s="39">
        <v>0.26</v>
      </c>
      <c r="D36" s="38">
        <f t="shared" si="0"/>
        <v>0.23900000000000002</v>
      </c>
      <c r="E36" s="38">
        <f t="shared" si="1"/>
        <v>2.3318188339949301E-2</v>
      </c>
    </row>
    <row r="37" spans="2:5" x14ac:dyDescent="0.25">
      <c r="B37" s="39">
        <v>0.7</v>
      </c>
      <c r="C37" s="39">
        <v>0.22900000000000001</v>
      </c>
      <c r="D37" s="38">
        <f t="shared" si="0"/>
        <v>0.20800000000000002</v>
      </c>
      <c r="E37" s="38">
        <f t="shared" si="1"/>
        <v>2.0293653450667175E-2</v>
      </c>
    </row>
    <row r="38" spans="2:5" x14ac:dyDescent="0.25">
      <c r="B38" s="39">
        <v>0.72</v>
      </c>
      <c r="C38" s="39">
        <v>0.20499999999999999</v>
      </c>
      <c r="D38" s="38">
        <f t="shared" si="0"/>
        <v>0.184</v>
      </c>
      <c r="E38" s="38">
        <f t="shared" si="1"/>
        <v>1.7952078052513268E-2</v>
      </c>
    </row>
    <row r="39" spans="2:5" x14ac:dyDescent="0.25">
      <c r="B39" s="39">
        <v>0.74</v>
      </c>
      <c r="C39" s="39">
        <v>0.18099999999999999</v>
      </c>
      <c r="D39" s="38">
        <f t="shared" si="0"/>
        <v>0.16</v>
      </c>
      <c r="E39" s="38">
        <f t="shared" si="1"/>
        <v>1.5610502654359364E-2</v>
      </c>
    </row>
    <row r="40" spans="2:5" x14ac:dyDescent="0.25">
      <c r="B40" s="39">
        <v>0.76</v>
      </c>
      <c r="C40" s="39">
        <v>0.14499999999999999</v>
      </c>
      <c r="D40" s="38">
        <f t="shared" si="0"/>
        <v>0.12399999999999999</v>
      </c>
      <c r="E40" s="38">
        <f t="shared" si="1"/>
        <v>1.2098139557128506E-2</v>
      </c>
    </row>
    <row r="41" spans="2:5" x14ac:dyDescent="0.25">
      <c r="B41" s="39">
        <v>0.78</v>
      </c>
      <c r="C41" s="39">
        <v>0.108</v>
      </c>
      <c r="D41" s="38">
        <f t="shared" si="0"/>
        <v>8.6999999999999994E-2</v>
      </c>
      <c r="E41" s="38">
        <f t="shared" si="1"/>
        <v>8.4882108183079036E-3</v>
      </c>
    </row>
    <row r="42" spans="2:5" x14ac:dyDescent="0.25">
      <c r="B42" s="39">
        <v>0.8</v>
      </c>
      <c r="C42" s="39">
        <v>7.6999999999999999E-2</v>
      </c>
      <c r="D42" s="38">
        <f t="shared" si="0"/>
        <v>5.5999999999999994E-2</v>
      </c>
      <c r="E42" s="38">
        <f t="shared" si="1"/>
        <v>5.4636759290257767E-3</v>
      </c>
    </row>
    <row r="43" spans="2:5" x14ac:dyDescent="0.25">
      <c r="B43" s="39">
        <v>0.82</v>
      </c>
      <c r="C43" s="39">
        <v>5.2999999999999999E-2</v>
      </c>
      <c r="D43" s="38">
        <f t="shared" si="0"/>
        <v>3.2000000000000001E-2</v>
      </c>
      <c r="E43" s="38">
        <f t="shared" si="1"/>
        <v>3.1221005308718726E-3</v>
      </c>
    </row>
    <row r="44" spans="2:5" x14ac:dyDescent="0.25">
      <c r="B44" s="39">
        <v>0.84</v>
      </c>
      <c r="C44" s="39">
        <v>2.9000000000000001E-2</v>
      </c>
      <c r="D44" s="38">
        <f t="shared" si="0"/>
        <v>8.0000000000000002E-3</v>
      </c>
      <c r="E44" s="38">
        <f t="shared" si="1"/>
        <v>7.8052513271796814E-4</v>
      </c>
    </row>
    <row r="45" spans="2:5" x14ac:dyDescent="0.25">
      <c r="B45" s="39">
        <v>0.86</v>
      </c>
      <c r="C45" s="39">
        <v>-7.0000000000000001E-3</v>
      </c>
      <c r="D45" s="38">
        <f t="shared" si="0"/>
        <v>-2.8000000000000001E-2</v>
      </c>
      <c r="E45" s="38">
        <f t="shared" si="1"/>
        <v>-2.7318379645128888E-3</v>
      </c>
    </row>
    <row r="46" spans="2:5" x14ac:dyDescent="0.25">
      <c r="B46" s="39">
        <v>0.88</v>
      </c>
      <c r="C46" s="39">
        <v>-3.2000000000000001E-2</v>
      </c>
      <c r="D46" s="38">
        <f t="shared" si="0"/>
        <v>-5.3000000000000005E-2</v>
      </c>
      <c r="E46" s="38">
        <f t="shared" si="1"/>
        <v>-5.1709790042565396E-3</v>
      </c>
    </row>
    <row r="47" spans="2:5" x14ac:dyDescent="0.25">
      <c r="B47" s="39">
        <v>0.9</v>
      </c>
      <c r="C47" s="39">
        <v>-5.6000000000000001E-2</v>
      </c>
      <c r="D47" s="38">
        <f t="shared" si="0"/>
        <v>-7.6999999999999999E-2</v>
      </c>
      <c r="E47" s="38">
        <f t="shared" si="1"/>
        <v>-7.5125544024104438E-3</v>
      </c>
    </row>
    <row r="48" spans="2:5" x14ac:dyDescent="0.25">
      <c r="B48" s="39">
        <v>0.92</v>
      </c>
      <c r="C48" s="39">
        <v>-8.5999999999999993E-2</v>
      </c>
      <c r="D48" s="38">
        <f t="shared" si="0"/>
        <v>-0.107</v>
      </c>
      <c r="E48" s="38">
        <f t="shared" si="1"/>
        <v>-1.0439523650102825E-2</v>
      </c>
    </row>
    <row r="49" spans="2:5" x14ac:dyDescent="0.25">
      <c r="B49" s="39">
        <v>0.94</v>
      </c>
      <c r="C49" s="39">
        <v>-0.111</v>
      </c>
      <c r="D49" s="38">
        <f t="shared" si="0"/>
        <v>-0.13200000000000001</v>
      </c>
      <c r="E49" s="38">
        <f t="shared" si="1"/>
        <v>-1.2878664689846475E-2</v>
      </c>
    </row>
    <row r="50" spans="2:5" x14ac:dyDescent="0.25">
      <c r="B50" s="39">
        <v>0.96</v>
      </c>
      <c r="C50" s="39">
        <v>-0.13500000000000001</v>
      </c>
      <c r="D50" s="38">
        <f t="shared" si="0"/>
        <v>-0.156</v>
      </c>
      <c r="E50" s="38">
        <f t="shared" si="1"/>
        <v>-1.5220240088000379E-2</v>
      </c>
    </row>
    <row r="51" spans="2:5" x14ac:dyDescent="0.25">
      <c r="B51" s="39">
        <v>0.98</v>
      </c>
      <c r="C51" s="39">
        <v>-0.153</v>
      </c>
      <c r="D51" s="38">
        <f t="shared" si="0"/>
        <v>-0.17399999999999999</v>
      </c>
      <c r="E51" s="38">
        <f t="shared" si="1"/>
        <v>-1.6976421636615807E-2</v>
      </c>
    </row>
    <row r="52" spans="2:5" x14ac:dyDescent="0.25">
      <c r="B52" s="39">
        <v>1</v>
      </c>
      <c r="C52" s="39">
        <v>-0.17100000000000001</v>
      </c>
      <c r="D52" s="38">
        <f t="shared" si="0"/>
        <v>-0.192</v>
      </c>
      <c r="E52" s="38">
        <f t="shared" si="1"/>
        <v>-1.8732603185231237E-2</v>
      </c>
    </row>
    <row r="53" spans="2:5" x14ac:dyDescent="0.25">
      <c r="B53" s="39">
        <v>1.02</v>
      </c>
      <c r="C53" s="39">
        <v>-0.19</v>
      </c>
      <c r="D53" s="38">
        <f t="shared" si="0"/>
        <v>-0.21099999999999999</v>
      </c>
      <c r="E53" s="38">
        <f t="shared" si="1"/>
        <v>-2.0586350375436411E-2</v>
      </c>
    </row>
    <row r="54" spans="2:5" x14ac:dyDescent="0.25">
      <c r="B54" s="39">
        <v>1.04</v>
      </c>
      <c r="C54" s="39">
        <v>-0.20799999999999999</v>
      </c>
      <c r="D54" s="38">
        <f t="shared" si="0"/>
        <v>-0.22899999999999998</v>
      </c>
      <c r="E54" s="38">
        <f t="shared" si="1"/>
        <v>-2.2342531924051837E-2</v>
      </c>
    </row>
    <row r="55" spans="2:5" x14ac:dyDescent="0.25">
      <c r="B55" s="39">
        <v>1.06</v>
      </c>
      <c r="C55" s="39">
        <v>-0.214</v>
      </c>
      <c r="D55" s="38">
        <f t="shared" si="0"/>
        <v>-0.23499999999999999</v>
      </c>
      <c r="E55" s="38">
        <f t="shared" si="1"/>
        <v>-2.2927925773590315E-2</v>
      </c>
    </row>
    <row r="56" spans="2:5" x14ac:dyDescent="0.25">
      <c r="B56" s="39">
        <v>1.08</v>
      </c>
      <c r="C56" s="39">
        <v>-0.22600000000000001</v>
      </c>
      <c r="D56" s="38">
        <f t="shared" si="0"/>
        <v>-0.247</v>
      </c>
      <c r="E56" s="38">
        <f t="shared" si="1"/>
        <v>-2.4098713472667267E-2</v>
      </c>
    </row>
    <row r="57" spans="2:5" x14ac:dyDescent="0.25">
      <c r="B57" s="39">
        <v>1.1000000000000001</v>
      </c>
      <c r="C57" s="39">
        <v>-0.23200000000000001</v>
      </c>
      <c r="D57" s="38">
        <f t="shared" si="0"/>
        <v>-0.253</v>
      </c>
      <c r="E57" s="38">
        <f t="shared" si="1"/>
        <v>-2.4684107322205745E-2</v>
      </c>
    </row>
    <row r="58" spans="2:5" x14ac:dyDescent="0.25">
      <c r="B58" s="40">
        <v>1.1200000000000001</v>
      </c>
      <c r="C58" s="40">
        <v>-0.23799999999999999</v>
      </c>
      <c r="D58" s="38">
        <f t="shared" si="0"/>
        <v>-0.25900000000000001</v>
      </c>
      <c r="E58" s="38">
        <f t="shared" si="1"/>
        <v>-2.5269501171744219E-2</v>
      </c>
    </row>
    <row r="59" spans="2:5" x14ac:dyDescent="0.25">
      <c r="B59" s="40">
        <v>1.1399999999999999</v>
      </c>
      <c r="C59" s="40">
        <v>-0.23799999999999999</v>
      </c>
      <c r="D59" s="38">
        <f t="shared" si="0"/>
        <v>-0.25900000000000001</v>
      </c>
      <c r="E59" s="38">
        <f t="shared" si="1"/>
        <v>-2.5269501171744219E-2</v>
      </c>
    </row>
    <row r="60" spans="2:5" x14ac:dyDescent="0.25">
      <c r="B60" s="40">
        <v>1.1599999999999999</v>
      </c>
      <c r="C60" s="40">
        <v>-0.23799999999999999</v>
      </c>
      <c r="D60" s="38">
        <f t="shared" si="0"/>
        <v>-0.25900000000000001</v>
      </c>
      <c r="E60" s="38">
        <f t="shared" si="1"/>
        <v>-2.5269501171744219E-2</v>
      </c>
    </row>
    <row r="61" spans="2:5" x14ac:dyDescent="0.25">
      <c r="B61" s="40">
        <v>1.18</v>
      </c>
      <c r="C61" s="40">
        <v>-0.23799999999999999</v>
      </c>
      <c r="D61" s="38">
        <f t="shared" si="0"/>
        <v>-0.25900000000000001</v>
      </c>
      <c r="E61" s="38">
        <f t="shared" si="1"/>
        <v>-2.5269501171744219E-2</v>
      </c>
    </row>
    <row r="62" spans="2:5" x14ac:dyDescent="0.25">
      <c r="B62" s="39">
        <v>1.2</v>
      </c>
      <c r="C62" s="39">
        <v>-0.23200000000000001</v>
      </c>
      <c r="D62" s="38">
        <f t="shared" si="0"/>
        <v>-0.253</v>
      </c>
      <c r="E62" s="38">
        <f t="shared" si="1"/>
        <v>-2.4684107322205745E-2</v>
      </c>
    </row>
    <row r="63" spans="2:5" x14ac:dyDescent="0.25">
      <c r="B63" s="39">
        <v>1.22</v>
      </c>
      <c r="C63" s="39">
        <v>-0.22600000000000001</v>
      </c>
      <c r="D63" s="38">
        <f t="shared" si="0"/>
        <v>-0.247</v>
      </c>
      <c r="E63" s="38">
        <f t="shared" si="1"/>
        <v>-2.4098713472667267E-2</v>
      </c>
    </row>
    <row r="64" spans="2:5" x14ac:dyDescent="0.25">
      <c r="B64" s="39">
        <v>1.24</v>
      </c>
      <c r="C64" s="39">
        <v>-0.214</v>
      </c>
      <c r="D64" s="38">
        <f t="shared" si="0"/>
        <v>-0.23499999999999999</v>
      </c>
      <c r="E64" s="38">
        <f t="shared" si="1"/>
        <v>-2.2927925773590315E-2</v>
      </c>
    </row>
    <row r="65" spans="2:5" x14ac:dyDescent="0.25">
      <c r="B65" s="39">
        <v>1.26</v>
      </c>
      <c r="C65" s="39">
        <v>-0.19600000000000001</v>
      </c>
      <c r="D65" s="38">
        <f t="shared" si="0"/>
        <v>-0.217</v>
      </c>
      <c r="E65" s="38">
        <f t="shared" si="1"/>
        <v>-2.1171744224974885E-2</v>
      </c>
    </row>
    <row r="66" spans="2:5" x14ac:dyDescent="0.25">
      <c r="B66" s="39">
        <v>1.28</v>
      </c>
      <c r="C66" s="39">
        <v>-0.184</v>
      </c>
      <c r="D66" s="38">
        <f t="shared" si="0"/>
        <v>-0.20499999999999999</v>
      </c>
      <c r="E66" s="38">
        <f t="shared" si="1"/>
        <v>-2.0000956525897933E-2</v>
      </c>
    </row>
    <row r="67" spans="2:5" x14ac:dyDescent="0.25">
      <c r="B67" s="39">
        <v>1.3</v>
      </c>
      <c r="C67" s="39">
        <v>-0.17100000000000001</v>
      </c>
      <c r="D67" s="38">
        <f t="shared" ref="D67:D130" si="8">C67-$O$5</f>
        <v>-0.192</v>
      </c>
      <c r="E67" s="38">
        <f t="shared" si="1"/>
        <v>-1.8732603185231237E-2</v>
      </c>
    </row>
    <row r="68" spans="2:5" x14ac:dyDescent="0.25">
      <c r="B68" s="39">
        <v>1.32</v>
      </c>
      <c r="C68" s="39">
        <v>-0.159</v>
      </c>
      <c r="D68" s="38">
        <f t="shared" si="8"/>
        <v>-0.18</v>
      </c>
      <c r="E68" s="38">
        <f t="shared" ref="E68:E131" si="9">D68/$O$2</f>
        <v>-1.7561815486154281E-2</v>
      </c>
    </row>
    <row r="69" spans="2:5" x14ac:dyDescent="0.25">
      <c r="B69" s="39">
        <v>1.34</v>
      </c>
      <c r="C69" s="39">
        <v>-0.13500000000000001</v>
      </c>
      <c r="D69" s="38">
        <f t="shared" si="8"/>
        <v>-0.156</v>
      </c>
      <c r="E69" s="38">
        <f t="shared" si="9"/>
        <v>-1.5220240088000379E-2</v>
      </c>
    </row>
    <row r="70" spans="2:5" x14ac:dyDescent="0.25">
      <c r="B70" s="39">
        <v>1.36</v>
      </c>
      <c r="C70" s="39">
        <v>-0.11700000000000001</v>
      </c>
      <c r="D70" s="38">
        <f t="shared" si="8"/>
        <v>-0.13800000000000001</v>
      </c>
      <c r="E70" s="38">
        <f t="shared" si="9"/>
        <v>-1.3464058539384953E-2</v>
      </c>
    </row>
    <row r="71" spans="2:5" x14ac:dyDescent="0.25">
      <c r="B71" s="39">
        <v>1.38</v>
      </c>
      <c r="C71" s="39">
        <v>-9.1999999999999998E-2</v>
      </c>
      <c r="D71" s="38">
        <f t="shared" si="8"/>
        <v>-0.113</v>
      </c>
      <c r="E71" s="38">
        <f t="shared" si="9"/>
        <v>-1.1024917499641301E-2</v>
      </c>
    </row>
    <row r="72" spans="2:5" x14ac:dyDescent="0.25">
      <c r="B72" s="39">
        <v>1.4</v>
      </c>
      <c r="C72" s="39">
        <v>-7.3999999999999996E-2</v>
      </c>
      <c r="D72" s="38">
        <f t="shared" si="8"/>
        <v>-9.5000000000000001E-2</v>
      </c>
      <c r="E72" s="38">
        <f t="shared" si="9"/>
        <v>-9.2687359510258728E-3</v>
      </c>
    </row>
    <row r="73" spans="2:5" x14ac:dyDescent="0.25">
      <c r="B73" s="39">
        <v>1.42</v>
      </c>
      <c r="C73" s="39">
        <v>-0.05</v>
      </c>
      <c r="D73" s="38">
        <f t="shared" si="8"/>
        <v>-7.1000000000000008E-2</v>
      </c>
      <c r="E73" s="38">
        <f t="shared" si="9"/>
        <v>-6.9271605528719686E-3</v>
      </c>
    </row>
    <row r="74" spans="2:5" x14ac:dyDescent="0.25">
      <c r="B74" s="39">
        <v>1.44</v>
      </c>
      <c r="C74" s="39">
        <v>-3.2000000000000001E-2</v>
      </c>
      <c r="D74" s="38">
        <f t="shared" si="8"/>
        <v>-5.3000000000000005E-2</v>
      </c>
      <c r="E74" s="38">
        <f t="shared" si="9"/>
        <v>-5.1709790042565396E-3</v>
      </c>
    </row>
    <row r="75" spans="2:5" x14ac:dyDescent="0.25">
      <c r="B75" s="39">
        <v>1.46</v>
      </c>
      <c r="C75" s="39">
        <v>-1.2999999999999999E-2</v>
      </c>
      <c r="D75" s="38">
        <f t="shared" si="8"/>
        <v>-3.4000000000000002E-2</v>
      </c>
      <c r="E75" s="38">
        <f t="shared" si="9"/>
        <v>-3.3172318140513649E-3</v>
      </c>
    </row>
    <row r="76" spans="2:5" x14ac:dyDescent="0.25">
      <c r="B76" s="39">
        <v>1.48</v>
      </c>
      <c r="C76" s="39">
        <v>1.0999999999999999E-2</v>
      </c>
      <c r="D76" s="38">
        <f t="shared" si="8"/>
        <v>-1.0000000000000002E-2</v>
      </c>
      <c r="E76" s="38">
        <f t="shared" si="9"/>
        <v>-9.7565641589746044E-4</v>
      </c>
    </row>
    <row r="77" spans="2:5" x14ac:dyDescent="0.25">
      <c r="B77" s="39">
        <v>1.5</v>
      </c>
      <c r="C77" s="39">
        <v>3.5000000000000003E-2</v>
      </c>
      <c r="D77" s="38">
        <f t="shared" si="8"/>
        <v>1.4000000000000002E-2</v>
      </c>
      <c r="E77" s="38">
        <f t="shared" si="9"/>
        <v>1.3659189822564444E-3</v>
      </c>
    </row>
    <row r="78" spans="2:5" x14ac:dyDescent="0.25">
      <c r="B78" s="39">
        <v>1.52</v>
      </c>
      <c r="C78" s="39">
        <v>6.6000000000000003E-2</v>
      </c>
      <c r="D78" s="38">
        <f t="shared" si="8"/>
        <v>4.4999999999999998E-2</v>
      </c>
      <c r="E78" s="38">
        <f t="shared" si="9"/>
        <v>4.3904538715385704E-3</v>
      </c>
    </row>
    <row r="79" spans="2:5" x14ac:dyDescent="0.25">
      <c r="B79" s="39">
        <v>1.54</v>
      </c>
      <c r="C79" s="39">
        <v>7.6999999999999999E-2</v>
      </c>
      <c r="D79" s="38">
        <f t="shared" si="8"/>
        <v>5.5999999999999994E-2</v>
      </c>
      <c r="E79" s="38">
        <f t="shared" si="9"/>
        <v>5.4636759290257767E-3</v>
      </c>
    </row>
    <row r="80" spans="2:5" x14ac:dyDescent="0.25">
      <c r="B80" s="39">
        <v>1.56</v>
      </c>
      <c r="C80" s="39">
        <v>9.6000000000000002E-2</v>
      </c>
      <c r="D80" s="38">
        <f t="shared" si="8"/>
        <v>7.4999999999999997E-2</v>
      </c>
      <c r="E80" s="38">
        <f t="shared" si="9"/>
        <v>7.3174231192309515E-3</v>
      </c>
    </row>
    <row r="81" spans="2:5" x14ac:dyDescent="0.25">
      <c r="B81" s="39">
        <v>1.58</v>
      </c>
      <c r="C81" s="39">
        <v>0.114</v>
      </c>
      <c r="D81" s="38">
        <f t="shared" si="8"/>
        <v>9.2999999999999999E-2</v>
      </c>
      <c r="E81" s="38">
        <f t="shared" si="9"/>
        <v>9.0736046678463796E-3</v>
      </c>
    </row>
    <row r="82" spans="2:5" x14ac:dyDescent="0.25">
      <c r="B82" s="39">
        <v>1.6</v>
      </c>
      <c r="C82" s="39">
        <v>0.13200000000000001</v>
      </c>
      <c r="D82" s="38">
        <f t="shared" si="8"/>
        <v>0.111</v>
      </c>
      <c r="E82" s="38">
        <f t="shared" si="9"/>
        <v>1.0829786216461808E-2</v>
      </c>
    </row>
    <row r="83" spans="2:5" x14ac:dyDescent="0.25">
      <c r="B83" s="39">
        <v>1.62</v>
      </c>
      <c r="C83" s="39">
        <v>0.15</v>
      </c>
      <c r="D83" s="38">
        <f t="shared" si="8"/>
        <v>0.129</v>
      </c>
      <c r="E83" s="38">
        <f t="shared" si="9"/>
        <v>1.2585967765077238E-2</v>
      </c>
    </row>
    <row r="84" spans="2:5" x14ac:dyDescent="0.25">
      <c r="B84" s="39">
        <v>1.64</v>
      </c>
      <c r="C84" s="39">
        <v>0.17499999999999999</v>
      </c>
      <c r="D84" s="38">
        <f t="shared" si="8"/>
        <v>0.154</v>
      </c>
      <c r="E84" s="38">
        <f t="shared" si="9"/>
        <v>1.5025108804820888E-2</v>
      </c>
    </row>
    <row r="85" spans="2:5" x14ac:dyDescent="0.25">
      <c r="B85" s="39">
        <v>1.66</v>
      </c>
      <c r="C85" s="39">
        <v>0.193</v>
      </c>
      <c r="D85" s="38">
        <f t="shared" si="8"/>
        <v>0.17200000000000001</v>
      </c>
      <c r="E85" s="38">
        <f t="shared" si="9"/>
        <v>1.6781290353436316E-2</v>
      </c>
    </row>
    <row r="86" spans="2:5" x14ac:dyDescent="0.25">
      <c r="B86" s="39">
        <v>1.68</v>
      </c>
      <c r="C86" s="39">
        <v>0.19900000000000001</v>
      </c>
      <c r="D86" s="38">
        <f t="shared" si="8"/>
        <v>0.17800000000000002</v>
      </c>
      <c r="E86" s="38">
        <f t="shared" si="9"/>
        <v>1.7366684202974794E-2</v>
      </c>
    </row>
    <row r="87" spans="2:5" x14ac:dyDescent="0.25">
      <c r="B87" s="39">
        <v>1.7</v>
      </c>
      <c r="C87" s="39">
        <v>0.20499999999999999</v>
      </c>
      <c r="D87" s="38">
        <f t="shared" si="8"/>
        <v>0.184</v>
      </c>
      <c r="E87" s="38">
        <f t="shared" si="9"/>
        <v>1.7952078052513268E-2</v>
      </c>
    </row>
    <row r="88" spans="2:5" x14ac:dyDescent="0.25">
      <c r="B88" s="39">
        <v>1.72</v>
      </c>
      <c r="C88" s="39">
        <v>0.21099999999999999</v>
      </c>
      <c r="D88" s="38">
        <f t="shared" si="8"/>
        <v>0.19</v>
      </c>
      <c r="E88" s="38">
        <f t="shared" si="9"/>
        <v>1.8537471902051746E-2</v>
      </c>
    </row>
    <row r="89" spans="2:5" x14ac:dyDescent="0.25">
      <c r="B89" s="39">
        <v>1.74</v>
      </c>
      <c r="C89" s="39">
        <v>0.224</v>
      </c>
      <c r="D89" s="38">
        <f t="shared" si="8"/>
        <v>0.20300000000000001</v>
      </c>
      <c r="E89" s="38">
        <f t="shared" si="9"/>
        <v>1.9805825242718445E-2</v>
      </c>
    </row>
    <row r="90" spans="2:5" x14ac:dyDescent="0.25">
      <c r="B90" s="40">
        <v>1.76</v>
      </c>
      <c r="C90" s="40">
        <v>0.22900000000000001</v>
      </c>
      <c r="D90" s="38">
        <f t="shared" si="8"/>
        <v>0.20800000000000002</v>
      </c>
      <c r="E90" s="38">
        <f t="shared" si="9"/>
        <v>2.0293653450667175E-2</v>
      </c>
    </row>
    <row r="91" spans="2:5" x14ac:dyDescent="0.25">
      <c r="B91" s="40">
        <v>1.78</v>
      </c>
      <c r="C91" s="40">
        <v>0.22900000000000001</v>
      </c>
      <c r="D91" s="38">
        <f t="shared" si="8"/>
        <v>0.20800000000000002</v>
      </c>
      <c r="E91" s="38">
        <f t="shared" si="9"/>
        <v>2.0293653450667175E-2</v>
      </c>
    </row>
    <row r="92" spans="2:5" x14ac:dyDescent="0.25">
      <c r="B92" s="39">
        <v>1.8</v>
      </c>
      <c r="C92" s="39">
        <v>0.224</v>
      </c>
      <c r="D92" s="38">
        <f t="shared" si="8"/>
        <v>0.20300000000000001</v>
      </c>
      <c r="E92" s="38">
        <f t="shared" si="9"/>
        <v>1.9805825242718445E-2</v>
      </c>
    </row>
    <row r="93" spans="2:5" x14ac:dyDescent="0.25">
      <c r="B93" s="39">
        <v>1.82</v>
      </c>
      <c r="C93" s="39">
        <v>0.224</v>
      </c>
      <c r="D93" s="38">
        <f t="shared" si="8"/>
        <v>0.20300000000000001</v>
      </c>
      <c r="E93" s="38">
        <f t="shared" si="9"/>
        <v>1.9805825242718445E-2</v>
      </c>
    </row>
    <row r="94" spans="2:5" x14ac:dyDescent="0.25">
      <c r="B94" s="39">
        <v>1.84</v>
      </c>
      <c r="C94" s="39">
        <v>0.224</v>
      </c>
      <c r="D94" s="38">
        <f t="shared" si="8"/>
        <v>0.20300000000000001</v>
      </c>
      <c r="E94" s="38">
        <f t="shared" si="9"/>
        <v>1.9805825242718445E-2</v>
      </c>
    </row>
    <row r="95" spans="2:5" x14ac:dyDescent="0.25">
      <c r="B95" s="39">
        <v>1.86</v>
      </c>
      <c r="C95" s="39">
        <v>0.217</v>
      </c>
      <c r="D95" s="38">
        <f t="shared" si="8"/>
        <v>0.19600000000000001</v>
      </c>
      <c r="E95" s="38">
        <f t="shared" si="9"/>
        <v>1.912286575159022E-2</v>
      </c>
    </row>
    <row r="96" spans="2:5" x14ac:dyDescent="0.25">
      <c r="B96" s="39">
        <v>1.88</v>
      </c>
      <c r="C96" s="39">
        <v>0.21099999999999999</v>
      </c>
      <c r="D96" s="38">
        <f t="shared" si="8"/>
        <v>0.19</v>
      </c>
      <c r="E96" s="38">
        <f t="shared" si="9"/>
        <v>1.8537471902051746E-2</v>
      </c>
    </row>
    <row r="97" spans="2:5" x14ac:dyDescent="0.25">
      <c r="B97" s="39">
        <v>1.9</v>
      </c>
      <c r="C97" s="39">
        <v>0.19900000000000001</v>
      </c>
      <c r="D97" s="38">
        <f t="shared" si="8"/>
        <v>0.17800000000000002</v>
      </c>
      <c r="E97" s="38">
        <f t="shared" si="9"/>
        <v>1.7366684202974794E-2</v>
      </c>
    </row>
    <row r="98" spans="2:5" x14ac:dyDescent="0.25">
      <c r="B98" s="39">
        <v>1.92</v>
      </c>
      <c r="C98" s="39">
        <v>0.193</v>
      </c>
      <c r="D98" s="38">
        <f t="shared" si="8"/>
        <v>0.17200000000000001</v>
      </c>
      <c r="E98" s="38">
        <f t="shared" si="9"/>
        <v>1.6781290353436316E-2</v>
      </c>
    </row>
    <row r="99" spans="2:5" x14ac:dyDescent="0.25">
      <c r="B99" s="39">
        <v>1.94</v>
      </c>
      <c r="C99" s="39">
        <v>0.17499999999999999</v>
      </c>
      <c r="D99" s="38">
        <f t="shared" si="8"/>
        <v>0.154</v>
      </c>
      <c r="E99" s="38">
        <f t="shared" si="9"/>
        <v>1.5025108804820888E-2</v>
      </c>
    </row>
    <row r="100" spans="2:5" x14ac:dyDescent="0.25">
      <c r="B100" s="39">
        <v>1.96</v>
      </c>
      <c r="C100" s="39">
        <v>0.15</v>
      </c>
      <c r="D100" s="38">
        <f t="shared" si="8"/>
        <v>0.129</v>
      </c>
      <c r="E100" s="38">
        <f t="shared" si="9"/>
        <v>1.2585967765077238E-2</v>
      </c>
    </row>
    <row r="101" spans="2:5" x14ac:dyDescent="0.25">
      <c r="B101" s="39">
        <v>1.98</v>
      </c>
      <c r="C101" s="39">
        <v>0.14499999999999999</v>
      </c>
      <c r="D101" s="38">
        <f t="shared" si="8"/>
        <v>0.12399999999999999</v>
      </c>
      <c r="E101" s="38">
        <f t="shared" si="9"/>
        <v>1.2098139557128506E-2</v>
      </c>
    </row>
    <row r="102" spans="2:5" x14ac:dyDescent="0.25">
      <c r="B102" s="39">
        <v>2</v>
      </c>
      <c r="C102" s="39">
        <v>0.126</v>
      </c>
      <c r="D102" s="38">
        <f t="shared" si="8"/>
        <v>0.105</v>
      </c>
      <c r="E102" s="38">
        <f t="shared" si="9"/>
        <v>1.0244392366923332E-2</v>
      </c>
    </row>
    <row r="103" spans="2:5" x14ac:dyDescent="0.25">
      <c r="B103" s="39">
        <v>2.02</v>
      </c>
      <c r="C103" s="39">
        <v>0.108</v>
      </c>
      <c r="D103" s="38">
        <f t="shared" si="8"/>
        <v>8.6999999999999994E-2</v>
      </c>
      <c r="E103" s="38">
        <f t="shared" si="9"/>
        <v>8.4882108183079036E-3</v>
      </c>
    </row>
    <row r="104" spans="2:5" x14ac:dyDescent="0.25">
      <c r="B104" s="39">
        <v>2.04</v>
      </c>
      <c r="C104" s="39">
        <v>9.6000000000000002E-2</v>
      </c>
      <c r="D104" s="38">
        <f t="shared" si="8"/>
        <v>7.4999999999999997E-2</v>
      </c>
      <c r="E104" s="38">
        <f t="shared" si="9"/>
        <v>7.3174231192309515E-3</v>
      </c>
    </row>
    <row r="105" spans="2:5" x14ac:dyDescent="0.25">
      <c r="B105" s="39">
        <v>2.06</v>
      </c>
      <c r="C105" s="39">
        <v>7.6999999999999999E-2</v>
      </c>
      <c r="D105" s="38">
        <f t="shared" si="8"/>
        <v>5.5999999999999994E-2</v>
      </c>
      <c r="E105" s="38">
        <f t="shared" si="9"/>
        <v>5.4636759290257767E-3</v>
      </c>
    </row>
    <row r="106" spans="2:5" x14ac:dyDescent="0.25">
      <c r="B106" s="39">
        <v>2.08</v>
      </c>
      <c r="C106" s="39">
        <v>0.06</v>
      </c>
      <c r="D106" s="38">
        <f t="shared" si="8"/>
        <v>3.8999999999999993E-2</v>
      </c>
      <c r="E106" s="38">
        <f t="shared" si="9"/>
        <v>3.8050600220000943E-3</v>
      </c>
    </row>
    <row r="107" spans="2:5" x14ac:dyDescent="0.25">
      <c r="B107" s="39">
        <v>2.1</v>
      </c>
      <c r="C107" s="39">
        <v>4.7E-2</v>
      </c>
      <c r="D107" s="38">
        <f t="shared" si="8"/>
        <v>2.5999999999999999E-2</v>
      </c>
      <c r="E107" s="38">
        <f t="shared" si="9"/>
        <v>2.5367066813333965E-3</v>
      </c>
    </row>
    <row r="108" spans="2:5" x14ac:dyDescent="0.25">
      <c r="B108" s="39">
        <v>2.12</v>
      </c>
      <c r="C108" s="39">
        <v>3.5000000000000003E-2</v>
      </c>
      <c r="D108" s="38">
        <f t="shared" si="8"/>
        <v>1.4000000000000002E-2</v>
      </c>
      <c r="E108" s="38">
        <f t="shared" si="9"/>
        <v>1.3659189822564444E-3</v>
      </c>
    </row>
    <row r="109" spans="2:5" x14ac:dyDescent="0.25">
      <c r="B109" s="39">
        <v>2.14</v>
      </c>
      <c r="C109" s="39">
        <v>1.0999999999999999E-2</v>
      </c>
      <c r="D109" s="38">
        <f t="shared" si="8"/>
        <v>-1.0000000000000002E-2</v>
      </c>
      <c r="E109" s="38">
        <f t="shared" si="9"/>
        <v>-9.7565641589746044E-4</v>
      </c>
    </row>
    <row r="110" spans="2:5" x14ac:dyDescent="0.25">
      <c r="B110" s="39">
        <v>2.16</v>
      </c>
      <c r="C110" s="39">
        <v>-1.2999999999999999E-2</v>
      </c>
      <c r="D110" s="38">
        <f t="shared" si="8"/>
        <v>-3.4000000000000002E-2</v>
      </c>
      <c r="E110" s="38">
        <f t="shared" si="9"/>
        <v>-3.3172318140513649E-3</v>
      </c>
    </row>
    <row r="111" spans="2:5" x14ac:dyDescent="0.25">
      <c r="B111" s="39">
        <v>2.1800000000000002</v>
      </c>
      <c r="C111" s="39">
        <v>-1.9E-2</v>
      </c>
      <c r="D111" s="38">
        <f t="shared" si="8"/>
        <v>-0.04</v>
      </c>
      <c r="E111" s="38">
        <f t="shared" si="9"/>
        <v>-3.9026256635898409E-3</v>
      </c>
    </row>
    <row r="112" spans="2:5" x14ac:dyDescent="0.25">
      <c r="B112" s="39">
        <v>2.2000000000000002</v>
      </c>
      <c r="C112" s="39">
        <v>-3.7999999999999999E-2</v>
      </c>
      <c r="D112" s="38">
        <f t="shared" si="8"/>
        <v>-5.8999999999999997E-2</v>
      </c>
      <c r="E112" s="38">
        <f t="shared" si="9"/>
        <v>-5.7563728537950148E-3</v>
      </c>
    </row>
    <row r="113" spans="2:5" x14ac:dyDescent="0.25">
      <c r="B113" s="39">
        <v>2.2200000000000002</v>
      </c>
      <c r="C113" s="39">
        <v>-0.05</v>
      </c>
      <c r="D113" s="38">
        <f t="shared" si="8"/>
        <v>-7.1000000000000008E-2</v>
      </c>
      <c r="E113" s="38">
        <f t="shared" si="9"/>
        <v>-6.9271605528719686E-3</v>
      </c>
    </row>
    <row r="114" spans="2:5" x14ac:dyDescent="0.25">
      <c r="B114" s="39">
        <v>2.2400000000000002</v>
      </c>
      <c r="C114" s="39">
        <v>-6.8000000000000005E-2</v>
      </c>
      <c r="D114" s="38">
        <f t="shared" si="8"/>
        <v>-8.900000000000001E-2</v>
      </c>
      <c r="E114" s="38">
        <f t="shared" si="9"/>
        <v>-8.6833421014873968E-3</v>
      </c>
    </row>
    <row r="115" spans="2:5" x14ac:dyDescent="0.25">
      <c r="B115" s="39">
        <v>2.2599999999999998</v>
      </c>
      <c r="C115" s="39">
        <v>-7.3999999999999996E-2</v>
      </c>
      <c r="D115" s="38">
        <f t="shared" si="8"/>
        <v>-9.5000000000000001E-2</v>
      </c>
      <c r="E115" s="38">
        <f t="shared" si="9"/>
        <v>-9.2687359510258728E-3</v>
      </c>
    </row>
    <row r="116" spans="2:5" x14ac:dyDescent="0.25">
      <c r="B116" s="39">
        <v>2.2799999999999998</v>
      </c>
      <c r="C116" s="39">
        <v>-8.5999999999999993E-2</v>
      </c>
      <c r="D116" s="38">
        <f t="shared" si="8"/>
        <v>-0.107</v>
      </c>
      <c r="E116" s="38">
        <f t="shared" si="9"/>
        <v>-1.0439523650102825E-2</v>
      </c>
    </row>
    <row r="117" spans="2:5" x14ac:dyDescent="0.25">
      <c r="B117" s="39">
        <v>2.2999999999999998</v>
      </c>
      <c r="C117" s="39">
        <v>-9.1999999999999998E-2</v>
      </c>
      <c r="D117" s="38">
        <f t="shared" si="8"/>
        <v>-0.113</v>
      </c>
      <c r="E117" s="38">
        <f t="shared" si="9"/>
        <v>-1.1024917499641301E-2</v>
      </c>
    </row>
    <row r="118" spans="2:5" x14ac:dyDescent="0.25">
      <c r="B118" s="39">
        <v>2.3199999999999998</v>
      </c>
      <c r="C118" s="39">
        <v>-0.105</v>
      </c>
      <c r="D118" s="38">
        <f t="shared" si="8"/>
        <v>-0.126</v>
      </c>
      <c r="E118" s="38">
        <f t="shared" si="9"/>
        <v>-1.2293270840307999E-2</v>
      </c>
    </row>
    <row r="119" spans="2:5" x14ac:dyDescent="0.25">
      <c r="B119" s="39">
        <v>2.34</v>
      </c>
      <c r="C119" s="39">
        <v>-0.11700000000000001</v>
      </c>
      <c r="D119" s="38">
        <f t="shared" si="8"/>
        <v>-0.13800000000000001</v>
      </c>
      <c r="E119" s="38">
        <f t="shared" si="9"/>
        <v>-1.3464058539384953E-2</v>
      </c>
    </row>
    <row r="120" spans="2:5" x14ac:dyDescent="0.25">
      <c r="B120" s="39">
        <v>2.36</v>
      </c>
      <c r="C120" s="39">
        <v>-0.11700000000000001</v>
      </c>
      <c r="D120" s="38">
        <f t="shared" si="8"/>
        <v>-0.13800000000000001</v>
      </c>
      <c r="E120" s="38">
        <f t="shared" si="9"/>
        <v>-1.3464058539384953E-2</v>
      </c>
    </row>
    <row r="121" spans="2:5" x14ac:dyDescent="0.25">
      <c r="B121" s="39">
        <v>2.38</v>
      </c>
      <c r="C121" s="39">
        <v>-0.123</v>
      </c>
      <c r="D121" s="38">
        <f t="shared" si="8"/>
        <v>-0.14399999999999999</v>
      </c>
      <c r="E121" s="38">
        <f t="shared" si="9"/>
        <v>-1.4049452388923425E-2</v>
      </c>
    </row>
    <row r="122" spans="2:5" x14ac:dyDescent="0.25">
      <c r="B122" s="40">
        <v>2.4</v>
      </c>
      <c r="C122" s="40">
        <v>-0.129</v>
      </c>
      <c r="D122" s="38">
        <f t="shared" si="8"/>
        <v>-0.15</v>
      </c>
      <c r="E122" s="38">
        <f t="shared" si="9"/>
        <v>-1.4634846238461903E-2</v>
      </c>
    </row>
    <row r="123" spans="2:5" x14ac:dyDescent="0.25">
      <c r="B123" s="40">
        <v>2.42</v>
      </c>
      <c r="C123" s="40">
        <v>-0.129</v>
      </c>
      <c r="D123" s="38">
        <f t="shared" si="8"/>
        <v>-0.15</v>
      </c>
      <c r="E123" s="38">
        <f t="shared" si="9"/>
        <v>-1.4634846238461903E-2</v>
      </c>
    </row>
    <row r="124" spans="2:5" x14ac:dyDescent="0.25">
      <c r="B124" s="40">
        <v>2.44</v>
      </c>
      <c r="C124" s="40">
        <v>-0.129</v>
      </c>
      <c r="D124" s="38">
        <f t="shared" si="8"/>
        <v>-0.15</v>
      </c>
      <c r="E124" s="38">
        <f t="shared" si="9"/>
        <v>-1.4634846238461903E-2</v>
      </c>
    </row>
    <row r="125" spans="2:5" x14ac:dyDescent="0.25">
      <c r="B125" s="40">
        <v>2.46</v>
      </c>
      <c r="C125" s="40">
        <v>-0.129</v>
      </c>
      <c r="D125" s="38">
        <f t="shared" si="8"/>
        <v>-0.15</v>
      </c>
      <c r="E125" s="38">
        <f t="shared" si="9"/>
        <v>-1.4634846238461903E-2</v>
      </c>
    </row>
    <row r="126" spans="2:5" x14ac:dyDescent="0.25">
      <c r="B126" s="39">
        <v>2.48</v>
      </c>
      <c r="C126" s="39">
        <v>-0.123</v>
      </c>
      <c r="D126" s="38">
        <f t="shared" si="8"/>
        <v>-0.14399999999999999</v>
      </c>
      <c r="E126" s="38">
        <f t="shared" si="9"/>
        <v>-1.4049452388923425E-2</v>
      </c>
    </row>
    <row r="127" spans="2:5" x14ac:dyDescent="0.25">
      <c r="B127" s="39">
        <v>2.5</v>
      </c>
      <c r="C127" s="39">
        <v>-0.11700000000000001</v>
      </c>
      <c r="D127" s="38">
        <f t="shared" si="8"/>
        <v>-0.13800000000000001</v>
      </c>
      <c r="E127" s="38">
        <f t="shared" si="9"/>
        <v>-1.3464058539384953E-2</v>
      </c>
    </row>
    <row r="128" spans="2:5" x14ac:dyDescent="0.25">
      <c r="B128" s="39">
        <v>2.52</v>
      </c>
      <c r="C128" s="39">
        <v>-0.11700000000000001</v>
      </c>
      <c r="D128" s="38">
        <f t="shared" si="8"/>
        <v>-0.13800000000000001</v>
      </c>
      <c r="E128" s="38">
        <f t="shared" si="9"/>
        <v>-1.3464058539384953E-2</v>
      </c>
    </row>
    <row r="129" spans="2:5" x14ac:dyDescent="0.25">
      <c r="B129" s="39">
        <v>2.54</v>
      </c>
      <c r="C129" s="39">
        <v>-0.111</v>
      </c>
      <c r="D129" s="38">
        <f t="shared" si="8"/>
        <v>-0.13200000000000001</v>
      </c>
      <c r="E129" s="38">
        <f t="shared" si="9"/>
        <v>-1.2878664689846475E-2</v>
      </c>
    </row>
    <row r="130" spans="2:5" x14ac:dyDescent="0.25">
      <c r="B130" s="39">
        <v>2.56</v>
      </c>
      <c r="C130" s="39">
        <v>-9.8000000000000004E-2</v>
      </c>
      <c r="D130" s="38">
        <f t="shared" si="8"/>
        <v>-0.11900000000000001</v>
      </c>
      <c r="E130" s="38">
        <f t="shared" si="9"/>
        <v>-1.1610311349179777E-2</v>
      </c>
    </row>
    <row r="131" spans="2:5" x14ac:dyDescent="0.25">
      <c r="B131" s="39">
        <v>2.58</v>
      </c>
      <c r="C131" s="39">
        <v>-9.1999999999999998E-2</v>
      </c>
      <c r="D131" s="38">
        <f t="shared" ref="D131:D194" si="10">C131-$O$5</f>
        <v>-0.113</v>
      </c>
      <c r="E131" s="38">
        <f t="shared" si="9"/>
        <v>-1.1024917499641301E-2</v>
      </c>
    </row>
    <row r="132" spans="2:5" x14ac:dyDescent="0.25">
      <c r="B132" s="39">
        <v>2.6</v>
      </c>
      <c r="C132" s="39">
        <v>-8.1000000000000003E-2</v>
      </c>
      <c r="D132" s="38">
        <f t="shared" si="10"/>
        <v>-0.10200000000000001</v>
      </c>
      <c r="E132" s="38">
        <f t="shared" ref="E132:E195" si="11">D132/$O$2</f>
        <v>-9.9516954421540946E-3</v>
      </c>
    </row>
    <row r="133" spans="2:5" x14ac:dyDescent="0.25">
      <c r="B133" s="39">
        <v>2.62</v>
      </c>
      <c r="C133" s="39">
        <v>-6.8000000000000005E-2</v>
      </c>
      <c r="D133" s="38">
        <f t="shared" si="10"/>
        <v>-8.900000000000001E-2</v>
      </c>
      <c r="E133" s="38">
        <f t="shared" si="11"/>
        <v>-8.6833421014873968E-3</v>
      </c>
    </row>
    <row r="134" spans="2:5" x14ac:dyDescent="0.25">
      <c r="B134" s="39">
        <v>2.64</v>
      </c>
      <c r="C134" s="39">
        <v>-6.2E-2</v>
      </c>
      <c r="D134" s="38">
        <f t="shared" si="10"/>
        <v>-8.3000000000000004E-2</v>
      </c>
      <c r="E134" s="38">
        <f t="shared" si="11"/>
        <v>-8.0979482519489207E-3</v>
      </c>
    </row>
    <row r="135" spans="2:5" x14ac:dyDescent="0.25">
      <c r="B135" s="39">
        <v>2.66</v>
      </c>
      <c r="C135" s="39">
        <v>-0.05</v>
      </c>
      <c r="D135" s="38">
        <f t="shared" si="10"/>
        <v>-7.1000000000000008E-2</v>
      </c>
      <c r="E135" s="38">
        <f t="shared" si="11"/>
        <v>-6.9271605528719686E-3</v>
      </c>
    </row>
    <row r="136" spans="2:5" x14ac:dyDescent="0.25">
      <c r="B136" s="39">
        <v>2.68</v>
      </c>
      <c r="C136" s="39">
        <v>-3.7999999999999999E-2</v>
      </c>
      <c r="D136" s="38">
        <f t="shared" si="10"/>
        <v>-5.8999999999999997E-2</v>
      </c>
      <c r="E136" s="38">
        <f t="shared" si="11"/>
        <v>-5.7563728537950148E-3</v>
      </c>
    </row>
    <row r="137" spans="2:5" x14ac:dyDescent="0.25">
      <c r="B137" s="39">
        <v>2.7</v>
      </c>
      <c r="C137" s="39">
        <v>-3.2000000000000001E-2</v>
      </c>
      <c r="D137" s="38">
        <f t="shared" si="10"/>
        <v>-5.3000000000000005E-2</v>
      </c>
      <c r="E137" s="38">
        <f t="shared" si="11"/>
        <v>-5.1709790042565396E-3</v>
      </c>
    </row>
    <row r="138" spans="2:5" x14ac:dyDescent="0.25">
      <c r="B138" s="39">
        <v>2.72</v>
      </c>
      <c r="C138" s="39">
        <v>-1.2999999999999999E-2</v>
      </c>
      <c r="D138" s="38">
        <f t="shared" si="10"/>
        <v>-3.4000000000000002E-2</v>
      </c>
      <c r="E138" s="38">
        <f t="shared" si="11"/>
        <v>-3.3172318140513649E-3</v>
      </c>
    </row>
    <row r="139" spans="2:5" x14ac:dyDescent="0.25">
      <c r="B139" s="39">
        <v>2.74</v>
      </c>
      <c r="C139" s="39">
        <v>-2E-3</v>
      </c>
      <c r="D139" s="38">
        <f t="shared" si="10"/>
        <v>-2.3E-2</v>
      </c>
      <c r="E139" s="38">
        <f t="shared" si="11"/>
        <v>-2.2440097565641585E-3</v>
      </c>
    </row>
    <row r="140" spans="2:5" x14ac:dyDescent="0.25">
      <c r="B140" s="39">
        <v>2.76</v>
      </c>
      <c r="C140" s="39">
        <v>1.0999999999999999E-2</v>
      </c>
      <c r="D140" s="38">
        <f t="shared" si="10"/>
        <v>-1.0000000000000002E-2</v>
      </c>
      <c r="E140" s="38">
        <f t="shared" si="11"/>
        <v>-9.7565641589746044E-4</v>
      </c>
    </row>
    <row r="141" spans="2:5" x14ac:dyDescent="0.25">
      <c r="B141" s="39">
        <v>2.78</v>
      </c>
      <c r="C141" s="39">
        <v>2.9000000000000001E-2</v>
      </c>
      <c r="D141" s="38">
        <f t="shared" si="10"/>
        <v>8.0000000000000002E-3</v>
      </c>
      <c r="E141" s="38">
        <f t="shared" si="11"/>
        <v>7.8052513271796814E-4</v>
      </c>
    </row>
    <row r="142" spans="2:5" x14ac:dyDescent="0.25">
      <c r="B142" s="39">
        <v>2.8</v>
      </c>
      <c r="C142" s="39">
        <v>4.7E-2</v>
      </c>
      <c r="D142" s="38">
        <f t="shared" si="10"/>
        <v>2.5999999999999999E-2</v>
      </c>
      <c r="E142" s="38">
        <f t="shared" si="11"/>
        <v>2.5367066813333965E-3</v>
      </c>
    </row>
    <row r="143" spans="2:5" x14ac:dyDescent="0.25">
      <c r="B143" s="39">
        <v>2.82</v>
      </c>
      <c r="C143" s="39">
        <v>5.2999999999999999E-2</v>
      </c>
      <c r="D143" s="38">
        <f t="shared" si="10"/>
        <v>3.2000000000000001E-2</v>
      </c>
      <c r="E143" s="38">
        <f t="shared" si="11"/>
        <v>3.1221005308718726E-3</v>
      </c>
    </row>
    <row r="144" spans="2:5" x14ac:dyDescent="0.25">
      <c r="B144" s="39">
        <v>2.84</v>
      </c>
      <c r="C144" s="39">
        <v>0.06</v>
      </c>
      <c r="D144" s="38">
        <f t="shared" si="10"/>
        <v>3.8999999999999993E-2</v>
      </c>
      <c r="E144" s="38">
        <f t="shared" si="11"/>
        <v>3.8050600220000943E-3</v>
      </c>
    </row>
    <row r="145" spans="2:5" x14ac:dyDescent="0.25">
      <c r="B145" s="39">
        <v>2.86</v>
      </c>
      <c r="C145" s="39">
        <v>6.6000000000000003E-2</v>
      </c>
      <c r="D145" s="38">
        <f t="shared" si="10"/>
        <v>4.4999999999999998E-2</v>
      </c>
      <c r="E145" s="38">
        <f t="shared" si="11"/>
        <v>4.3904538715385704E-3</v>
      </c>
    </row>
    <row r="146" spans="2:5" x14ac:dyDescent="0.25">
      <c r="B146" s="39">
        <v>2.88</v>
      </c>
      <c r="C146" s="39">
        <v>7.6999999999999999E-2</v>
      </c>
      <c r="D146" s="38">
        <f t="shared" si="10"/>
        <v>5.5999999999999994E-2</v>
      </c>
      <c r="E146" s="38">
        <f t="shared" si="11"/>
        <v>5.4636759290257767E-3</v>
      </c>
    </row>
    <row r="147" spans="2:5" x14ac:dyDescent="0.25">
      <c r="B147" s="39">
        <v>2.9</v>
      </c>
      <c r="C147" s="39">
        <v>0.09</v>
      </c>
      <c r="D147" s="38">
        <f t="shared" si="10"/>
        <v>6.8999999999999992E-2</v>
      </c>
      <c r="E147" s="38">
        <f t="shared" si="11"/>
        <v>6.7320292696924746E-3</v>
      </c>
    </row>
    <row r="148" spans="2:5" x14ac:dyDescent="0.25">
      <c r="B148" s="39">
        <v>2.92</v>
      </c>
      <c r="C148" s="39">
        <v>0.10199999999999999</v>
      </c>
      <c r="D148" s="38">
        <f t="shared" si="10"/>
        <v>8.0999999999999989E-2</v>
      </c>
      <c r="E148" s="38">
        <f t="shared" si="11"/>
        <v>7.9028169687694258E-3</v>
      </c>
    </row>
    <row r="149" spans="2:5" x14ac:dyDescent="0.25">
      <c r="B149" s="39">
        <v>2.94</v>
      </c>
      <c r="C149" s="39">
        <v>0.10199999999999999</v>
      </c>
      <c r="D149" s="38">
        <f t="shared" si="10"/>
        <v>8.0999999999999989E-2</v>
      </c>
      <c r="E149" s="38">
        <f t="shared" si="11"/>
        <v>7.9028169687694258E-3</v>
      </c>
    </row>
    <row r="150" spans="2:5" x14ac:dyDescent="0.25">
      <c r="B150" s="39">
        <v>2.96</v>
      </c>
      <c r="C150" s="39">
        <v>0.114</v>
      </c>
      <c r="D150" s="38">
        <f t="shared" si="10"/>
        <v>9.2999999999999999E-2</v>
      </c>
      <c r="E150" s="38">
        <f t="shared" si="11"/>
        <v>9.0736046678463796E-3</v>
      </c>
    </row>
    <row r="151" spans="2:5" x14ac:dyDescent="0.25">
      <c r="B151" s="39">
        <v>2.98</v>
      </c>
      <c r="C151" s="39">
        <v>0.126</v>
      </c>
      <c r="D151" s="38">
        <f t="shared" si="10"/>
        <v>0.105</v>
      </c>
      <c r="E151" s="38">
        <f t="shared" si="11"/>
        <v>1.0244392366923332E-2</v>
      </c>
    </row>
    <row r="152" spans="2:5" x14ac:dyDescent="0.25">
      <c r="B152" s="39">
        <v>3</v>
      </c>
      <c r="C152" s="39">
        <v>0.126</v>
      </c>
      <c r="D152" s="38">
        <f t="shared" si="10"/>
        <v>0.105</v>
      </c>
      <c r="E152" s="38">
        <f t="shared" si="11"/>
        <v>1.0244392366923332E-2</v>
      </c>
    </row>
    <row r="153" spans="2:5" x14ac:dyDescent="0.25">
      <c r="B153" s="39">
        <v>3.02</v>
      </c>
      <c r="C153" s="39">
        <v>0.126</v>
      </c>
      <c r="D153" s="38">
        <f t="shared" si="10"/>
        <v>0.105</v>
      </c>
      <c r="E153" s="38">
        <f t="shared" si="11"/>
        <v>1.0244392366923332E-2</v>
      </c>
    </row>
    <row r="154" spans="2:5" x14ac:dyDescent="0.25">
      <c r="B154" s="40">
        <v>3.04</v>
      </c>
      <c r="C154" s="40">
        <v>0.13200000000000001</v>
      </c>
      <c r="D154" s="38">
        <f t="shared" si="10"/>
        <v>0.111</v>
      </c>
      <c r="E154" s="38">
        <f t="shared" si="11"/>
        <v>1.0829786216461808E-2</v>
      </c>
    </row>
    <row r="155" spans="2:5" x14ac:dyDescent="0.25">
      <c r="B155" s="40">
        <v>3.06</v>
      </c>
      <c r="C155" s="40">
        <v>0.126</v>
      </c>
      <c r="D155" s="38">
        <f t="shared" si="10"/>
        <v>0.105</v>
      </c>
      <c r="E155" s="38">
        <f t="shared" si="11"/>
        <v>1.0244392366923332E-2</v>
      </c>
    </row>
    <row r="156" spans="2:5" x14ac:dyDescent="0.25">
      <c r="B156" s="40">
        <v>3.08</v>
      </c>
      <c r="C156" s="40">
        <v>0.13200000000000001</v>
      </c>
      <c r="D156" s="38">
        <f t="shared" si="10"/>
        <v>0.111</v>
      </c>
      <c r="E156" s="38">
        <f t="shared" si="11"/>
        <v>1.0829786216461808E-2</v>
      </c>
    </row>
    <row r="157" spans="2:5" x14ac:dyDescent="0.25">
      <c r="B157" s="40">
        <v>3.1</v>
      </c>
      <c r="C157" s="40">
        <v>0.13200000000000001</v>
      </c>
      <c r="D157" s="38">
        <f t="shared" si="10"/>
        <v>0.111</v>
      </c>
      <c r="E157" s="38">
        <f t="shared" si="11"/>
        <v>1.0829786216461808E-2</v>
      </c>
    </row>
    <row r="158" spans="2:5" x14ac:dyDescent="0.25">
      <c r="B158" s="40">
        <v>3.12</v>
      </c>
      <c r="C158" s="40">
        <v>0.13200000000000001</v>
      </c>
      <c r="D158" s="38">
        <f t="shared" si="10"/>
        <v>0.111</v>
      </c>
      <c r="E158" s="38">
        <f t="shared" si="11"/>
        <v>1.0829786216461808E-2</v>
      </c>
    </row>
    <row r="159" spans="2:5" x14ac:dyDescent="0.25">
      <c r="B159" s="39">
        <v>3.14</v>
      </c>
      <c r="C159" s="39">
        <v>0.126</v>
      </c>
      <c r="D159" s="38">
        <f t="shared" si="10"/>
        <v>0.105</v>
      </c>
      <c r="E159" s="38">
        <f t="shared" si="11"/>
        <v>1.0244392366923332E-2</v>
      </c>
    </row>
    <row r="160" spans="2:5" x14ac:dyDescent="0.25">
      <c r="B160" s="39">
        <v>3.16</v>
      </c>
      <c r="C160" s="39">
        <v>0.12</v>
      </c>
      <c r="D160" s="38">
        <f t="shared" si="10"/>
        <v>9.8999999999999991E-2</v>
      </c>
      <c r="E160" s="38">
        <f t="shared" si="11"/>
        <v>9.6589985173848557E-3</v>
      </c>
    </row>
    <row r="161" spans="2:5" x14ac:dyDescent="0.25">
      <c r="B161" s="39">
        <v>3.18</v>
      </c>
      <c r="C161" s="39">
        <v>0.114</v>
      </c>
      <c r="D161" s="38">
        <f t="shared" si="10"/>
        <v>9.2999999999999999E-2</v>
      </c>
      <c r="E161" s="38">
        <f t="shared" si="11"/>
        <v>9.0736046678463796E-3</v>
      </c>
    </row>
    <row r="162" spans="2:5" x14ac:dyDescent="0.25">
      <c r="B162" s="39">
        <v>3.2</v>
      </c>
      <c r="C162" s="39">
        <v>0.114</v>
      </c>
      <c r="D162" s="38">
        <f t="shared" si="10"/>
        <v>9.2999999999999999E-2</v>
      </c>
      <c r="E162" s="38">
        <f t="shared" si="11"/>
        <v>9.0736046678463796E-3</v>
      </c>
    </row>
    <row r="163" spans="2:5" x14ac:dyDescent="0.25">
      <c r="B163" s="39">
        <v>3.22</v>
      </c>
      <c r="C163" s="39">
        <v>0.108</v>
      </c>
      <c r="D163" s="38">
        <f t="shared" si="10"/>
        <v>8.6999999999999994E-2</v>
      </c>
      <c r="E163" s="38">
        <f t="shared" si="11"/>
        <v>8.4882108183079036E-3</v>
      </c>
    </row>
    <row r="164" spans="2:5" x14ac:dyDescent="0.25">
      <c r="B164" s="39">
        <v>3.24</v>
      </c>
      <c r="C164" s="39">
        <v>0.10199999999999999</v>
      </c>
      <c r="D164" s="38">
        <f t="shared" si="10"/>
        <v>8.0999999999999989E-2</v>
      </c>
      <c r="E164" s="38">
        <f t="shared" si="11"/>
        <v>7.9028169687694258E-3</v>
      </c>
    </row>
    <row r="165" spans="2:5" x14ac:dyDescent="0.25">
      <c r="B165" s="39">
        <v>3.26</v>
      </c>
      <c r="C165" s="39">
        <v>0.09</v>
      </c>
      <c r="D165" s="38">
        <f t="shared" si="10"/>
        <v>6.8999999999999992E-2</v>
      </c>
      <c r="E165" s="38">
        <f t="shared" si="11"/>
        <v>6.7320292696924746E-3</v>
      </c>
    </row>
    <row r="166" spans="2:5" x14ac:dyDescent="0.25">
      <c r="B166" s="39">
        <v>3.28</v>
      </c>
      <c r="C166" s="39">
        <v>8.4000000000000005E-2</v>
      </c>
      <c r="D166" s="38">
        <f t="shared" si="10"/>
        <v>6.3E-2</v>
      </c>
      <c r="E166" s="38">
        <f t="shared" si="11"/>
        <v>6.1466354201539994E-3</v>
      </c>
    </row>
    <row r="167" spans="2:5" x14ac:dyDescent="0.25">
      <c r="B167" s="39">
        <v>3.3</v>
      </c>
      <c r="C167" s="39">
        <v>7.6999999999999999E-2</v>
      </c>
      <c r="D167" s="38">
        <f t="shared" si="10"/>
        <v>5.5999999999999994E-2</v>
      </c>
      <c r="E167" s="38">
        <f t="shared" si="11"/>
        <v>5.4636759290257767E-3</v>
      </c>
    </row>
    <row r="168" spans="2:5" x14ac:dyDescent="0.25">
      <c r="B168" s="39">
        <v>3.32</v>
      </c>
      <c r="C168" s="39">
        <v>6.6000000000000003E-2</v>
      </c>
      <c r="D168" s="38">
        <f t="shared" si="10"/>
        <v>4.4999999999999998E-2</v>
      </c>
      <c r="E168" s="38">
        <f t="shared" si="11"/>
        <v>4.3904538715385704E-3</v>
      </c>
    </row>
    <row r="169" spans="2:5" x14ac:dyDescent="0.25">
      <c r="B169" s="39">
        <v>3.34</v>
      </c>
      <c r="C169" s="39">
        <v>0.06</v>
      </c>
      <c r="D169" s="38">
        <f t="shared" si="10"/>
        <v>3.8999999999999993E-2</v>
      </c>
      <c r="E169" s="38">
        <f t="shared" si="11"/>
        <v>3.8050600220000943E-3</v>
      </c>
    </row>
    <row r="170" spans="2:5" x14ac:dyDescent="0.25">
      <c r="B170" s="39">
        <v>3.36</v>
      </c>
      <c r="C170" s="39">
        <v>4.7E-2</v>
      </c>
      <c r="D170" s="38">
        <f t="shared" si="10"/>
        <v>2.5999999999999999E-2</v>
      </c>
      <c r="E170" s="38">
        <f t="shared" si="11"/>
        <v>2.5367066813333965E-3</v>
      </c>
    </row>
    <row r="171" spans="2:5" x14ac:dyDescent="0.25">
      <c r="B171" s="39">
        <v>3.38</v>
      </c>
      <c r="C171" s="39">
        <v>3.5000000000000003E-2</v>
      </c>
      <c r="D171" s="38">
        <f t="shared" si="10"/>
        <v>1.4000000000000002E-2</v>
      </c>
      <c r="E171" s="38">
        <f t="shared" si="11"/>
        <v>1.3659189822564444E-3</v>
      </c>
    </row>
    <row r="172" spans="2:5" x14ac:dyDescent="0.25">
      <c r="B172" s="39">
        <v>3.4</v>
      </c>
      <c r="C172" s="39">
        <v>2.9000000000000001E-2</v>
      </c>
      <c r="D172" s="38">
        <f t="shared" si="10"/>
        <v>8.0000000000000002E-3</v>
      </c>
      <c r="E172" s="38">
        <f t="shared" si="11"/>
        <v>7.8052513271796814E-4</v>
      </c>
    </row>
    <row r="173" spans="2:5" x14ac:dyDescent="0.25">
      <c r="B173" s="39">
        <v>3.42</v>
      </c>
      <c r="C173" s="39">
        <v>1.7000000000000001E-2</v>
      </c>
      <c r="D173" s="38">
        <f t="shared" si="10"/>
        <v>-4.0000000000000001E-3</v>
      </c>
      <c r="E173" s="38">
        <f t="shared" si="11"/>
        <v>-3.9026256635898407E-4</v>
      </c>
    </row>
    <row r="174" spans="2:5" x14ac:dyDescent="0.25">
      <c r="B174" s="39">
        <v>3.44</v>
      </c>
      <c r="C174" s="39">
        <v>5.0000000000000001E-3</v>
      </c>
      <c r="D174" s="38">
        <f t="shared" si="10"/>
        <v>-1.6E-2</v>
      </c>
      <c r="E174" s="38">
        <f t="shared" si="11"/>
        <v>-1.5610502654359363E-3</v>
      </c>
    </row>
    <row r="175" spans="2:5" x14ac:dyDescent="0.25">
      <c r="B175" s="39">
        <v>3.46</v>
      </c>
      <c r="C175" s="39">
        <v>-2E-3</v>
      </c>
      <c r="D175" s="38">
        <f t="shared" si="10"/>
        <v>-2.3E-2</v>
      </c>
      <c r="E175" s="38">
        <f t="shared" si="11"/>
        <v>-2.2440097565641585E-3</v>
      </c>
    </row>
    <row r="176" spans="2:5" x14ac:dyDescent="0.25">
      <c r="B176" s="39">
        <v>3.48</v>
      </c>
      <c r="C176" s="39">
        <v>-7.0000000000000001E-3</v>
      </c>
      <c r="D176" s="38">
        <f t="shared" si="10"/>
        <v>-2.8000000000000001E-2</v>
      </c>
      <c r="E176" s="38">
        <f t="shared" si="11"/>
        <v>-2.7318379645128888E-3</v>
      </c>
    </row>
    <row r="177" spans="2:5" x14ac:dyDescent="0.25">
      <c r="B177" s="39">
        <v>3.5</v>
      </c>
      <c r="C177" s="39">
        <v>-1.9E-2</v>
      </c>
      <c r="D177" s="38">
        <f t="shared" si="10"/>
        <v>-0.04</v>
      </c>
      <c r="E177" s="38">
        <f t="shared" si="11"/>
        <v>-3.9026256635898409E-3</v>
      </c>
    </row>
    <row r="178" spans="2:5" x14ac:dyDescent="0.25">
      <c r="B178" s="39">
        <v>3.52</v>
      </c>
      <c r="C178" s="39">
        <v>-2.5999999999999999E-2</v>
      </c>
      <c r="D178" s="38">
        <f t="shared" si="10"/>
        <v>-4.7E-2</v>
      </c>
      <c r="E178" s="38">
        <f t="shared" si="11"/>
        <v>-4.5855851547180627E-3</v>
      </c>
    </row>
    <row r="179" spans="2:5" x14ac:dyDescent="0.25">
      <c r="B179" s="39">
        <v>3.54</v>
      </c>
      <c r="C179" s="39">
        <v>-3.2000000000000001E-2</v>
      </c>
      <c r="D179" s="38">
        <f t="shared" si="10"/>
        <v>-5.3000000000000005E-2</v>
      </c>
      <c r="E179" s="38">
        <f t="shared" si="11"/>
        <v>-5.1709790042565396E-3</v>
      </c>
    </row>
    <row r="180" spans="2:5" x14ac:dyDescent="0.25">
      <c r="B180" s="39">
        <v>3.56</v>
      </c>
      <c r="C180" s="39">
        <v>-3.7999999999999999E-2</v>
      </c>
      <c r="D180" s="38">
        <f t="shared" si="10"/>
        <v>-5.8999999999999997E-2</v>
      </c>
      <c r="E180" s="38">
        <f t="shared" si="11"/>
        <v>-5.7563728537950148E-3</v>
      </c>
    </row>
    <row r="181" spans="2:5" x14ac:dyDescent="0.25">
      <c r="B181" s="39">
        <v>3.58</v>
      </c>
      <c r="C181" s="39">
        <v>-4.3999999999999997E-2</v>
      </c>
      <c r="D181" s="38">
        <f t="shared" si="10"/>
        <v>-6.5000000000000002E-2</v>
      </c>
      <c r="E181" s="38">
        <f t="shared" si="11"/>
        <v>-6.3417667033334917E-3</v>
      </c>
    </row>
    <row r="182" spans="2:5" x14ac:dyDescent="0.25">
      <c r="B182" s="39">
        <v>3.6</v>
      </c>
      <c r="C182" s="39">
        <v>-0.05</v>
      </c>
      <c r="D182" s="38">
        <f t="shared" si="10"/>
        <v>-7.1000000000000008E-2</v>
      </c>
      <c r="E182" s="38">
        <f t="shared" si="11"/>
        <v>-6.9271605528719686E-3</v>
      </c>
    </row>
    <row r="183" spans="2:5" x14ac:dyDescent="0.25">
      <c r="B183" s="39">
        <v>3.62</v>
      </c>
      <c r="C183" s="39">
        <v>-5.6000000000000001E-2</v>
      </c>
      <c r="D183" s="38">
        <f t="shared" si="10"/>
        <v>-7.6999999999999999E-2</v>
      </c>
      <c r="E183" s="38">
        <f t="shared" si="11"/>
        <v>-7.5125544024104438E-3</v>
      </c>
    </row>
    <row r="184" spans="2:5" x14ac:dyDescent="0.25">
      <c r="B184" s="39">
        <v>3.64</v>
      </c>
      <c r="C184" s="39">
        <v>-6.2E-2</v>
      </c>
      <c r="D184" s="38">
        <f t="shared" si="10"/>
        <v>-8.3000000000000004E-2</v>
      </c>
      <c r="E184" s="38">
        <f t="shared" si="11"/>
        <v>-8.0979482519489207E-3</v>
      </c>
    </row>
    <row r="185" spans="2:5" x14ac:dyDescent="0.25">
      <c r="B185" s="39">
        <v>3.66</v>
      </c>
      <c r="C185" s="39">
        <v>-6.2E-2</v>
      </c>
      <c r="D185" s="38">
        <f t="shared" si="10"/>
        <v>-8.3000000000000004E-2</v>
      </c>
      <c r="E185" s="38">
        <f t="shared" si="11"/>
        <v>-8.0979482519489207E-3</v>
      </c>
    </row>
    <row r="186" spans="2:5" x14ac:dyDescent="0.25">
      <c r="B186" s="40">
        <v>3.68</v>
      </c>
      <c r="C186" s="40">
        <v>-6.8000000000000005E-2</v>
      </c>
      <c r="D186" s="38">
        <f t="shared" si="10"/>
        <v>-8.900000000000001E-2</v>
      </c>
      <c r="E186" s="38">
        <f t="shared" si="11"/>
        <v>-8.6833421014873968E-3</v>
      </c>
    </row>
    <row r="187" spans="2:5" x14ac:dyDescent="0.25">
      <c r="B187" s="40">
        <v>3.7</v>
      </c>
      <c r="C187" s="40">
        <v>-6.8000000000000005E-2</v>
      </c>
      <c r="D187" s="38">
        <f t="shared" si="10"/>
        <v>-8.900000000000001E-2</v>
      </c>
      <c r="E187" s="38">
        <f t="shared" si="11"/>
        <v>-8.6833421014873968E-3</v>
      </c>
    </row>
    <row r="188" spans="2:5" x14ac:dyDescent="0.25">
      <c r="B188" s="40">
        <v>3.72</v>
      </c>
      <c r="C188" s="40">
        <v>-6.2E-2</v>
      </c>
      <c r="D188" s="38">
        <f t="shared" si="10"/>
        <v>-8.3000000000000004E-2</v>
      </c>
      <c r="E188" s="38">
        <f t="shared" si="11"/>
        <v>-8.0979482519489207E-3</v>
      </c>
    </row>
    <row r="189" spans="2:5" x14ac:dyDescent="0.25">
      <c r="B189" s="40">
        <v>3.74</v>
      </c>
      <c r="C189" s="40">
        <v>-6.8000000000000005E-2</v>
      </c>
      <c r="D189" s="38">
        <f t="shared" si="10"/>
        <v>-8.900000000000001E-2</v>
      </c>
      <c r="E189" s="38">
        <f t="shared" si="11"/>
        <v>-8.6833421014873968E-3</v>
      </c>
    </row>
    <row r="190" spans="2:5" x14ac:dyDescent="0.25">
      <c r="B190" s="40">
        <v>3.76</v>
      </c>
      <c r="C190" s="40">
        <v>-6.8000000000000005E-2</v>
      </c>
      <c r="D190" s="38">
        <f t="shared" si="10"/>
        <v>-8.900000000000001E-2</v>
      </c>
      <c r="E190" s="38">
        <f t="shared" si="11"/>
        <v>-8.6833421014873968E-3</v>
      </c>
    </row>
    <row r="191" spans="2:5" x14ac:dyDescent="0.25">
      <c r="B191" s="40">
        <v>3.78</v>
      </c>
      <c r="C191" s="40">
        <v>-6.8000000000000005E-2</v>
      </c>
      <c r="D191" s="38">
        <f t="shared" si="10"/>
        <v>-8.900000000000001E-2</v>
      </c>
      <c r="E191" s="38">
        <f t="shared" si="11"/>
        <v>-8.6833421014873968E-3</v>
      </c>
    </row>
    <row r="192" spans="2:5" x14ac:dyDescent="0.25">
      <c r="B192" s="39">
        <v>3.8</v>
      </c>
      <c r="C192" s="39">
        <v>-6.2E-2</v>
      </c>
      <c r="D192" s="38">
        <f t="shared" si="10"/>
        <v>-8.3000000000000004E-2</v>
      </c>
      <c r="E192" s="38">
        <f t="shared" si="11"/>
        <v>-8.0979482519489207E-3</v>
      </c>
    </row>
    <row r="193" spans="2:5" x14ac:dyDescent="0.25">
      <c r="B193" s="39">
        <v>3.82</v>
      </c>
      <c r="C193" s="39">
        <v>-5.6000000000000001E-2</v>
      </c>
      <c r="D193" s="38">
        <f t="shared" si="10"/>
        <v>-7.6999999999999999E-2</v>
      </c>
      <c r="E193" s="38">
        <f t="shared" si="11"/>
        <v>-7.5125544024104438E-3</v>
      </c>
    </row>
    <row r="194" spans="2:5" x14ac:dyDescent="0.25">
      <c r="B194" s="39">
        <v>3.84</v>
      </c>
      <c r="C194" s="39">
        <v>-5.6000000000000001E-2</v>
      </c>
      <c r="D194" s="38">
        <f t="shared" si="10"/>
        <v>-7.6999999999999999E-2</v>
      </c>
      <c r="E194" s="38">
        <f t="shared" si="11"/>
        <v>-7.5125544024104438E-3</v>
      </c>
    </row>
    <row r="195" spans="2:5" x14ac:dyDescent="0.25">
      <c r="B195" s="39">
        <v>3.86</v>
      </c>
      <c r="C195" s="39">
        <v>-0.05</v>
      </c>
      <c r="D195" s="38">
        <f t="shared" ref="D195:D258" si="12">C195-$O$5</f>
        <v>-7.1000000000000008E-2</v>
      </c>
      <c r="E195" s="38">
        <f t="shared" si="11"/>
        <v>-6.9271605528719686E-3</v>
      </c>
    </row>
    <row r="196" spans="2:5" x14ac:dyDescent="0.25">
      <c r="B196" s="39">
        <v>3.88</v>
      </c>
      <c r="C196" s="39">
        <v>-4.3999999999999997E-2</v>
      </c>
      <c r="D196" s="38">
        <f t="shared" si="12"/>
        <v>-6.5000000000000002E-2</v>
      </c>
      <c r="E196" s="38">
        <f t="shared" ref="E196:E259" si="13">D196/$O$2</f>
        <v>-6.3417667033334917E-3</v>
      </c>
    </row>
    <row r="197" spans="2:5" x14ac:dyDescent="0.25">
      <c r="B197" s="39">
        <v>3.9</v>
      </c>
      <c r="C197" s="39">
        <v>-3.7999999999999999E-2</v>
      </c>
      <c r="D197" s="38">
        <f t="shared" si="12"/>
        <v>-5.8999999999999997E-2</v>
      </c>
      <c r="E197" s="38">
        <f t="shared" si="13"/>
        <v>-5.7563728537950148E-3</v>
      </c>
    </row>
    <row r="198" spans="2:5" x14ac:dyDescent="0.25">
      <c r="B198" s="39">
        <v>3.92</v>
      </c>
      <c r="C198" s="39">
        <v>-3.7999999999999999E-2</v>
      </c>
      <c r="D198" s="38">
        <f t="shared" si="12"/>
        <v>-5.8999999999999997E-2</v>
      </c>
      <c r="E198" s="38">
        <f t="shared" si="13"/>
        <v>-5.7563728537950148E-3</v>
      </c>
    </row>
    <row r="199" spans="2:5" x14ac:dyDescent="0.25">
      <c r="B199" s="39">
        <v>3.94</v>
      </c>
      <c r="C199" s="39">
        <v>-3.2000000000000001E-2</v>
      </c>
      <c r="D199" s="38">
        <f t="shared" si="12"/>
        <v>-5.3000000000000005E-2</v>
      </c>
      <c r="E199" s="38">
        <f t="shared" si="13"/>
        <v>-5.1709790042565396E-3</v>
      </c>
    </row>
    <row r="200" spans="2:5" x14ac:dyDescent="0.25">
      <c r="B200" s="39">
        <v>3.96</v>
      </c>
      <c r="C200" s="39">
        <v>-1.9E-2</v>
      </c>
      <c r="D200" s="38">
        <f t="shared" si="12"/>
        <v>-0.04</v>
      </c>
      <c r="E200" s="38">
        <f t="shared" si="13"/>
        <v>-3.9026256635898409E-3</v>
      </c>
    </row>
    <row r="201" spans="2:5" x14ac:dyDescent="0.25">
      <c r="B201" s="39">
        <v>3.98</v>
      </c>
      <c r="C201" s="39">
        <v>-1.2999999999999999E-2</v>
      </c>
      <c r="D201" s="38">
        <f t="shared" si="12"/>
        <v>-3.4000000000000002E-2</v>
      </c>
      <c r="E201" s="38">
        <f t="shared" si="13"/>
        <v>-3.3172318140513649E-3</v>
      </c>
    </row>
    <row r="202" spans="2:5" x14ac:dyDescent="0.25">
      <c r="B202" s="39">
        <v>4</v>
      </c>
      <c r="C202" s="39">
        <v>-2E-3</v>
      </c>
      <c r="D202" s="38">
        <f t="shared" si="12"/>
        <v>-2.3E-2</v>
      </c>
      <c r="E202" s="38">
        <f t="shared" si="13"/>
        <v>-2.2440097565641585E-3</v>
      </c>
    </row>
    <row r="203" spans="2:5" x14ac:dyDescent="0.25">
      <c r="B203" s="39">
        <v>4.0199999999999996</v>
      </c>
      <c r="C203" s="39">
        <v>5.0000000000000001E-3</v>
      </c>
      <c r="D203" s="38">
        <f t="shared" si="12"/>
        <v>-1.6E-2</v>
      </c>
      <c r="E203" s="38">
        <f t="shared" si="13"/>
        <v>-1.5610502654359363E-3</v>
      </c>
    </row>
    <row r="204" spans="2:5" x14ac:dyDescent="0.25">
      <c r="B204" s="39">
        <v>4.04</v>
      </c>
      <c r="C204" s="39">
        <v>1.0999999999999999E-2</v>
      </c>
      <c r="D204" s="38">
        <f t="shared" si="12"/>
        <v>-1.0000000000000002E-2</v>
      </c>
      <c r="E204" s="38">
        <f t="shared" si="13"/>
        <v>-9.7565641589746044E-4</v>
      </c>
    </row>
    <row r="205" spans="2:5" x14ac:dyDescent="0.25">
      <c r="B205" s="39">
        <v>4.0599999999999996</v>
      </c>
      <c r="C205" s="39">
        <v>1.7000000000000001E-2</v>
      </c>
      <c r="D205" s="38">
        <f t="shared" si="12"/>
        <v>-4.0000000000000001E-3</v>
      </c>
      <c r="E205" s="38">
        <f t="shared" si="13"/>
        <v>-3.9026256635898407E-4</v>
      </c>
    </row>
    <row r="206" spans="2:5" x14ac:dyDescent="0.25">
      <c r="B206" s="39">
        <v>4.08</v>
      </c>
      <c r="C206" s="39">
        <v>2.9000000000000001E-2</v>
      </c>
      <c r="D206" s="38">
        <f t="shared" si="12"/>
        <v>8.0000000000000002E-3</v>
      </c>
      <c r="E206" s="38">
        <f t="shared" si="13"/>
        <v>7.8052513271796814E-4</v>
      </c>
    </row>
    <row r="207" spans="2:5" x14ac:dyDescent="0.25">
      <c r="B207" s="39">
        <v>4.0999999999999996</v>
      </c>
      <c r="C207" s="39">
        <v>3.5000000000000003E-2</v>
      </c>
      <c r="D207" s="38">
        <f t="shared" si="12"/>
        <v>1.4000000000000002E-2</v>
      </c>
      <c r="E207" s="38">
        <f t="shared" si="13"/>
        <v>1.3659189822564444E-3</v>
      </c>
    </row>
    <row r="208" spans="2:5" x14ac:dyDescent="0.25">
      <c r="B208" s="39">
        <v>4.12</v>
      </c>
      <c r="C208" s="39">
        <v>4.1000000000000002E-2</v>
      </c>
      <c r="D208" s="38">
        <f t="shared" si="12"/>
        <v>0.02</v>
      </c>
      <c r="E208" s="38">
        <f t="shared" si="13"/>
        <v>1.9513128317949205E-3</v>
      </c>
    </row>
    <row r="209" spans="2:5" x14ac:dyDescent="0.25">
      <c r="B209" s="39">
        <v>4.1399999999999997</v>
      </c>
      <c r="C209" s="39">
        <v>4.7E-2</v>
      </c>
      <c r="D209" s="38">
        <f t="shared" si="12"/>
        <v>2.5999999999999999E-2</v>
      </c>
      <c r="E209" s="38">
        <f t="shared" si="13"/>
        <v>2.5367066813333965E-3</v>
      </c>
    </row>
    <row r="210" spans="2:5" x14ac:dyDescent="0.25">
      <c r="B210" s="39">
        <v>4.16</v>
      </c>
      <c r="C210" s="39">
        <v>5.2999999999999999E-2</v>
      </c>
      <c r="D210" s="38">
        <f t="shared" si="12"/>
        <v>3.2000000000000001E-2</v>
      </c>
      <c r="E210" s="38">
        <f t="shared" si="13"/>
        <v>3.1221005308718726E-3</v>
      </c>
    </row>
    <row r="211" spans="2:5" x14ac:dyDescent="0.25">
      <c r="B211" s="39">
        <v>4.18</v>
      </c>
      <c r="C211" s="39">
        <v>0.06</v>
      </c>
      <c r="D211" s="38">
        <f t="shared" si="12"/>
        <v>3.8999999999999993E-2</v>
      </c>
      <c r="E211" s="38">
        <f t="shared" si="13"/>
        <v>3.8050600220000943E-3</v>
      </c>
    </row>
    <row r="212" spans="2:5" x14ac:dyDescent="0.25">
      <c r="B212" s="39">
        <v>4.2</v>
      </c>
      <c r="C212" s="39">
        <v>6.6000000000000003E-2</v>
      </c>
      <c r="D212" s="38">
        <f t="shared" si="12"/>
        <v>4.4999999999999998E-2</v>
      </c>
      <c r="E212" s="38">
        <f t="shared" si="13"/>
        <v>4.3904538715385704E-3</v>
      </c>
    </row>
    <row r="213" spans="2:5" x14ac:dyDescent="0.25">
      <c r="B213" s="39">
        <v>4.22</v>
      </c>
      <c r="C213" s="39">
        <v>6.6000000000000003E-2</v>
      </c>
      <c r="D213" s="38">
        <f t="shared" si="12"/>
        <v>4.4999999999999998E-2</v>
      </c>
      <c r="E213" s="38">
        <f t="shared" si="13"/>
        <v>4.3904538715385704E-3</v>
      </c>
    </row>
    <row r="214" spans="2:5" x14ac:dyDescent="0.25">
      <c r="B214" s="39">
        <v>4.24</v>
      </c>
      <c r="C214" s="39">
        <v>7.1999999999999995E-2</v>
      </c>
      <c r="D214" s="38">
        <f t="shared" si="12"/>
        <v>5.099999999999999E-2</v>
      </c>
      <c r="E214" s="38">
        <f t="shared" si="13"/>
        <v>4.9758477210770464E-3</v>
      </c>
    </row>
    <row r="215" spans="2:5" x14ac:dyDescent="0.25">
      <c r="B215" s="39">
        <v>4.26</v>
      </c>
      <c r="C215" s="39">
        <v>7.6999999999999999E-2</v>
      </c>
      <c r="D215" s="38">
        <f t="shared" si="12"/>
        <v>5.5999999999999994E-2</v>
      </c>
      <c r="E215" s="38">
        <f t="shared" si="13"/>
        <v>5.4636759290257767E-3</v>
      </c>
    </row>
    <row r="216" spans="2:5" x14ac:dyDescent="0.25">
      <c r="B216" s="39">
        <v>4.28</v>
      </c>
      <c r="C216" s="39">
        <v>7.6999999999999999E-2</v>
      </c>
      <c r="D216" s="38">
        <f t="shared" si="12"/>
        <v>5.5999999999999994E-2</v>
      </c>
      <c r="E216" s="38">
        <f t="shared" si="13"/>
        <v>5.4636759290257767E-3</v>
      </c>
    </row>
    <row r="217" spans="2:5" x14ac:dyDescent="0.25">
      <c r="B217" s="39">
        <v>4.3</v>
      </c>
      <c r="C217" s="39">
        <v>7.6999999999999999E-2</v>
      </c>
      <c r="D217" s="38">
        <f t="shared" si="12"/>
        <v>5.5999999999999994E-2</v>
      </c>
      <c r="E217" s="38">
        <f t="shared" si="13"/>
        <v>5.4636759290257767E-3</v>
      </c>
    </row>
    <row r="218" spans="2:5" x14ac:dyDescent="0.25">
      <c r="B218" s="40">
        <v>4.32</v>
      </c>
      <c r="C218" s="40">
        <v>8.4000000000000005E-2</v>
      </c>
      <c r="D218" s="38">
        <f t="shared" si="12"/>
        <v>6.3E-2</v>
      </c>
      <c r="E218" s="38">
        <f t="shared" si="13"/>
        <v>6.1466354201539994E-3</v>
      </c>
    </row>
    <row r="219" spans="2:5" x14ac:dyDescent="0.25">
      <c r="B219" s="40">
        <v>4.34</v>
      </c>
      <c r="C219" s="40">
        <v>8.4000000000000005E-2</v>
      </c>
      <c r="D219" s="38">
        <f t="shared" si="12"/>
        <v>6.3E-2</v>
      </c>
      <c r="E219" s="38">
        <f t="shared" si="13"/>
        <v>6.1466354201539994E-3</v>
      </c>
    </row>
    <row r="220" spans="2:5" x14ac:dyDescent="0.25">
      <c r="B220" s="40">
        <v>4.3600000000000003</v>
      </c>
      <c r="C220" s="40">
        <v>8.4000000000000005E-2</v>
      </c>
      <c r="D220" s="38">
        <f t="shared" si="12"/>
        <v>6.3E-2</v>
      </c>
      <c r="E220" s="38">
        <f t="shared" si="13"/>
        <v>6.1466354201539994E-3</v>
      </c>
    </row>
    <row r="221" spans="2:5" x14ac:dyDescent="0.25">
      <c r="B221" s="40">
        <v>4.38</v>
      </c>
      <c r="C221" s="40">
        <v>7.6999999999999999E-2</v>
      </c>
      <c r="D221" s="38">
        <f t="shared" si="12"/>
        <v>5.5999999999999994E-2</v>
      </c>
      <c r="E221" s="38">
        <f t="shared" si="13"/>
        <v>5.4636759290257767E-3</v>
      </c>
    </row>
    <row r="222" spans="2:5" x14ac:dyDescent="0.25">
      <c r="B222" s="40">
        <v>4.4000000000000004</v>
      </c>
      <c r="C222" s="40">
        <v>8.4000000000000005E-2</v>
      </c>
      <c r="D222" s="38">
        <f t="shared" si="12"/>
        <v>6.3E-2</v>
      </c>
      <c r="E222" s="38">
        <f t="shared" si="13"/>
        <v>6.1466354201539994E-3</v>
      </c>
    </row>
    <row r="223" spans="2:5" x14ac:dyDescent="0.25">
      <c r="B223" s="40">
        <v>4.42</v>
      </c>
      <c r="C223" s="40">
        <v>8.4000000000000005E-2</v>
      </c>
      <c r="D223" s="38">
        <f t="shared" si="12"/>
        <v>6.3E-2</v>
      </c>
      <c r="E223" s="38">
        <f t="shared" si="13"/>
        <v>6.1466354201539994E-3</v>
      </c>
    </row>
    <row r="224" spans="2:5" x14ac:dyDescent="0.25">
      <c r="B224" s="39">
        <v>4.4400000000000004</v>
      </c>
      <c r="C224" s="39">
        <v>7.6999999999999999E-2</v>
      </c>
      <c r="D224" s="38">
        <f t="shared" si="12"/>
        <v>5.5999999999999994E-2</v>
      </c>
      <c r="E224" s="38">
        <f t="shared" si="13"/>
        <v>5.4636759290257767E-3</v>
      </c>
    </row>
    <row r="225" spans="2:5" x14ac:dyDescent="0.25">
      <c r="B225" s="39">
        <v>4.46</v>
      </c>
      <c r="C225" s="39">
        <v>7.6999999999999999E-2</v>
      </c>
      <c r="D225" s="38">
        <f t="shared" si="12"/>
        <v>5.5999999999999994E-2</v>
      </c>
      <c r="E225" s="38">
        <f t="shared" si="13"/>
        <v>5.4636759290257767E-3</v>
      </c>
    </row>
    <row r="226" spans="2:5" x14ac:dyDescent="0.25">
      <c r="B226" s="39">
        <v>4.4800000000000004</v>
      </c>
      <c r="C226" s="39">
        <v>7.6999999999999999E-2</v>
      </c>
      <c r="D226" s="38">
        <f t="shared" si="12"/>
        <v>5.5999999999999994E-2</v>
      </c>
      <c r="E226" s="38">
        <f t="shared" si="13"/>
        <v>5.4636759290257767E-3</v>
      </c>
    </row>
    <row r="227" spans="2:5" x14ac:dyDescent="0.25">
      <c r="B227" s="39">
        <v>4.5</v>
      </c>
      <c r="C227" s="39">
        <v>7.1999999999999995E-2</v>
      </c>
      <c r="D227" s="38">
        <f t="shared" si="12"/>
        <v>5.099999999999999E-2</v>
      </c>
      <c r="E227" s="38">
        <f t="shared" si="13"/>
        <v>4.9758477210770464E-3</v>
      </c>
    </row>
    <row r="228" spans="2:5" x14ac:dyDescent="0.25">
      <c r="B228" s="39">
        <v>4.5199999999999996</v>
      </c>
      <c r="C228" s="39">
        <v>6.6000000000000003E-2</v>
      </c>
      <c r="D228" s="38">
        <f t="shared" si="12"/>
        <v>4.4999999999999998E-2</v>
      </c>
      <c r="E228" s="38">
        <f t="shared" si="13"/>
        <v>4.3904538715385704E-3</v>
      </c>
    </row>
    <row r="229" spans="2:5" x14ac:dyDescent="0.25">
      <c r="B229" s="39">
        <v>4.54</v>
      </c>
      <c r="C229" s="39">
        <v>0.06</v>
      </c>
      <c r="D229" s="38">
        <f t="shared" si="12"/>
        <v>3.8999999999999993E-2</v>
      </c>
      <c r="E229" s="38">
        <f t="shared" si="13"/>
        <v>3.8050600220000943E-3</v>
      </c>
    </row>
    <row r="230" spans="2:5" x14ac:dyDescent="0.25">
      <c r="B230" s="39">
        <v>4.5599999999999996</v>
      </c>
      <c r="C230" s="39">
        <v>0.06</v>
      </c>
      <c r="D230" s="38">
        <f t="shared" si="12"/>
        <v>3.8999999999999993E-2</v>
      </c>
      <c r="E230" s="38">
        <f t="shared" si="13"/>
        <v>3.8050600220000943E-3</v>
      </c>
    </row>
    <row r="231" spans="2:5" x14ac:dyDescent="0.25">
      <c r="B231" s="39">
        <v>4.58</v>
      </c>
      <c r="C231" s="39">
        <v>5.2999999999999999E-2</v>
      </c>
      <c r="D231" s="38">
        <f t="shared" si="12"/>
        <v>3.2000000000000001E-2</v>
      </c>
      <c r="E231" s="38">
        <f t="shared" si="13"/>
        <v>3.1221005308718726E-3</v>
      </c>
    </row>
    <row r="232" spans="2:5" x14ac:dyDescent="0.25">
      <c r="B232" s="39">
        <v>4.5999999999999996</v>
      </c>
      <c r="C232" s="39">
        <v>4.7E-2</v>
      </c>
      <c r="D232" s="38">
        <f t="shared" si="12"/>
        <v>2.5999999999999999E-2</v>
      </c>
      <c r="E232" s="38">
        <f t="shared" si="13"/>
        <v>2.5367066813333965E-3</v>
      </c>
    </row>
    <row r="233" spans="2:5" x14ac:dyDescent="0.25">
      <c r="B233" s="39">
        <v>4.62</v>
      </c>
      <c r="C233" s="39">
        <v>4.1000000000000002E-2</v>
      </c>
      <c r="D233" s="38">
        <f t="shared" si="12"/>
        <v>0.02</v>
      </c>
      <c r="E233" s="38">
        <f t="shared" si="13"/>
        <v>1.9513128317949205E-3</v>
      </c>
    </row>
    <row r="234" spans="2:5" x14ac:dyDescent="0.25">
      <c r="B234" s="39">
        <v>4.6399999999999997</v>
      </c>
      <c r="C234" s="39">
        <v>3.5000000000000003E-2</v>
      </c>
      <c r="D234" s="38">
        <f t="shared" si="12"/>
        <v>1.4000000000000002E-2</v>
      </c>
      <c r="E234" s="38">
        <f t="shared" si="13"/>
        <v>1.3659189822564444E-3</v>
      </c>
    </row>
    <row r="235" spans="2:5" x14ac:dyDescent="0.25">
      <c r="B235" s="39">
        <v>4.66</v>
      </c>
      <c r="C235" s="39">
        <v>3.5000000000000003E-2</v>
      </c>
      <c r="D235" s="38">
        <f t="shared" si="12"/>
        <v>1.4000000000000002E-2</v>
      </c>
      <c r="E235" s="38">
        <f t="shared" si="13"/>
        <v>1.3659189822564444E-3</v>
      </c>
    </row>
    <row r="236" spans="2:5" x14ac:dyDescent="0.25">
      <c r="B236" s="39">
        <v>4.68</v>
      </c>
      <c r="C236" s="39">
        <v>2.9000000000000001E-2</v>
      </c>
      <c r="D236" s="38">
        <f t="shared" si="12"/>
        <v>8.0000000000000002E-3</v>
      </c>
      <c r="E236" s="38">
        <f t="shared" si="13"/>
        <v>7.8052513271796814E-4</v>
      </c>
    </row>
    <row r="237" spans="2:5" x14ac:dyDescent="0.25">
      <c r="B237" s="39">
        <v>4.7</v>
      </c>
      <c r="C237" s="39">
        <v>1.7000000000000001E-2</v>
      </c>
      <c r="D237" s="38">
        <f t="shared" si="12"/>
        <v>-4.0000000000000001E-3</v>
      </c>
      <c r="E237" s="38">
        <f t="shared" si="13"/>
        <v>-3.9026256635898407E-4</v>
      </c>
    </row>
    <row r="238" spans="2:5" x14ac:dyDescent="0.25">
      <c r="B238" s="39">
        <v>4.72</v>
      </c>
      <c r="C238" s="39">
        <v>1.0999999999999999E-2</v>
      </c>
      <c r="D238" s="38">
        <f t="shared" si="12"/>
        <v>-1.0000000000000002E-2</v>
      </c>
      <c r="E238" s="38">
        <f t="shared" si="13"/>
        <v>-9.7565641589746044E-4</v>
      </c>
    </row>
    <row r="239" spans="2:5" x14ac:dyDescent="0.25">
      <c r="B239" s="39">
        <v>4.74</v>
      </c>
      <c r="C239" s="39">
        <v>5.0000000000000001E-3</v>
      </c>
      <c r="D239" s="38">
        <f t="shared" si="12"/>
        <v>-1.6E-2</v>
      </c>
      <c r="E239" s="38">
        <f t="shared" si="13"/>
        <v>-1.5610502654359363E-3</v>
      </c>
    </row>
    <row r="240" spans="2:5" x14ac:dyDescent="0.25">
      <c r="B240" s="39">
        <v>4.76</v>
      </c>
      <c r="C240" s="39">
        <v>-2E-3</v>
      </c>
      <c r="D240" s="38">
        <f t="shared" si="12"/>
        <v>-2.3E-2</v>
      </c>
      <c r="E240" s="38">
        <f t="shared" si="13"/>
        <v>-2.2440097565641585E-3</v>
      </c>
    </row>
    <row r="241" spans="2:5" x14ac:dyDescent="0.25">
      <c r="B241" s="39">
        <v>4.78</v>
      </c>
      <c r="C241" s="39">
        <v>-2E-3</v>
      </c>
      <c r="D241" s="38">
        <f t="shared" si="12"/>
        <v>-2.3E-2</v>
      </c>
      <c r="E241" s="38">
        <f t="shared" si="13"/>
        <v>-2.2440097565641585E-3</v>
      </c>
    </row>
    <row r="242" spans="2:5" x14ac:dyDescent="0.25">
      <c r="B242" s="39">
        <v>4.8</v>
      </c>
      <c r="C242" s="39">
        <v>-2E-3</v>
      </c>
      <c r="D242" s="38">
        <f t="shared" si="12"/>
        <v>-2.3E-2</v>
      </c>
      <c r="E242" s="38">
        <f t="shared" si="13"/>
        <v>-2.2440097565641585E-3</v>
      </c>
    </row>
    <row r="243" spans="2:5" x14ac:dyDescent="0.25">
      <c r="B243" s="39">
        <v>4.82</v>
      </c>
      <c r="C243" s="39">
        <v>-1.2999999999999999E-2</v>
      </c>
      <c r="D243" s="38">
        <f t="shared" si="12"/>
        <v>-3.4000000000000002E-2</v>
      </c>
      <c r="E243" s="38">
        <f t="shared" si="13"/>
        <v>-3.3172318140513649E-3</v>
      </c>
    </row>
    <row r="244" spans="2:5" x14ac:dyDescent="0.25">
      <c r="B244" s="39">
        <v>4.84</v>
      </c>
      <c r="C244" s="39">
        <v>-1.2999999999999999E-2</v>
      </c>
      <c r="D244" s="38">
        <f t="shared" si="12"/>
        <v>-3.4000000000000002E-2</v>
      </c>
      <c r="E244" s="38">
        <f t="shared" si="13"/>
        <v>-3.3172318140513649E-3</v>
      </c>
    </row>
    <row r="245" spans="2:5" x14ac:dyDescent="0.25">
      <c r="B245" s="39">
        <v>4.8600000000000003</v>
      </c>
      <c r="C245" s="39">
        <v>-1.2999999999999999E-2</v>
      </c>
      <c r="D245" s="38">
        <f t="shared" si="12"/>
        <v>-3.4000000000000002E-2</v>
      </c>
      <c r="E245" s="38">
        <f t="shared" si="13"/>
        <v>-3.3172318140513649E-3</v>
      </c>
    </row>
    <row r="246" spans="2:5" x14ac:dyDescent="0.25">
      <c r="B246" s="39">
        <v>4.88</v>
      </c>
      <c r="C246" s="39">
        <v>-1.9E-2</v>
      </c>
      <c r="D246" s="38">
        <f t="shared" si="12"/>
        <v>-0.04</v>
      </c>
      <c r="E246" s="38">
        <f t="shared" si="13"/>
        <v>-3.9026256635898409E-3</v>
      </c>
    </row>
    <row r="247" spans="2:5" x14ac:dyDescent="0.25">
      <c r="B247" s="39">
        <v>4.9000000000000004</v>
      </c>
      <c r="C247" s="39">
        <v>-1.9E-2</v>
      </c>
      <c r="D247" s="38">
        <f t="shared" si="12"/>
        <v>-0.04</v>
      </c>
      <c r="E247" s="38">
        <f t="shared" si="13"/>
        <v>-3.9026256635898409E-3</v>
      </c>
    </row>
    <row r="248" spans="2:5" x14ac:dyDescent="0.25">
      <c r="B248" s="40">
        <v>4.92</v>
      </c>
      <c r="C248" s="40">
        <v>-3.2000000000000001E-2</v>
      </c>
      <c r="D248" s="38">
        <f t="shared" si="12"/>
        <v>-5.3000000000000005E-2</v>
      </c>
      <c r="E248" s="38">
        <f t="shared" si="13"/>
        <v>-5.1709790042565396E-3</v>
      </c>
    </row>
    <row r="249" spans="2:5" x14ac:dyDescent="0.25">
      <c r="B249" s="40">
        <v>4.9400000000000004</v>
      </c>
      <c r="C249" s="40">
        <v>-3.2000000000000001E-2</v>
      </c>
      <c r="D249" s="38">
        <f t="shared" si="12"/>
        <v>-5.3000000000000005E-2</v>
      </c>
      <c r="E249" s="38">
        <f t="shared" si="13"/>
        <v>-5.1709790042565396E-3</v>
      </c>
    </row>
    <row r="250" spans="2:5" x14ac:dyDescent="0.25">
      <c r="B250" s="40">
        <v>4.96</v>
      </c>
      <c r="C250" s="40">
        <v>-3.2000000000000001E-2</v>
      </c>
      <c r="D250" s="38">
        <f t="shared" si="12"/>
        <v>-5.3000000000000005E-2</v>
      </c>
      <c r="E250" s="38">
        <f t="shared" si="13"/>
        <v>-5.1709790042565396E-3</v>
      </c>
    </row>
    <row r="251" spans="2:5" x14ac:dyDescent="0.25">
      <c r="B251" s="40">
        <v>4.9800000000000004</v>
      </c>
      <c r="C251" s="40">
        <v>-3.2000000000000001E-2</v>
      </c>
      <c r="D251" s="38">
        <f t="shared" si="12"/>
        <v>-5.3000000000000005E-2</v>
      </c>
      <c r="E251" s="38">
        <f t="shared" si="13"/>
        <v>-5.1709790042565396E-3</v>
      </c>
    </row>
    <row r="252" spans="2:5" x14ac:dyDescent="0.25">
      <c r="B252" s="40">
        <v>5</v>
      </c>
      <c r="C252" s="40">
        <v>-3.2000000000000001E-2</v>
      </c>
      <c r="D252" s="38">
        <f t="shared" si="12"/>
        <v>-5.3000000000000005E-2</v>
      </c>
      <c r="E252" s="38">
        <f t="shared" si="13"/>
        <v>-5.1709790042565396E-3</v>
      </c>
    </row>
    <row r="253" spans="2:5" x14ac:dyDescent="0.25">
      <c r="B253" s="39">
        <v>5.0199999999999996</v>
      </c>
      <c r="C253" s="39">
        <v>-2.5999999999999999E-2</v>
      </c>
      <c r="D253" s="38">
        <f t="shared" si="12"/>
        <v>-4.7E-2</v>
      </c>
      <c r="E253" s="38">
        <f t="shared" si="13"/>
        <v>-4.5855851547180627E-3</v>
      </c>
    </row>
    <row r="254" spans="2:5" x14ac:dyDescent="0.25">
      <c r="B254" s="39">
        <v>5.04</v>
      </c>
      <c r="C254" s="39">
        <v>-2.5999999999999999E-2</v>
      </c>
      <c r="D254" s="38">
        <f t="shared" si="12"/>
        <v>-4.7E-2</v>
      </c>
      <c r="E254" s="38">
        <f t="shared" si="13"/>
        <v>-4.5855851547180627E-3</v>
      </c>
    </row>
    <row r="255" spans="2:5" x14ac:dyDescent="0.25">
      <c r="B255" s="39">
        <v>5.0599999999999996</v>
      </c>
      <c r="C255" s="39">
        <v>-2.5999999999999999E-2</v>
      </c>
      <c r="D255" s="38">
        <f t="shared" si="12"/>
        <v>-4.7E-2</v>
      </c>
      <c r="E255" s="38">
        <f t="shared" si="13"/>
        <v>-4.5855851547180627E-3</v>
      </c>
    </row>
    <row r="256" spans="2:5" x14ac:dyDescent="0.25">
      <c r="B256" s="39">
        <v>5.08</v>
      </c>
      <c r="C256" s="39">
        <v>-2.5999999999999999E-2</v>
      </c>
      <c r="D256" s="38">
        <f t="shared" si="12"/>
        <v>-4.7E-2</v>
      </c>
      <c r="E256" s="38">
        <f t="shared" si="13"/>
        <v>-4.5855851547180627E-3</v>
      </c>
    </row>
    <row r="257" spans="2:5" x14ac:dyDescent="0.25">
      <c r="B257" s="39">
        <v>5.0999999999999996</v>
      </c>
      <c r="C257" s="39">
        <v>-1.9E-2</v>
      </c>
      <c r="D257" s="38">
        <f t="shared" si="12"/>
        <v>-0.04</v>
      </c>
      <c r="E257" s="38">
        <f t="shared" si="13"/>
        <v>-3.9026256635898409E-3</v>
      </c>
    </row>
    <row r="258" spans="2:5" x14ac:dyDescent="0.25">
      <c r="B258" s="39">
        <v>5.12</v>
      </c>
      <c r="C258" s="39">
        <v>-2.5999999999999999E-2</v>
      </c>
      <c r="D258" s="38">
        <f t="shared" si="12"/>
        <v>-4.7E-2</v>
      </c>
      <c r="E258" s="38">
        <f t="shared" si="13"/>
        <v>-4.5855851547180627E-3</v>
      </c>
    </row>
    <row r="259" spans="2:5" x14ac:dyDescent="0.25">
      <c r="B259" s="39">
        <v>5.14</v>
      </c>
      <c r="C259" s="39">
        <v>-1.9E-2</v>
      </c>
      <c r="D259" s="38">
        <f t="shared" ref="D259:D322" si="14">C259-$O$5</f>
        <v>-0.04</v>
      </c>
      <c r="E259" s="38">
        <f t="shared" si="13"/>
        <v>-3.9026256635898409E-3</v>
      </c>
    </row>
    <row r="260" spans="2:5" x14ac:dyDescent="0.25">
      <c r="B260" s="39">
        <v>5.16</v>
      </c>
      <c r="C260" s="39">
        <v>-1.9E-2</v>
      </c>
      <c r="D260" s="38">
        <f t="shared" si="14"/>
        <v>-0.04</v>
      </c>
      <c r="E260" s="38">
        <f t="shared" ref="E260:E323" si="15">D260/$O$2</f>
        <v>-3.9026256635898409E-3</v>
      </c>
    </row>
    <row r="261" spans="2:5" x14ac:dyDescent="0.25">
      <c r="B261" s="39">
        <v>5.18</v>
      </c>
      <c r="C261" s="39">
        <v>-1.2999999999999999E-2</v>
      </c>
      <c r="D261" s="38">
        <f t="shared" si="14"/>
        <v>-3.4000000000000002E-2</v>
      </c>
      <c r="E261" s="38">
        <f t="shared" si="15"/>
        <v>-3.3172318140513649E-3</v>
      </c>
    </row>
    <row r="262" spans="2:5" x14ac:dyDescent="0.25">
      <c r="B262" s="39">
        <v>5.2</v>
      </c>
      <c r="C262" s="39">
        <v>-1.2999999999999999E-2</v>
      </c>
      <c r="D262" s="38">
        <f t="shared" si="14"/>
        <v>-3.4000000000000002E-2</v>
      </c>
      <c r="E262" s="38">
        <f t="shared" si="15"/>
        <v>-3.3172318140513649E-3</v>
      </c>
    </row>
    <row r="263" spans="2:5" x14ac:dyDescent="0.25">
      <c r="B263" s="39">
        <v>5.22</v>
      </c>
      <c r="C263" s="39">
        <v>-7.0000000000000001E-3</v>
      </c>
      <c r="D263" s="38">
        <f t="shared" si="14"/>
        <v>-2.8000000000000001E-2</v>
      </c>
      <c r="E263" s="38">
        <f t="shared" si="15"/>
        <v>-2.7318379645128888E-3</v>
      </c>
    </row>
    <row r="264" spans="2:5" x14ac:dyDescent="0.25">
      <c r="B264" s="39">
        <v>5.24</v>
      </c>
      <c r="C264" s="39">
        <v>-2E-3</v>
      </c>
      <c r="D264" s="38">
        <f t="shared" si="14"/>
        <v>-2.3E-2</v>
      </c>
      <c r="E264" s="38">
        <f t="shared" si="15"/>
        <v>-2.2440097565641585E-3</v>
      </c>
    </row>
    <row r="265" spans="2:5" x14ac:dyDescent="0.25">
      <c r="B265" s="39">
        <v>5.26</v>
      </c>
      <c r="C265" s="39">
        <v>-2E-3</v>
      </c>
      <c r="D265" s="38">
        <f t="shared" si="14"/>
        <v>-2.3E-2</v>
      </c>
      <c r="E265" s="38">
        <f t="shared" si="15"/>
        <v>-2.2440097565641585E-3</v>
      </c>
    </row>
    <row r="266" spans="2:5" x14ac:dyDescent="0.25">
      <c r="B266" s="39">
        <v>5.28</v>
      </c>
      <c r="C266" s="39">
        <v>5.0000000000000001E-3</v>
      </c>
      <c r="D266" s="38">
        <f t="shared" si="14"/>
        <v>-1.6E-2</v>
      </c>
      <c r="E266" s="38">
        <f t="shared" si="15"/>
        <v>-1.5610502654359363E-3</v>
      </c>
    </row>
    <row r="267" spans="2:5" x14ac:dyDescent="0.25">
      <c r="B267" s="39">
        <v>5.3</v>
      </c>
      <c r="C267" s="39">
        <v>5.0000000000000001E-3</v>
      </c>
      <c r="D267" s="38">
        <f t="shared" si="14"/>
        <v>-1.6E-2</v>
      </c>
      <c r="E267" s="38">
        <f t="shared" si="15"/>
        <v>-1.5610502654359363E-3</v>
      </c>
    </row>
    <row r="268" spans="2:5" x14ac:dyDescent="0.25">
      <c r="B268" s="39">
        <v>5.32</v>
      </c>
      <c r="C268" s="39">
        <v>1.0999999999999999E-2</v>
      </c>
      <c r="D268" s="38">
        <f t="shared" si="14"/>
        <v>-1.0000000000000002E-2</v>
      </c>
      <c r="E268" s="38">
        <f t="shared" si="15"/>
        <v>-9.7565641589746044E-4</v>
      </c>
    </row>
    <row r="269" spans="2:5" x14ac:dyDescent="0.25">
      <c r="B269" s="39">
        <v>5.34</v>
      </c>
      <c r="C269" s="39">
        <v>1.7000000000000001E-2</v>
      </c>
      <c r="D269" s="38">
        <f t="shared" si="14"/>
        <v>-4.0000000000000001E-3</v>
      </c>
      <c r="E269" s="38">
        <f t="shared" si="15"/>
        <v>-3.9026256635898407E-4</v>
      </c>
    </row>
    <row r="270" spans="2:5" x14ac:dyDescent="0.25">
      <c r="B270" s="39">
        <v>5.36</v>
      </c>
      <c r="C270" s="39">
        <v>2.9000000000000001E-2</v>
      </c>
      <c r="D270" s="38">
        <f t="shared" si="14"/>
        <v>8.0000000000000002E-3</v>
      </c>
      <c r="E270" s="38">
        <f t="shared" si="15"/>
        <v>7.8052513271796814E-4</v>
      </c>
    </row>
    <row r="271" spans="2:5" x14ac:dyDescent="0.25">
      <c r="B271" s="39">
        <v>5.38</v>
      </c>
      <c r="C271" s="39">
        <v>2.3E-2</v>
      </c>
      <c r="D271" s="38">
        <f t="shared" si="14"/>
        <v>1.9999999999999983E-3</v>
      </c>
      <c r="E271" s="38">
        <f t="shared" si="15"/>
        <v>1.9513128317949187E-4</v>
      </c>
    </row>
    <row r="272" spans="2:5" x14ac:dyDescent="0.25">
      <c r="B272" s="39">
        <v>5.4</v>
      </c>
      <c r="C272" s="39">
        <v>2.9000000000000001E-2</v>
      </c>
      <c r="D272" s="38">
        <f t="shared" si="14"/>
        <v>8.0000000000000002E-3</v>
      </c>
      <c r="E272" s="38">
        <f t="shared" si="15"/>
        <v>7.8052513271796814E-4</v>
      </c>
    </row>
    <row r="273" spans="2:5" x14ac:dyDescent="0.25">
      <c r="B273" s="39">
        <v>5.42</v>
      </c>
      <c r="C273" s="39">
        <v>3.5000000000000003E-2</v>
      </c>
      <c r="D273" s="38">
        <f t="shared" si="14"/>
        <v>1.4000000000000002E-2</v>
      </c>
      <c r="E273" s="38">
        <f t="shared" si="15"/>
        <v>1.3659189822564444E-3</v>
      </c>
    </row>
    <row r="274" spans="2:5" x14ac:dyDescent="0.25">
      <c r="B274" s="39">
        <v>5.44</v>
      </c>
      <c r="C274" s="39">
        <v>3.5000000000000003E-2</v>
      </c>
      <c r="D274" s="38">
        <f t="shared" si="14"/>
        <v>1.4000000000000002E-2</v>
      </c>
      <c r="E274" s="38">
        <f t="shared" si="15"/>
        <v>1.3659189822564444E-3</v>
      </c>
    </row>
    <row r="275" spans="2:5" x14ac:dyDescent="0.25">
      <c r="B275" s="39">
        <v>5.46</v>
      </c>
      <c r="C275" s="39">
        <v>3.5000000000000003E-2</v>
      </c>
      <c r="D275" s="38">
        <f t="shared" si="14"/>
        <v>1.4000000000000002E-2</v>
      </c>
      <c r="E275" s="38">
        <f t="shared" si="15"/>
        <v>1.3659189822564444E-3</v>
      </c>
    </row>
    <row r="276" spans="2:5" x14ac:dyDescent="0.25">
      <c r="B276" s="39">
        <v>5.48</v>
      </c>
      <c r="C276" s="39">
        <v>4.7E-2</v>
      </c>
      <c r="D276" s="38">
        <f t="shared" si="14"/>
        <v>2.5999999999999999E-2</v>
      </c>
      <c r="E276" s="38">
        <f t="shared" si="15"/>
        <v>2.5367066813333965E-3</v>
      </c>
    </row>
    <row r="277" spans="2:5" x14ac:dyDescent="0.25">
      <c r="B277" s="39">
        <v>5.5</v>
      </c>
      <c r="C277" s="39">
        <v>4.7E-2</v>
      </c>
      <c r="D277" s="38">
        <f t="shared" si="14"/>
        <v>2.5999999999999999E-2</v>
      </c>
      <c r="E277" s="38">
        <f t="shared" si="15"/>
        <v>2.5367066813333965E-3</v>
      </c>
    </row>
    <row r="278" spans="2:5" x14ac:dyDescent="0.25">
      <c r="B278" s="39">
        <v>5.52</v>
      </c>
      <c r="C278" s="39">
        <v>5.2999999999999999E-2</v>
      </c>
      <c r="D278" s="38">
        <f t="shared" si="14"/>
        <v>3.2000000000000001E-2</v>
      </c>
      <c r="E278" s="38">
        <f t="shared" si="15"/>
        <v>3.1221005308718726E-3</v>
      </c>
    </row>
    <row r="279" spans="2:5" x14ac:dyDescent="0.25">
      <c r="B279" s="39">
        <v>5.54</v>
      </c>
      <c r="C279" s="39">
        <v>5.2999999999999999E-2</v>
      </c>
      <c r="D279" s="38">
        <f t="shared" si="14"/>
        <v>3.2000000000000001E-2</v>
      </c>
      <c r="E279" s="38">
        <f t="shared" si="15"/>
        <v>3.1221005308718726E-3</v>
      </c>
    </row>
    <row r="280" spans="2:5" x14ac:dyDescent="0.25">
      <c r="B280" s="39">
        <v>5.56</v>
      </c>
      <c r="C280" s="39">
        <v>5.2999999999999999E-2</v>
      </c>
      <c r="D280" s="38">
        <f t="shared" si="14"/>
        <v>3.2000000000000001E-2</v>
      </c>
      <c r="E280" s="38">
        <f t="shared" si="15"/>
        <v>3.1221005308718726E-3</v>
      </c>
    </row>
    <row r="281" spans="2:5" x14ac:dyDescent="0.25">
      <c r="B281" s="39">
        <v>5.58</v>
      </c>
      <c r="C281" s="39">
        <v>0.06</v>
      </c>
      <c r="D281" s="38">
        <f t="shared" si="14"/>
        <v>3.8999999999999993E-2</v>
      </c>
      <c r="E281" s="38">
        <f t="shared" si="15"/>
        <v>3.8050600220000943E-3</v>
      </c>
    </row>
    <row r="282" spans="2:5" x14ac:dyDescent="0.25">
      <c r="B282" s="39">
        <v>5.6</v>
      </c>
      <c r="C282" s="39">
        <v>0.06</v>
      </c>
      <c r="D282" s="38">
        <f t="shared" si="14"/>
        <v>3.8999999999999993E-2</v>
      </c>
      <c r="E282" s="38">
        <f t="shared" si="15"/>
        <v>3.8050600220000943E-3</v>
      </c>
    </row>
    <row r="283" spans="2:5" x14ac:dyDescent="0.25">
      <c r="B283" s="39">
        <v>5.62</v>
      </c>
      <c r="C283" s="39">
        <v>5.2999999999999999E-2</v>
      </c>
      <c r="D283" s="38">
        <f t="shared" si="14"/>
        <v>3.2000000000000001E-2</v>
      </c>
      <c r="E283" s="38">
        <f t="shared" si="15"/>
        <v>3.1221005308718726E-3</v>
      </c>
    </row>
    <row r="284" spans="2:5" x14ac:dyDescent="0.25">
      <c r="B284" s="39">
        <v>5.64</v>
      </c>
      <c r="C284" s="39">
        <v>0.06</v>
      </c>
      <c r="D284" s="38">
        <f t="shared" si="14"/>
        <v>3.8999999999999993E-2</v>
      </c>
      <c r="E284" s="38">
        <f t="shared" si="15"/>
        <v>3.8050600220000943E-3</v>
      </c>
    </row>
    <row r="285" spans="2:5" x14ac:dyDescent="0.25">
      <c r="B285" s="39">
        <v>5.66</v>
      </c>
      <c r="C285" s="39">
        <v>0.06</v>
      </c>
      <c r="D285" s="38">
        <f t="shared" si="14"/>
        <v>3.8999999999999993E-2</v>
      </c>
      <c r="E285" s="38">
        <f t="shared" si="15"/>
        <v>3.8050600220000943E-3</v>
      </c>
    </row>
    <row r="286" spans="2:5" x14ac:dyDescent="0.25">
      <c r="B286" s="39">
        <v>5.68</v>
      </c>
      <c r="C286" s="39">
        <v>5.2999999999999999E-2</v>
      </c>
      <c r="D286" s="38">
        <f t="shared" si="14"/>
        <v>3.2000000000000001E-2</v>
      </c>
      <c r="E286" s="38">
        <f t="shared" si="15"/>
        <v>3.1221005308718726E-3</v>
      </c>
    </row>
    <row r="287" spans="2:5" x14ac:dyDescent="0.25">
      <c r="B287" s="39">
        <v>5.7</v>
      </c>
      <c r="C287" s="39">
        <v>5.2999999999999999E-2</v>
      </c>
      <c r="D287" s="38">
        <f t="shared" si="14"/>
        <v>3.2000000000000001E-2</v>
      </c>
      <c r="E287" s="38">
        <f t="shared" si="15"/>
        <v>3.1221005308718726E-3</v>
      </c>
    </row>
    <row r="288" spans="2:5" x14ac:dyDescent="0.25">
      <c r="B288" s="39">
        <v>5.72</v>
      </c>
      <c r="C288" s="39">
        <v>0.06</v>
      </c>
      <c r="D288" s="38">
        <f t="shared" si="14"/>
        <v>3.8999999999999993E-2</v>
      </c>
      <c r="E288" s="38">
        <f t="shared" si="15"/>
        <v>3.8050600220000943E-3</v>
      </c>
    </row>
    <row r="289" spans="2:5" x14ac:dyDescent="0.25">
      <c r="B289" s="39">
        <v>5.74</v>
      </c>
      <c r="C289" s="39">
        <v>5.2999999999999999E-2</v>
      </c>
      <c r="D289" s="38">
        <f t="shared" si="14"/>
        <v>3.2000000000000001E-2</v>
      </c>
      <c r="E289" s="38">
        <f t="shared" si="15"/>
        <v>3.1221005308718726E-3</v>
      </c>
    </row>
    <row r="290" spans="2:5" x14ac:dyDescent="0.25">
      <c r="B290" s="39">
        <v>5.76</v>
      </c>
      <c r="C290" s="39">
        <v>5.2999999999999999E-2</v>
      </c>
      <c r="D290" s="38">
        <f t="shared" si="14"/>
        <v>3.2000000000000001E-2</v>
      </c>
      <c r="E290" s="38">
        <f t="shared" si="15"/>
        <v>3.1221005308718726E-3</v>
      </c>
    </row>
    <row r="291" spans="2:5" x14ac:dyDescent="0.25">
      <c r="B291" s="39">
        <v>5.78</v>
      </c>
      <c r="C291" s="39">
        <v>5.2999999999999999E-2</v>
      </c>
      <c r="D291" s="38">
        <f t="shared" si="14"/>
        <v>3.2000000000000001E-2</v>
      </c>
      <c r="E291" s="38">
        <f t="shared" si="15"/>
        <v>3.1221005308718726E-3</v>
      </c>
    </row>
    <row r="292" spans="2:5" x14ac:dyDescent="0.25">
      <c r="B292" s="39">
        <v>5.8</v>
      </c>
      <c r="C292" s="39">
        <v>4.7E-2</v>
      </c>
      <c r="D292" s="38">
        <f t="shared" si="14"/>
        <v>2.5999999999999999E-2</v>
      </c>
      <c r="E292" s="38">
        <f t="shared" si="15"/>
        <v>2.5367066813333965E-3</v>
      </c>
    </row>
    <row r="293" spans="2:5" x14ac:dyDescent="0.25">
      <c r="B293" s="39">
        <v>5.82</v>
      </c>
      <c r="C293" s="39">
        <v>4.7E-2</v>
      </c>
      <c r="D293" s="38">
        <f t="shared" si="14"/>
        <v>2.5999999999999999E-2</v>
      </c>
      <c r="E293" s="38">
        <f t="shared" si="15"/>
        <v>2.5367066813333965E-3</v>
      </c>
    </row>
    <row r="294" spans="2:5" x14ac:dyDescent="0.25">
      <c r="B294" s="39">
        <v>5.84</v>
      </c>
      <c r="C294" s="39">
        <v>4.1000000000000002E-2</v>
      </c>
      <c r="D294" s="38">
        <f t="shared" si="14"/>
        <v>0.02</v>
      </c>
      <c r="E294" s="38">
        <f t="shared" si="15"/>
        <v>1.9513128317949205E-3</v>
      </c>
    </row>
    <row r="295" spans="2:5" x14ac:dyDescent="0.25">
      <c r="B295" s="39">
        <v>5.86</v>
      </c>
      <c r="C295" s="39">
        <v>4.7E-2</v>
      </c>
      <c r="D295" s="38">
        <f t="shared" si="14"/>
        <v>2.5999999999999999E-2</v>
      </c>
      <c r="E295" s="38">
        <f t="shared" si="15"/>
        <v>2.5367066813333965E-3</v>
      </c>
    </row>
    <row r="296" spans="2:5" x14ac:dyDescent="0.25">
      <c r="B296" s="39">
        <v>5.88</v>
      </c>
      <c r="C296" s="39">
        <v>4.1000000000000002E-2</v>
      </c>
      <c r="D296" s="38">
        <f t="shared" si="14"/>
        <v>0.02</v>
      </c>
      <c r="E296" s="38">
        <f t="shared" si="15"/>
        <v>1.9513128317949205E-3</v>
      </c>
    </row>
    <row r="297" spans="2:5" x14ac:dyDescent="0.25">
      <c r="B297" s="39">
        <v>5.9</v>
      </c>
      <c r="C297" s="39">
        <v>3.5000000000000003E-2</v>
      </c>
      <c r="D297" s="38">
        <f t="shared" si="14"/>
        <v>1.4000000000000002E-2</v>
      </c>
      <c r="E297" s="38">
        <f t="shared" si="15"/>
        <v>1.3659189822564444E-3</v>
      </c>
    </row>
    <row r="298" spans="2:5" x14ac:dyDescent="0.25">
      <c r="B298" s="39">
        <v>5.92</v>
      </c>
      <c r="C298" s="39">
        <v>3.5000000000000003E-2</v>
      </c>
      <c r="D298" s="38">
        <f t="shared" si="14"/>
        <v>1.4000000000000002E-2</v>
      </c>
      <c r="E298" s="38">
        <f t="shared" si="15"/>
        <v>1.3659189822564444E-3</v>
      </c>
    </row>
    <row r="299" spans="2:5" x14ac:dyDescent="0.25">
      <c r="B299" s="39">
        <v>5.94</v>
      </c>
      <c r="C299" s="39">
        <v>2.9000000000000001E-2</v>
      </c>
      <c r="D299" s="38">
        <f t="shared" si="14"/>
        <v>8.0000000000000002E-3</v>
      </c>
      <c r="E299" s="38">
        <f t="shared" si="15"/>
        <v>7.8052513271796814E-4</v>
      </c>
    </row>
    <row r="300" spans="2:5" x14ac:dyDescent="0.25">
      <c r="B300" s="39">
        <v>5.96</v>
      </c>
      <c r="C300" s="39">
        <v>2.9000000000000001E-2</v>
      </c>
      <c r="D300" s="38">
        <f t="shared" si="14"/>
        <v>8.0000000000000002E-3</v>
      </c>
      <c r="E300" s="38">
        <f t="shared" si="15"/>
        <v>7.8052513271796814E-4</v>
      </c>
    </row>
    <row r="301" spans="2:5" x14ac:dyDescent="0.25">
      <c r="B301" s="39">
        <v>5.98</v>
      </c>
      <c r="C301" s="39">
        <v>1.7000000000000001E-2</v>
      </c>
      <c r="D301" s="38">
        <f t="shared" si="14"/>
        <v>-4.0000000000000001E-3</v>
      </c>
      <c r="E301" s="38">
        <f t="shared" si="15"/>
        <v>-3.9026256635898407E-4</v>
      </c>
    </row>
    <row r="302" spans="2:5" x14ac:dyDescent="0.25">
      <c r="B302" s="39">
        <v>6</v>
      </c>
      <c r="C302" s="39">
        <v>1.7000000000000001E-2</v>
      </c>
      <c r="D302" s="38">
        <f t="shared" si="14"/>
        <v>-4.0000000000000001E-3</v>
      </c>
      <c r="E302" s="38">
        <f t="shared" si="15"/>
        <v>-3.9026256635898407E-4</v>
      </c>
    </row>
    <row r="303" spans="2:5" x14ac:dyDescent="0.25">
      <c r="B303" s="39">
        <v>6.02</v>
      </c>
      <c r="C303" s="39">
        <v>1.7000000000000001E-2</v>
      </c>
      <c r="D303" s="38">
        <f t="shared" si="14"/>
        <v>-4.0000000000000001E-3</v>
      </c>
      <c r="E303" s="38">
        <f t="shared" si="15"/>
        <v>-3.9026256635898407E-4</v>
      </c>
    </row>
    <row r="304" spans="2:5" x14ac:dyDescent="0.25">
      <c r="B304" s="39">
        <v>6.04</v>
      </c>
      <c r="C304" s="39">
        <v>1.0999999999999999E-2</v>
      </c>
      <c r="D304" s="38">
        <f t="shared" si="14"/>
        <v>-1.0000000000000002E-2</v>
      </c>
      <c r="E304" s="38">
        <f t="shared" si="15"/>
        <v>-9.7565641589746044E-4</v>
      </c>
    </row>
    <row r="305" spans="2:5" x14ac:dyDescent="0.25">
      <c r="B305" s="39">
        <v>6.06</v>
      </c>
      <c r="C305" s="39">
        <v>5.0000000000000001E-3</v>
      </c>
      <c r="D305" s="38">
        <f t="shared" si="14"/>
        <v>-1.6E-2</v>
      </c>
      <c r="E305" s="38">
        <f t="shared" si="15"/>
        <v>-1.5610502654359363E-3</v>
      </c>
    </row>
    <row r="306" spans="2:5" x14ac:dyDescent="0.25">
      <c r="B306" s="39">
        <v>6.08</v>
      </c>
      <c r="C306" s="39">
        <v>5.0000000000000001E-3</v>
      </c>
      <c r="D306" s="38">
        <f t="shared" si="14"/>
        <v>-1.6E-2</v>
      </c>
      <c r="E306" s="38">
        <f t="shared" si="15"/>
        <v>-1.5610502654359363E-3</v>
      </c>
    </row>
    <row r="307" spans="2:5" x14ac:dyDescent="0.25">
      <c r="B307" s="39">
        <v>6.1</v>
      </c>
      <c r="C307" s="39">
        <v>-2E-3</v>
      </c>
      <c r="D307" s="38">
        <f t="shared" si="14"/>
        <v>-2.3E-2</v>
      </c>
      <c r="E307" s="38">
        <f t="shared" si="15"/>
        <v>-2.2440097565641585E-3</v>
      </c>
    </row>
    <row r="308" spans="2:5" x14ac:dyDescent="0.25">
      <c r="B308" s="39">
        <v>6.12</v>
      </c>
      <c r="C308" s="39">
        <v>-2E-3</v>
      </c>
      <c r="D308" s="38">
        <f t="shared" si="14"/>
        <v>-2.3E-2</v>
      </c>
      <c r="E308" s="38">
        <f t="shared" si="15"/>
        <v>-2.2440097565641585E-3</v>
      </c>
    </row>
    <row r="309" spans="2:5" x14ac:dyDescent="0.25">
      <c r="B309" s="39">
        <v>6.14</v>
      </c>
      <c r="C309" s="39">
        <v>-2E-3</v>
      </c>
      <c r="D309" s="38">
        <f t="shared" si="14"/>
        <v>-2.3E-2</v>
      </c>
      <c r="E309" s="38">
        <f t="shared" si="15"/>
        <v>-2.2440097565641585E-3</v>
      </c>
    </row>
    <row r="310" spans="2:5" x14ac:dyDescent="0.25">
      <c r="B310" s="39">
        <v>6.16</v>
      </c>
      <c r="C310" s="39">
        <v>-2E-3</v>
      </c>
      <c r="D310" s="38">
        <f t="shared" si="14"/>
        <v>-2.3E-2</v>
      </c>
      <c r="E310" s="38">
        <f t="shared" si="15"/>
        <v>-2.2440097565641585E-3</v>
      </c>
    </row>
    <row r="311" spans="2:5" x14ac:dyDescent="0.25">
      <c r="B311" s="39">
        <v>6.18</v>
      </c>
      <c r="C311" s="39">
        <v>-2E-3</v>
      </c>
      <c r="D311" s="38">
        <f t="shared" si="14"/>
        <v>-2.3E-2</v>
      </c>
      <c r="E311" s="38">
        <f t="shared" si="15"/>
        <v>-2.2440097565641585E-3</v>
      </c>
    </row>
    <row r="312" spans="2:5" x14ac:dyDescent="0.25">
      <c r="B312" s="39">
        <v>6.2</v>
      </c>
      <c r="C312" s="39">
        <v>-2E-3</v>
      </c>
      <c r="D312" s="38">
        <f t="shared" si="14"/>
        <v>-2.3E-2</v>
      </c>
      <c r="E312" s="38">
        <f t="shared" si="15"/>
        <v>-2.2440097565641585E-3</v>
      </c>
    </row>
    <row r="313" spans="2:5" x14ac:dyDescent="0.25">
      <c r="B313" s="39">
        <v>6.22</v>
      </c>
      <c r="C313" s="39">
        <v>-1.2999999999999999E-2</v>
      </c>
      <c r="D313" s="38">
        <f t="shared" si="14"/>
        <v>-3.4000000000000002E-2</v>
      </c>
      <c r="E313" s="38">
        <f t="shared" si="15"/>
        <v>-3.3172318140513649E-3</v>
      </c>
    </row>
    <row r="314" spans="2:5" x14ac:dyDescent="0.25">
      <c r="B314" s="39">
        <v>6.24</v>
      </c>
      <c r="C314" s="39">
        <v>-7.0000000000000001E-3</v>
      </c>
      <c r="D314" s="38">
        <f t="shared" si="14"/>
        <v>-2.8000000000000001E-2</v>
      </c>
      <c r="E314" s="38">
        <f t="shared" si="15"/>
        <v>-2.7318379645128888E-3</v>
      </c>
    </row>
    <row r="315" spans="2:5" x14ac:dyDescent="0.25">
      <c r="B315" s="39">
        <v>6.26</v>
      </c>
      <c r="C315" s="39">
        <v>-7.0000000000000001E-3</v>
      </c>
      <c r="D315" s="38">
        <f t="shared" si="14"/>
        <v>-2.8000000000000001E-2</v>
      </c>
      <c r="E315" s="38">
        <f t="shared" si="15"/>
        <v>-2.7318379645128888E-3</v>
      </c>
    </row>
    <row r="316" spans="2:5" x14ac:dyDescent="0.25">
      <c r="B316" s="39">
        <v>6.28</v>
      </c>
      <c r="C316" s="39">
        <v>-1.2999999999999999E-2</v>
      </c>
      <c r="D316" s="38">
        <f t="shared" si="14"/>
        <v>-3.4000000000000002E-2</v>
      </c>
      <c r="E316" s="38">
        <f t="shared" si="15"/>
        <v>-3.3172318140513649E-3</v>
      </c>
    </row>
    <row r="317" spans="2:5" x14ac:dyDescent="0.25">
      <c r="B317" s="39">
        <v>6.3</v>
      </c>
      <c r="C317" s="39">
        <v>-7.0000000000000001E-3</v>
      </c>
      <c r="D317" s="38">
        <f t="shared" si="14"/>
        <v>-2.8000000000000001E-2</v>
      </c>
      <c r="E317" s="38">
        <f t="shared" si="15"/>
        <v>-2.7318379645128888E-3</v>
      </c>
    </row>
    <row r="318" spans="2:5" x14ac:dyDescent="0.25">
      <c r="B318" s="39">
        <v>6.32</v>
      </c>
      <c r="C318" s="39">
        <v>-1.2999999999999999E-2</v>
      </c>
      <c r="D318" s="38">
        <f t="shared" si="14"/>
        <v>-3.4000000000000002E-2</v>
      </c>
      <c r="E318" s="38">
        <f t="shared" si="15"/>
        <v>-3.3172318140513649E-3</v>
      </c>
    </row>
    <row r="319" spans="2:5" x14ac:dyDescent="0.25">
      <c r="B319" s="39">
        <v>6.34</v>
      </c>
      <c r="C319" s="39">
        <v>-7.0000000000000001E-3</v>
      </c>
      <c r="D319" s="38">
        <f t="shared" si="14"/>
        <v>-2.8000000000000001E-2</v>
      </c>
      <c r="E319" s="38">
        <f t="shared" si="15"/>
        <v>-2.7318379645128888E-3</v>
      </c>
    </row>
    <row r="320" spans="2:5" x14ac:dyDescent="0.25">
      <c r="B320" s="39">
        <v>6.36</v>
      </c>
      <c r="C320" s="39">
        <v>-1.2999999999999999E-2</v>
      </c>
      <c r="D320" s="38">
        <f t="shared" si="14"/>
        <v>-3.4000000000000002E-2</v>
      </c>
      <c r="E320" s="38">
        <f t="shared" si="15"/>
        <v>-3.3172318140513649E-3</v>
      </c>
    </row>
    <row r="321" spans="2:5" x14ac:dyDescent="0.25">
      <c r="B321" s="39">
        <v>6.38</v>
      </c>
      <c r="C321" s="39">
        <v>-1.2999999999999999E-2</v>
      </c>
      <c r="D321" s="38">
        <f t="shared" si="14"/>
        <v>-3.4000000000000002E-2</v>
      </c>
      <c r="E321" s="38">
        <f t="shared" si="15"/>
        <v>-3.3172318140513649E-3</v>
      </c>
    </row>
    <row r="322" spans="2:5" x14ac:dyDescent="0.25">
      <c r="B322" s="39">
        <v>6.4</v>
      </c>
      <c r="C322" s="39">
        <v>-2E-3</v>
      </c>
      <c r="D322" s="38">
        <f t="shared" si="14"/>
        <v>-2.3E-2</v>
      </c>
      <c r="E322" s="38">
        <f t="shared" si="15"/>
        <v>-2.2440097565641585E-3</v>
      </c>
    </row>
    <row r="323" spans="2:5" x14ac:dyDescent="0.25">
      <c r="B323" s="39">
        <v>6.42</v>
      </c>
      <c r="C323" s="39">
        <v>-2E-3</v>
      </c>
      <c r="D323" s="38">
        <f t="shared" ref="D323:D386" si="16">C323-$O$5</f>
        <v>-2.3E-2</v>
      </c>
      <c r="E323" s="38">
        <f t="shared" si="15"/>
        <v>-2.2440097565641585E-3</v>
      </c>
    </row>
    <row r="324" spans="2:5" x14ac:dyDescent="0.25">
      <c r="B324" s="39">
        <v>6.44</v>
      </c>
      <c r="C324" s="39">
        <v>-2E-3</v>
      </c>
      <c r="D324" s="38">
        <f t="shared" si="16"/>
        <v>-2.3E-2</v>
      </c>
      <c r="E324" s="38">
        <f t="shared" ref="E324:E387" si="17">D324/$O$2</f>
        <v>-2.2440097565641585E-3</v>
      </c>
    </row>
    <row r="325" spans="2:5" x14ac:dyDescent="0.25">
      <c r="B325" s="39">
        <v>6.46</v>
      </c>
      <c r="C325" s="39">
        <v>5.0000000000000001E-3</v>
      </c>
      <c r="D325" s="38">
        <f t="shared" si="16"/>
        <v>-1.6E-2</v>
      </c>
      <c r="E325" s="38">
        <f t="shared" si="17"/>
        <v>-1.5610502654359363E-3</v>
      </c>
    </row>
    <row r="326" spans="2:5" x14ac:dyDescent="0.25">
      <c r="B326" s="39">
        <v>6.48</v>
      </c>
      <c r="C326" s="39">
        <v>5.0000000000000001E-3</v>
      </c>
      <c r="D326" s="38">
        <f t="shared" si="16"/>
        <v>-1.6E-2</v>
      </c>
      <c r="E326" s="38">
        <f t="shared" si="17"/>
        <v>-1.5610502654359363E-3</v>
      </c>
    </row>
    <row r="327" spans="2:5" x14ac:dyDescent="0.25">
      <c r="B327" s="39">
        <v>6.5</v>
      </c>
      <c r="C327" s="39">
        <v>5.0000000000000001E-3</v>
      </c>
      <c r="D327" s="38">
        <f t="shared" si="16"/>
        <v>-1.6E-2</v>
      </c>
      <c r="E327" s="38">
        <f t="shared" si="17"/>
        <v>-1.5610502654359363E-3</v>
      </c>
    </row>
    <row r="328" spans="2:5" x14ac:dyDescent="0.25">
      <c r="B328" s="39">
        <v>6.52</v>
      </c>
      <c r="C328" s="39">
        <v>5.0000000000000001E-3</v>
      </c>
      <c r="D328" s="38">
        <f t="shared" si="16"/>
        <v>-1.6E-2</v>
      </c>
      <c r="E328" s="38">
        <f t="shared" si="17"/>
        <v>-1.5610502654359363E-3</v>
      </c>
    </row>
    <row r="329" spans="2:5" x14ac:dyDescent="0.25">
      <c r="B329" s="39">
        <v>6.54</v>
      </c>
      <c r="C329" s="39">
        <v>5.0000000000000001E-3</v>
      </c>
      <c r="D329" s="38">
        <f t="shared" si="16"/>
        <v>-1.6E-2</v>
      </c>
      <c r="E329" s="38">
        <f t="shared" si="17"/>
        <v>-1.5610502654359363E-3</v>
      </c>
    </row>
    <row r="330" spans="2:5" x14ac:dyDescent="0.25">
      <c r="B330" s="39">
        <v>6.56</v>
      </c>
      <c r="C330" s="39">
        <v>5.0000000000000001E-3</v>
      </c>
      <c r="D330" s="38">
        <f t="shared" si="16"/>
        <v>-1.6E-2</v>
      </c>
      <c r="E330" s="38">
        <f t="shared" si="17"/>
        <v>-1.5610502654359363E-3</v>
      </c>
    </row>
    <row r="331" spans="2:5" x14ac:dyDescent="0.25">
      <c r="B331" s="39">
        <v>6.58</v>
      </c>
      <c r="C331" s="39">
        <v>1.0999999999999999E-2</v>
      </c>
      <c r="D331" s="38">
        <f t="shared" si="16"/>
        <v>-1.0000000000000002E-2</v>
      </c>
      <c r="E331" s="38">
        <f t="shared" si="17"/>
        <v>-9.7565641589746044E-4</v>
      </c>
    </row>
    <row r="332" spans="2:5" x14ac:dyDescent="0.25">
      <c r="B332" s="39">
        <v>6.6</v>
      </c>
      <c r="C332" s="39">
        <v>1.0999999999999999E-2</v>
      </c>
      <c r="D332" s="38">
        <f t="shared" si="16"/>
        <v>-1.0000000000000002E-2</v>
      </c>
      <c r="E332" s="38">
        <f t="shared" si="17"/>
        <v>-9.7565641589746044E-4</v>
      </c>
    </row>
    <row r="333" spans="2:5" x14ac:dyDescent="0.25">
      <c r="B333" s="39">
        <v>6.62</v>
      </c>
      <c r="C333" s="39">
        <v>1.7000000000000001E-2</v>
      </c>
      <c r="D333" s="38">
        <f t="shared" si="16"/>
        <v>-4.0000000000000001E-3</v>
      </c>
      <c r="E333" s="38">
        <f t="shared" si="17"/>
        <v>-3.9026256635898407E-4</v>
      </c>
    </row>
    <row r="334" spans="2:5" x14ac:dyDescent="0.25">
      <c r="B334" s="39">
        <v>6.64</v>
      </c>
      <c r="C334" s="39">
        <v>1.7000000000000001E-2</v>
      </c>
      <c r="D334" s="38">
        <f t="shared" si="16"/>
        <v>-4.0000000000000001E-3</v>
      </c>
      <c r="E334" s="38">
        <f t="shared" si="17"/>
        <v>-3.9026256635898407E-4</v>
      </c>
    </row>
    <row r="335" spans="2:5" x14ac:dyDescent="0.25">
      <c r="B335" s="39">
        <v>6.66</v>
      </c>
      <c r="C335" s="39">
        <v>1.7000000000000001E-2</v>
      </c>
      <c r="D335" s="38">
        <f t="shared" si="16"/>
        <v>-4.0000000000000001E-3</v>
      </c>
      <c r="E335" s="38">
        <f t="shared" si="17"/>
        <v>-3.9026256635898407E-4</v>
      </c>
    </row>
    <row r="336" spans="2:5" x14ac:dyDescent="0.25">
      <c r="B336" s="39">
        <v>6.68</v>
      </c>
      <c r="C336" s="39">
        <v>2.9000000000000001E-2</v>
      </c>
      <c r="D336" s="38">
        <f t="shared" si="16"/>
        <v>8.0000000000000002E-3</v>
      </c>
      <c r="E336" s="38">
        <f t="shared" si="17"/>
        <v>7.8052513271796814E-4</v>
      </c>
    </row>
    <row r="337" spans="2:5" x14ac:dyDescent="0.25">
      <c r="B337" s="39">
        <v>6.7</v>
      </c>
      <c r="C337" s="39">
        <v>2.9000000000000001E-2</v>
      </c>
      <c r="D337" s="38">
        <f t="shared" si="16"/>
        <v>8.0000000000000002E-3</v>
      </c>
      <c r="E337" s="38">
        <f t="shared" si="17"/>
        <v>7.8052513271796814E-4</v>
      </c>
    </row>
    <row r="338" spans="2:5" x14ac:dyDescent="0.25">
      <c r="B338" s="39">
        <v>6.72</v>
      </c>
      <c r="C338" s="39">
        <v>2.9000000000000001E-2</v>
      </c>
      <c r="D338" s="38">
        <f t="shared" si="16"/>
        <v>8.0000000000000002E-3</v>
      </c>
      <c r="E338" s="38">
        <f t="shared" si="17"/>
        <v>7.8052513271796814E-4</v>
      </c>
    </row>
    <row r="339" spans="2:5" x14ac:dyDescent="0.25">
      <c r="B339" s="39">
        <v>6.74</v>
      </c>
      <c r="C339" s="39">
        <v>3.5000000000000003E-2</v>
      </c>
      <c r="D339" s="38">
        <f t="shared" si="16"/>
        <v>1.4000000000000002E-2</v>
      </c>
      <c r="E339" s="38">
        <f t="shared" si="17"/>
        <v>1.3659189822564444E-3</v>
      </c>
    </row>
    <row r="340" spans="2:5" x14ac:dyDescent="0.25">
      <c r="B340" s="39">
        <v>6.76</v>
      </c>
      <c r="C340" s="39">
        <v>3.5000000000000003E-2</v>
      </c>
      <c r="D340" s="38">
        <f t="shared" si="16"/>
        <v>1.4000000000000002E-2</v>
      </c>
      <c r="E340" s="38">
        <f t="shared" si="17"/>
        <v>1.3659189822564444E-3</v>
      </c>
    </row>
    <row r="341" spans="2:5" x14ac:dyDescent="0.25">
      <c r="B341" s="39">
        <v>6.78</v>
      </c>
      <c r="C341" s="39">
        <v>3.5000000000000003E-2</v>
      </c>
      <c r="D341" s="38">
        <f t="shared" si="16"/>
        <v>1.4000000000000002E-2</v>
      </c>
      <c r="E341" s="38">
        <f t="shared" si="17"/>
        <v>1.3659189822564444E-3</v>
      </c>
    </row>
    <row r="342" spans="2:5" x14ac:dyDescent="0.25">
      <c r="B342" s="39">
        <v>6.8</v>
      </c>
      <c r="C342" s="39">
        <v>4.1000000000000002E-2</v>
      </c>
      <c r="D342" s="38">
        <f t="shared" si="16"/>
        <v>0.02</v>
      </c>
      <c r="E342" s="38">
        <f t="shared" si="17"/>
        <v>1.9513128317949205E-3</v>
      </c>
    </row>
    <row r="343" spans="2:5" x14ac:dyDescent="0.25">
      <c r="B343" s="39">
        <v>6.82</v>
      </c>
      <c r="C343" s="39">
        <v>3.5000000000000003E-2</v>
      </c>
      <c r="D343" s="38">
        <f t="shared" si="16"/>
        <v>1.4000000000000002E-2</v>
      </c>
      <c r="E343" s="38">
        <f t="shared" si="17"/>
        <v>1.3659189822564444E-3</v>
      </c>
    </row>
    <row r="344" spans="2:5" x14ac:dyDescent="0.25">
      <c r="B344" s="39">
        <v>6.84</v>
      </c>
      <c r="C344" s="39">
        <v>4.1000000000000002E-2</v>
      </c>
      <c r="D344" s="38">
        <f t="shared" si="16"/>
        <v>0.02</v>
      </c>
      <c r="E344" s="38">
        <f t="shared" si="17"/>
        <v>1.9513128317949205E-3</v>
      </c>
    </row>
    <row r="345" spans="2:5" x14ac:dyDescent="0.25">
      <c r="B345" s="39">
        <v>6.86</v>
      </c>
      <c r="C345" s="39">
        <v>4.1000000000000002E-2</v>
      </c>
      <c r="D345" s="38">
        <f t="shared" si="16"/>
        <v>0.02</v>
      </c>
      <c r="E345" s="38">
        <f t="shared" si="17"/>
        <v>1.9513128317949205E-3</v>
      </c>
    </row>
    <row r="346" spans="2:5" x14ac:dyDescent="0.25">
      <c r="B346" s="39">
        <v>6.88</v>
      </c>
      <c r="C346" s="39">
        <v>4.1000000000000002E-2</v>
      </c>
      <c r="D346" s="38">
        <f t="shared" si="16"/>
        <v>0.02</v>
      </c>
      <c r="E346" s="38">
        <f t="shared" si="17"/>
        <v>1.9513128317949205E-3</v>
      </c>
    </row>
    <row r="347" spans="2:5" x14ac:dyDescent="0.25">
      <c r="B347" s="39">
        <v>6.9</v>
      </c>
      <c r="C347" s="39">
        <v>4.1000000000000002E-2</v>
      </c>
      <c r="D347" s="38">
        <f t="shared" si="16"/>
        <v>0.02</v>
      </c>
      <c r="E347" s="38">
        <f t="shared" si="17"/>
        <v>1.9513128317949205E-3</v>
      </c>
    </row>
    <row r="348" spans="2:5" x14ac:dyDescent="0.25">
      <c r="B348" s="39">
        <v>6.92</v>
      </c>
      <c r="C348" s="39">
        <v>4.1000000000000002E-2</v>
      </c>
      <c r="D348" s="38">
        <f t="shared" si="16"/>
        <v>0.02</v>
      </c>
      <c r="E348" s="38">
        <f t="shared" si="17"/>
        <v>1.9513128317949205E-3</v>
      </c>
    </row>
    <row r="349" spans="2:5" x14ac:dyDescent="0.25">
      <c r="B349" s="39">
        <v>6.94</v>
      </c>
      <c r="C349" s="39">
        <v>4.1000000000000002E-2</v>
      </c>
      <c r="D349" s="38">
        <f t="shared" si="16"/>
        <v>0.02</v>
      </c>
      <c r="E349" s="38">
        <f t="shared" si="17"/>
        <v>1.9513128317949205E-3</v>
      </c>
    </row>
    <row r="350" spans="2:5" x14ac:dyDescent="0.25">
      <c r="B350" s="39">
        <v>6.96</v>
      </c>
      <c r="C350" s="39">
        <v>4.7E-2</v>
      </c>
      <c r="D350" s="38">
        <f t="shared" si="16"/>
        <v>2.5999999999999999E-2</v>
      </c>
      <c r="E350" s="38">
        <f t="shared" si="17"/>
        <v>2.5367066813333965E-3</v>
      </c>
    </row>
    <row r="351" spans="2:5" x14ac:dyDescent="0.25">
      <c r="B351" s="39">
        <v>6.98</v>
      </c>
      <c r="C351" s="39">
        <v>4.1000000000000002E-2</v>
      </c>
      <c r="D351" s="38">
        <f t="shared" si="16"/>
        <v>0.02</v>
      </c>
      <c r="E351" s="38">
        <f t="shared" si="17"/>
        <v>1.9513128317949205E-3</v>
      </c>
    </row>
    <row r="352" spans="2:5" x14ac:dyDescent="0.25">
      <c r="B352" s="39">
        <v>7</v>
      </c>
      <c r="C352" s="39">
        <v>4.7E-2</v>
      </c>
      <c r="D352" s="38">
        <f t="shared" si="16"/>
        <v>2.5999999999999999E-2</v>
      </c>
      <c r="E352" s="38">
        <f t="shared" si="17"/>
        <v>2.5367066813333965E-3</v>
      </c>
    </row>
    <row r="353" spans="2:5" x14ac:dyDescent="0.25">
      <c r="B353" s="39">
        <v>7.02</v>
      </c>
      <c r="C353" s="39">
        <v>4.1000000000000002E-2</v>
      </c>
      <c r="D353" s="38">
        <f t="shared" si="16"/>
        <v>0.02</v>
      </c>
      <c r="E353" s="38">
        <f t="shared" si="17"/>
        <v>1.9513128317949205E-3</v>
      </c>
    </row>
    <row r="354" spans="2:5" x14ac:dyDescent="0.25">
      <c r="B354" s="39">
        <v>7.04</v>
      </c>
      <c r="C354" s="39">
        <v>3.5000000000000003E-2</v>
      </c>
      <c r="D354" s="38">
        <f t="shared" si="16"/>
        <v>1.4000000000000002E-2</v>
      </c>
      <c r="E354" s="38">
        <f t="shared" si="17"/>
        <v>1.3659189822564444E-3</v>
      </c>
    </row>
    <row r="355" spans="2:5" x14ac:dyDescent="0.25">
      <c r="B355" s="39">
        <v>7.06</v>
      </c>
      <c r="C355" s="39">
        <v>3.5000000000000003E-2</v>
      </c>
      <c r="D355" s="38">
        <f t="shared" si="16"/>
        <v>1.4000000000000002E-2</v>
      </c>
      <c r="E355" s="38">
        <f t="shared" si="17"/>
        <v>1.3659189822564444E-3</v>
      </c>
    </row>
    <row r="356" spans="2:5" x14ac:dyDescent="0.25">
      <c r="B356" s="39">
        <v>7.08</v>
      </c>
      <c r="C356" s="39">
        <v>4.1000000000000002E-2</v>
      </c>
      <c r="D356" s="38">
        <f t="shared" si="16"/>
        <v>0.02</v>
      </c>
      <c r="E356" s="38">
        <f t="shared" si="17"/>
        <v>1.9513128317949205E-3</v>
      </c>
    </row>
    <row r="357" spans="2:5" x14ac:dyDescent="0.25">
      <c r="B357" s="39">
        <v>7.1</v>
      </c>
      <c r="C357" s="39">
        <v>3.5000000000000003E-2</v>
      </c>
      <c r="D357" s="38">
        <f t="shared" si="16"/>
        <v>1.4000000000000002E-2</v>
      </c>
      <c r="E357" s="38">
        <f t="shared" si="17"/>
        <v>1.3659189822564444E-3</v>
      </c>
    </row>
    <row r="358" spans="2:5" x14ac:dyDescent="0.25">
      <c r="B358" s="39">
        <v>7.12</v>
      </c>
      <c r="C358" s="39">
        <v>3.5000000000000003E-2</v>
      </c>
      <c r="D358" s="38">
        <f t="shared" si="16"/>
        <v>1.4000000000000002E-2</v>
      </c>
      <c r="E358" s="38">
        <f t="shared" si="17"/>
        <v>1.3659189822564444E-3</v>
      </c>
    </row>
    <row r="359" spans="2:5" x14ac:dyDescent="0.25">
      <c r="B359" s="39">
        <v>7.14</v>
      </c>
      <c r="C359" s="39">
        <v>3.5000000000000003E-2</v>
      </c>
      <c r="D359" s="38">
        <f t="shared" si="16"/>
        <v>1.4000000000000002E-2</v>
      </c>
      <c r="E359" s="38">
        <f t="shared" si="17"/>
        <v>1.3659189822564444E-3</v>
      </c>
    </row>
    <row r="360" spans="2:5" x14ac:dyDescent="0.25">
      <c r="B360" s="39">
        <v>7.16</v>
      </c>
      <c r="C360" s="39">
        <v>2.9000000000000001E-2</v>
      </c>
      <c r="D360" s="38">
        <f t="shared" si="16"/>
        <v>8.0000000000000002E-3</v>
      </c>
      <c r="E360" s="38">
        <f t="shared" si="17"/>
        <v>7.8052513271796814E-4</v>
      </c>
    </row>
    <row r="361" spans="2:5" x14ac:dyDescent="0.25">
      <c r="B361" s="39">
        <v>7.18</v>
      </c>
      <c r="C361" s="39">
        <v>2.9000000000000001E-2</v>
      </c>
      <c r="D361" s="38">
        <f t="shared" si="16"/>
        <v>8.0000000000000002E-3</v>
      </c>
      <c r="E361" s="38">
        <f t="shared" si="17"/>
        <v>7.8052513271796814E-4</v>
      </c>
    </row>
    <row r="362" spans="2:5" x14ac:dyDescent="0.25">
      <c r="B362" s="39">
        <v>7.2</v>
      </c>
      <c r="C362" s="39">
        <v>2.9000000000000001E-2</v>
      </c>
      <c r="D362" s="38">
        <f t="shared" si="16"/>
        <v>8.0000000000000002E-3</v>
      </c>
      <c r="E362" s="38">
        <f t="shared" si="17"/>
        <v>7.8052513271796814E-4</v>
      </c>
    </row>
    <row r="363" spans="2:5" x14ac:dyDescent="0.25">
      <c r="B363" s="39">
        <v>7.22</v>
      </c>
      <c r="C363" s="39">
        <v>2.3E-2</v>
      </c>
      <c r="D363" s="38">
        <f t="shared" si="16"/>
        <v>1.9999999999999983E-3</v>
      </c>
      <c r="E363" s="38">
        <f t="shared" si="17"/>
        <v>1.9513128317949187E-4</v>
      </c>
    </row>
    <row r="364" spans="2:5" x14ac:dyDescent="0.25">
      <c r="B364" s="39">
        <v>7.24</v>
      </c>
      <c r="C364" s="39">
        <v>2.9000000000000001E-2</v>
      </c>
      <c r="D364" s="38">
        <f t="shared" si="16"/>
        <v>8.0000000000000002E-3</v>
      </c>
      <c r="E364" s="38">
        <f t="shared" si="17"/>
        <v>7.8052513271796814E-4</v>
      </c>
    </row>
    <row r="365" spans="2:5" x14ac:dyDescent="0.25">
      <c r="B365" s="39">
        <v>7.26</v>
      </c>
      <c r="C365" s="39">
        <v>2.3E-2</v>
      </c>
      <c r="D365" s="38">
        <f t="shared" si="16"/>
        <v>1.9999999999999983E-3</v>
      </c>
      <c r="E365" s="38">
        <f t="shared" si="17"/>
        <v>1.9513128317949187E-4</v>
      </c>
    </row>
    <row r="366" spans="2:5" x14ac:dyDescent="0.25">
      <c r="B366" s="39">
        <v>7.28</v>
      </c>
      <c r="C366" s="39">
        <v>1.7000000000000001E-2</v>
      </c>
      <c r="D366" s="38">
        <f t="shared" si="16"/>
        <v>-4.0000000000000001E-3</v>
      </c>
      <c r="E366" s="38">
        <f t="shared" si="17"/>
        <v>-3.9026256635898407E-4</v>
      </c>
    </row>
    <row r="367" spans="2:5" x14ac:dyDescent="0.25">
      <c r="B367" s="39">
        <v>7.3</v>
      </c>
      <c r="C367" s="39">
        <v>1.7000000000000001E-2</v>
      </c>
      <c r="D367" s="38">
        <f t="shared" si="16"/>
        <v>-4.0000000000000001E-3</v>
      </c>
      <c r="E367" s="38">
        <f t="shared" si="17"/>
        <v>-3.9026256635898407E-4</v>
      </c>
    </row>
    <row r="368" spans="2:5" x14ac:dyDescent="0.25">
      <c r="B368" s="39">
        <v>7.32</v>
      </c>
      <c r="C368" s="39">
        <v>1.7000000000000001E-2</v>
      </c>
      <c r="D368" s="38">
        <f t="shared" si="16"/>
        <v>-4.0000000000000001E-3</v>
      </c>
      <c r="E368" s="38">
        <f t="shared" si="17"/>
        <v>-3.9026256635898407E-4</v>
      </c>
    </row>
    <row r="369" spans="2:5" x14ac:dyDescent="0.25">
      <c r="B369" s="39">
        <v>7.34</v>
      </c>
      <c r="C369" s="39">
        <v>1.0999999999999999E-2</v>
      </c>
      <c r="D369" s="38">
        <f t="shared" si="16"/>
        <v>-1.0000000000000002E-2</v>
      </c>
      <c r="E369" s="38">
        <f t="shared" si="17"/>
        <v>-9.7565641589746044E-4</v>
      </c>
    </row>
    <row r="370" spans="2:5" x14ac:dyDescent="0.25">
      <c r="B370" s="39">
        <v>7.36</v>
      </c>
      <c r="C370" s="39">
        <v>1.0999999999999999E-2</v>
      </c>
      <c r="D370" s="38">
        <f t="shared" si="16"/>
        <v>-1.0000000000000002E-2</v>
      </c>
      <c r="E370" s="38">
        <f t="shared" si="17"/>
        <v>-9.7565641589746044E-4</v>
      </c>
    </row>
    <row r="371" spans="2:5" x14ac:dyDescent="0.25">
      <c r="B371" s="39">
        <v>7.38</v>
      </c>
      <c r="C371" s="39">
        <v>5.0000000000000001E-3</v>
      </c>
      <c r="D371" s="38">
        <f t="shared" si="16"/>
        <v>-1.6E-2</v>
      </c>
      <c r="E371" s="38">
        <f t="shared" si="17"/>
        <v>-1.5610502654359363E-3</v>
      </c>
    </row>
    <row r="372" spans="2:5" x14ac:dyDescent="0.25">
      <c r="B372" s="39">
        <v>7.4</v>
      </c>
      <c r="C372" s="39">
        <v>5.0000000000000001E-3</v>
      </c>
      <c r="D372" s="38">
        <f t="shared" si="16"/>
        <v>-1.6E-2</v>
      </c>
      <c r="E372" s="38">
        <f t="shared" si="17"/>
        <v>-1.5610502654359363E-3</v>
      </c>
    </row>
    <row r="373" spans="2:5" x14ac:dyDescent="0.25">
      <c r="B373" s="39">
        <v>7.42</v>
      </c>
      <c r="C373" s="39">
        <v>5.0000000000000001E-3</v>
      </c>
      <c r="D373" s="38">
        <f t="shared" si="16"/>
        <v>-1.6E-2</v>
      </c>
      <c r="E373" s="38">
        <f t="shared" si="17"/>
        <v>-1.5610502654359363E-3</v>
      </c>
    </row>
    <row r="374" spans="2:5" x14ac:dyDescent="0.25">
      <c r="B374" s="39">
        <v>7.44</v>
      </c>
      <c r="C374" s="39">
        <v>5.0000000000000001E-3</v>
      </c>
      <c r="D374" s="38">
        <f t="shared" si="16"/>
        <v>-1.6E-2</v>
      </c>
      <c r="E374" s="38">
        <f t="shared" si="17"/>
        <v>-1.5610502654359363E-3</v>
      </c>
    </row>
    <row r="375" spans="2:5" x14ac:dyDescent="0.25">
      <c r="B375" s="39">
        <v>7.46</v>
      </c>
      <c r="C375" s="39">
        <v>5.0000000000000001E-3</v>
      </c>
      <c r="D375" s="38">
        <f t="shared" si="16"/>
        <v>-1.6E-2</v>
      </c>
      <c r="E375" s="38">
        <f t="shared" si="17"/>
        <v>-1.5610502654359363E-3</v>
      </c>
    </row>
    <row r="376" spans="2:5" x14ac:dyDescent="0.25">
      <c r="B376" s="39">
        <v>7.48</v>
      </c>
      <c r="C376" s="39">
        <v>5.0000000000000001E-3</v>
      </c>
      <c r="D376" s="38">
        <f t="shared" si="16"/>
        <v>-1.6E-2</v>
      </c>
      <c r="E376" s="38">
        <f t="shared" si="17"/>
        <v>-1.5610502654359363E-3</v>
      </c>
    </row>
    <row r="377" spans="2:5" x14ac:dyDescent="0.25">
      <c r="B377" s="39">
        <v>7.5</v>
      </c>
      <c r="C377" s="39">
        <v>5.0000000000000001E-3</v>
      </c>
      <c r="D377" s="38">
        <f t="shared" si="16"/>
        <v>-1.6E-2</v>
      </c>
      <c r="E377" s="38">
        <f t="shared" si="17"/>
        <v>-1.5610502654359363E-3</v>
      </c>
    </row>
    <row r="378" spans="2:5" x14ac:dyDescent="0.25">
      <c r="B378" s="39">
        <v>7.52</v>
      </c>
      <c r="C378" s="39">
        <v>-2E-3</v>
      </c>
      <c r="D378" s="38">
        <f t="shared" si="16"/>
        <v>-2.3E-2</v>
      </c>
      <c r="E378" s="38">
        <f t="shared" si="17"/>
        <v>-2.2440097565641585E-3</v>
      </c>
    </row>
    <row r="379" spans="2:5" x14ac:dyDescent="0.25">
      <c r="B379" s="39">
        <v>7.54</v>
      </c>
      <c r="C379" s="39">
        <v>5.0000000000000001E-3</v>
      </c>
      <c r="D379" s="38">
        <f t="shared" si="16"/>
        <v>-1.6E-2</v>
      </c>
      <c r="E379" s="38">
        <f t="shared" si="17"/>
        <v>-1.5610502654359363E-3</v>
      </c>
    </row>
    <row r="380" spans="2:5" x14ac:dyDescent="0.25">
      <c r="B380" s="39">
        <v>7.56</v>
      </c>
      <c r="C380" s="39">
        <v>5.0000000000000001E-3</v>
      </c>
      <c r="D380" s="38">
        <f t="shared" si="16"/>
        <v>-1.6E-2</v>
      </c>
      <c r="E380" s="38">
        <f t="shared" si="17"/>
        <v>-1.5610502654359363E-3</v>
      </c>
    </row>
    <row r="381" spans="2:5" x14ac:dyDescent="0.25">
      <c r="B381" s="39">
        <v>7.58</v>
      </c>
      <c r="C381" s="39">
        <v>5.0000000000000001E-3</v>
      </c>
      <c r="D381" s="38">
        <f t="shared" si="16"/>
        <v>-1.6E-2</v>
      </c>
      <c r="E381" s="38">
        <f t="shared" si="17"/>
        <v>-1.5610502654359363E-3</v>
      </c>
    </row>
    <row r="382" spans="2:5" x14ac:dyDescent="0.25">
      <c r="B382" s="39">
        <v>7.6</v>
      </c>
      <c r="C382" s="39">
        <v>5.0000000000000001E-3</v>
      </c>
      <c r="D382" s="38">
        <f t="shared" si="16"/>
        <v>-1.6E-2</v>
      </c>
      <c r="E382" s="38">
        <f t="shared" si="17"/>
        <v>-1.5610502654359363E-3</v>
      </c>
    </row>
    <row r="383" spans="2:5" x14ac:dyDescent="0.25">
      <c r="B383" s="39">
        <v>7.62</v>
      </c>
      <c r="C383" s="39">
        <v>-2E-3</v>
      </c>
      <c r="D383" s="38">
        <f t="shared" si="16"/>
        <v>-2.3E-2</v>
      </c>
      <c r="E383" s="38">
        <f t="shared" si="17"/>
        <v>-2.2440097565641585E-3</v>
      </c>
    </row>
    <row r="384" spans="2:5" x14ac:dyDescent="0.25">
      <c r="B384" s="39">
        <v>7.64</v>
      </c>
      <c r="C384" s="39">
        <v>5.0000000000000001E-3</v>
      </c>
      <c r="D384" s="38">
        <f t="shared" si="16"/>
        <v>-1.6E-2</v>
      </c>
      <c r="E384" s="38">
        <f t="shared" si="17"/>
        <v>-1.5610502654359363E-3</v>
      </c>
    </row>
    <row r="385" spans="2:5" x14ac:dyDescent="0.25">
      <c r="B385" s="39">
        <v>7.66</v>
      </c>
      <c r="C385" s="39">
        <v>5.0000000000000001E-3</v>
      </c>
      <c r="D385" s="38">
        <f t="shared" si="16"/>
        <v>-1.6E-2</v>
      </c>
      <c r="E385" s="38">
        <f t="shared" si="17"/>
        <v>-1.5610502654359363E-3</v>
      </c>
    </row>
    <row r="386" spans="2:5" x14ac:dyDescent="0.25">
      <c r="B386" s="39">
        <v>7.68</v>
      </c>
      <c r="C386" s="39">
        <v>5.0000000000000001E-3</v>
      </c>
      <c r="D386" s="38">
        <f t="shared" si="16"/>
        <v>-1.6E-2</v>
      </c>
      <c r="E386" s="38">
        <f t="shared" si="17"/>
        <v>-1.5610502654359363E-3</v>
      </c>
    </row>
    <row r="387" spans="2:5" x14ac:dyDescent="0.25">
      <c r="B387" s="39">
        <v>7.7</v>
      </c>
      <c r="C387" s="39">
        <v>5.0000000000000001E-3</v>
      </c>
      <c r="D387" s="38">
        <f t="shared" ref="D387:D450" si="18">C387-$O$5</f>
        <v>-1.6E-2</v>
      </c>
      <c r="E387" s="38">
        <f t="shared" si="17"/>
        <v>-1.5610502654359363E-3</v>
      </c>
    </row>
    <row r="388" spans="2:5" x14ac:dyDescent="0.25">
      <c r="B388" s="39">
        <v>7.72</v>
      </c>
      <c r="C388" s="39">
        <v>5.0000000000000001E-3</v>
      </c>
      <c r="D388" s="38">
        <f t="shared" si="18"/>
        <v>-1.6E-2</v>
      </c>
      <c r="E388" s="38">
        <f t="shared" ref="E388:E451" si="19">D388/$O$2</f>
        <v>-1.5610502654359363E-3</v>
      </c>
    </row>
    <row r="389" spans="2:5" x14ac:dyDescent="0.25">
      <c r="B389" s="39">
        <v>7.74</v>
      </c>
      <c r="C389" s="39">
        <v>5.0000000000000001E-3</v>
      </c>
      <c r="D389" s="38">
        <f t="shared" si="18"/>
        <v>-1.6E-2</v>
      </c>
      <c r="E389" s="38">
        <f t="shared" si="19"/>
        <v>-1.5610502654359363E-3</v>
      </c>
    </row>
    <row r="390" spans="2:5" x14ac:dyDescent="0.25">
      <c r="B390" s="39">
        <v>7.76</v>
      </c>
      <c r="C390" s="39">
        <v>1.0999999999999999E-2</v>
      </c>
      <c r="D390" s="38">
        <f t="shared" si="18"/>
        <v>-1.0000000000000002E-2</v>
      </c>
      <c r="E390" s="38">
        <f t="shared" si="19"/>
        <v>-9.7565641589746044E-4</v>
      </c>
    </row>
    <row r="391" spans="2:5" x14ac:dyDescent="0.25">
      <c r="B391" s="39">
        <v>7.78</v>
      </c>
      <c r="C391" s="39">
        <v>1.0999999999999999E-2</v>
      </c>
      <c r="D391" s="38">
        <f t="shared" si="18"/>
        <v>-1.0000000000000002E-2</v>
      </c>
      <c r="E391" s="38">
        <f t="shared" si="19"/>
        <v>-9.7565641589746044E-4</v>
      </c>
    </row>
    <row r="392" spans="2:5" x14ac:dyDescent="0.25">
      <c r="B392" s="39">
        <v>7.8</v>
      </c>
      <c r="C392" s="39">
        <v>1.0999999999999999E-2</v>
      </c>
      <c r="D392" s="38">
        <f t="shared" si="18"/>
        <v>-1.0000000000000002E-2</v>
      </c>
      <c r="E392" s="38">
        <f t="shared" si="19"/>
        <v>-9.7565641589746044E-4</v>
      </c>
    </row>
    <row r="393" spans="2:5" x14ac:dyDescent="0.25">
      <c r="B393" s="39">
        <v>7.82</v>
      </c>
      <c r="C393" s="39">
        <v>1.0999999999999999E-2</v>
      </c>
      <c r="D393" s="38">
        <f t="shared" si="18"/>
        <v>-1.0000000000000002E-2</v>
      </c>
      <c r="E393" s="38">
        <f t="shared" si="19"/>
        <v>-9.7565641589746044E-4</v>
      </c>
    </row>
    <row r="394" spans="2:5" x14ac:dyDescent="0.25">
      <c r="B394" s="39">
        <v>7.84</v>
      </c>
      <c r="C394" s="39">
        <v>1.0999999999999999E-2</v>
      </c>
      <c r="D394" s="38">
        <f t="shared" si="18"/>
        <v>-1.0000000000000002E-2</v>
      </c>
      <c r="E394" s="38">
        <f t="shared" si="19"/>
        <v>-9.7565641589746044E-4</v>
      </c>
    </row>
    <row r="395" spans="2:5" x14ac:dyDescent="0.25">
      <c r="B395" s="39">
        <v>7.86</v>
      </c>
      <c r="C395" s="39">
        <v>1.0999999999999999E-2</v>
      </c>
      <c r="D395" s="38">
        <f t="shared" si="18"/>
        <v>-1.0000000000000002E-2</v>
      </c>
      <c r="E395" s="38">
        <f t="shared" si="19"/>
        <v>-9.7565641589746044E-4</v>
      </c>
    </row>
    <row r="396" spans="2:5" x14ac:dyDescent="0.25">
      <c r="B396" s="39">
        <v>7.88</v>
      </c>
      <c r="C396" s="39">
        <v>1.0999999999999999E-2</v>
      </c>
      <c r="D396" s="38">
        <f t="shared" si="18"/>
        <v>-1.0000000000000002E-2</v>
      </c>
      <c r="E396" s="38">
        <f t="shared" si="19"/>
        <v>-9.7565641589746044E-4</v>
      </c>
    </row>
    <row r="397" spans="2:5" x14ac:dyDescent="0.25">
      <c r="B397" s="39">
        <v>7.9</v>
      </c>
      <c r="C397" s="39">
        <v>1.7000000000000001E-2</v>
      </c>
      <c r="D397" s="38">
        <f t="shared" si="18"/>
        <v>-4.0000000000000001E-3</v>
      </c>
      <c r="E397" s="38">
        <f t="shared" si="19"/>
        <v>-3.9026256635898407E-4</v>
      </c>
    </row>
    <row r="398" spans="2:5" x14ac:dyDescent="0.25">
      <c r="B398" s="39">
        <v>7.92</v>
      </c>
      <c r="C398" s="39">
        <v>2.3E-2</v>
      </c>
      <c r="D398" s="38">
        <f t="shared" si="18"/>
        <v>1.9999999999999983E-3</v>
      </c>
      <c r="E398" s="38">
        <f t="shared" si="19"/>
        <v>1.9513128317949187E-4</v>
      </c>
    </row>
    <row r="399" spans="2:5" x14ac:dyDescent="0.25">
      <c r="B399" s="39">
        <v>7.94</v>
      </c>
      <c r="C399" s="39">
        <v>2.9000000000000001E-2</v>
      </c>
      <c r="D399" s="38">
        <f t="shared" si="18"/>
        <v>8.0000000000000002E-3</v>
      </c>
      <c r="E399" s="38">
        <f t="shared" si="19"/>
        <v>7.8052513271796814E-4</v>
      </c>
    </row>
    <row r="400" spans="2:5" x14ac:dyDescent="0.25">
      <c r="B400" s="39">
        <v>7.96</v>
      </c>
      <c r="C400" s="39">
        <v>2.3E-2</v>
      </c>
      <c r="D400" s="38">
        <f t="shared" si="18"/>
        <v>1.9999999999999983E-3</v>
      </c>
      <c r="E400" s="38">
        <f t="shared" si="19"/>
        <v>1.9513128317949187E-4</v>
      </c>
    </row>
    <row r="401" spans="2:5" x14ac:dyDescent="0.25">
      <c r="B401" s="39">
        <v>7.98</v>
      </c>
      <c r="C401" s="39">
        <v>2.3E-2</v>
      </c>
      <c r="D401" s="38">
        <f t="shared" si="18"/>
        <v>1.9999999999999983E-3</v>
      </c>
      <c r="E401" s="38">
        <f t="shared" si="19"/>
        <v>1.9513128317949187E-4</v>
      </c>
    </row>
    <row r="402" spans="2:5" x14ac:dyDescent="0.25">
      <c r="B402" s="39">
        <v>8</v>
      </c>
      <c r="C402" s="39">
        <v>2.3E-2</v>
      </c>
      <c r="D402" s="38">
        <f t="shared" si="18"/>
        <v>1.9999999999999983E-3</v>
      </c>
      <c r="E402" s="38">
        <f t="shared" si="19"/>
        <v>1.9513128317949187E-4</v>
      </c>
    </row>
    <row r="403" spans="2:5" x14ac:dyDescent="0.25">
      <c r="B403" s="39">
        <v>8.02</v>
      </c>
      <c r="C403" s="39">
        <v>2.9000000000000001E-2</v>
      </c>
      <c r="D403" s="38">
        <f t="shared" si="18"/>
        <v>8.0000000000000002E-3</v>
      </c>
      <c r="E403" s="38">
        <f t="shared" si="19"/>
        <v>7.8052513271796814E-4</v>
      </c>
    </row>
    <row r="404" spans="2:5" x14ac:dyDescent="0.25">
      <c r="B404" s="39">
        <v>8.0399999999999991</v>
      </c>
      <c r="C404" s="39">
        <v>1.7000000000000001E-2</v>
      </c>
      <c r="D404" s="38">
        <f t="shared" si="18"/>
        <v>-4.0000000000000001E-3</v>
      </c>
      <c r="E404" s="38">
        <f t="shared" si="19"/>
        <v>-3.9026256635898407E-4</v>
      </c>
    </row>
    <row r="405" spans="2:5" x14ac:dyDescent="0.25">
      <c r="B405" s="39">
        <v>8.06</v>
      </c>
      <c r="C405" s="39">
        <v>2.9000000000000001E-2</v>
      </c>
      <c r="D405" s="38">
        <f t="shared" si="18"/>
        <v>8.0000000000000002E-3</v>
      </c>
      <c r="E405" s="38">
        <f t="shared" si="19"/>
        <v>7.8052513271796814E-4</v>
      </c>
    </row>
    <row r="406" spans="2:5" x14ac:dyDescent="0.25">
      <c r="B406" s="39">
        <v>8.08</v>
      </c>
      <c r="C406" s="39">
        <v>2.9000000000000001E-2</v>
      </c>
      <c r="D406" s="38">
        <f t="shared" si="18"/>
        <v>8.0000000000000002E-3</v>
      </c>
      <c r="E406" s="38">
        <f t="shared" si="19"/>
        <v>7.8052513271796814E-4</v>
      </c>
    </row>
    <row r="407" spans="2:5" x14ac:dyDescent="0.25">
      <c r="B407" s="39">
        <v>8.1</v>
      </c>
      <c r="C407" s="39">
        <v>3.5000000000000003E-2</v>
      </c>
      <c r="D407" s="38">
        <f t="shared" si="18"/>
        <v>1.4000000000000002E-2</v>
      </c>
      <c r="E407" s="38">
        <f t="shared" si="19"/>
        <v>1.3659189822564444E-3</v>
      </c>
    </row>
    <row r="408" spans="2:5" x14ac:dyDescent="0.25">
      <c r="B408" s="39">
        <v>8.1199999999999992</v>
      </c>
      <c r="C408" s="39">
        <v>2.9000000000000001E-2</v>
      </c>
      <c r="D408" s="38">
        <f t="shared" si="18"/>
        <v>8.0000000000000002E-3</v>
      </c>
      <c r="E408" s="38">
        <f t="shared" si="19"/>
        <v>7.8052513271796814E-4</v>
      </c>
    </row>
    <row r="409" spans="2:5" x14ac:dyDescent="0.25">
      <c r="B409" s="39">
        <v>8.14</v>
      </c>
      <c r="C409" s="39">
        <v>3.5000000000000003E-2</v>
      </c>
      <c r="D409" s="38">
        <f t="shared" si="18"/>
        <v>1.4000000000000002E-2</v>
      </c>
      <c r="E409" s="38">
        <f t="shared" si="19"/>
        <v>1.3659189822564444E-3</v>
      </c>
    </row>
    <row r="410" spans="2:5" x14ac:dyDescent="0.25">
      <c r="B410" s="39">
        <v>8.16</v>
      </c>
      <c r="C410" s="39">
        <v>3.5000000000000003E-2</v>
      </c>
      <c r="D410" s="38">
        <f t="shared" si="18"/>
        <v>1.4000000000000002E-2</v>
      </c>
      <c r="E410" s="38">
        <f t="shared" si="19"/>
        <v>1.3659189822564444E-3</v>
      </c>
    </row>
    <row r="411" spans="2:5" x14ac:dyDescent="0.25">
      <c r="B411" s="39">
        <v>8.18</v>
      </c>
      <c r="C411" s="39">
        <v>2.9000000000000001E-2</v>
      </c>
      <c r="D411" s="38">
        <f t="shared" si="18"/>
        <v>8.0000000000000002E-3</v>
      </c>
      <c r="E411" s="38">
        <f t="shared" si="19"/>
        <v>7.8052513271796814E-4</v>
      </c>
    </row>
    <row r="412" spans="2:5" x14ac:dyDescent="0.25">
      <c r="B412" s="39">
        <v>8.1999999999999993</v>
      </c>
      <c r="C412" s="39">
        <v>2.9000000000000001E-2</v>
      </c>
      <c r="D412" s="38">
        <f t="shared" si="18"/>
        <v>8.0000000000000002E-3</v>
      </c>
      <c r="E412" s="38">
        <f t="shared" si="19"/>
        <v>7.8052513271796814E-4</v>
      </c>
    </row>
    <row r="413" spans="2:5" x14ac:dyDescent="0.25">
      <c r="B413" s="39">
        <v>8.2200000000000006</v>
      </c>
      <c r="C413" s="39">
        <v>2.9000000000000001E-2</v>
      </c>
      <c r="D413" s="38">
        <f t="shared" si="18"/>
        <v>8.0000000000000002E-3</v>
      </c>
      <c r="E413" s="38">
        <f t="shared" si="19"/>
        <v>7.8052513271796814E-4</v>
      </c>
    </row>
    <row r="414" spans="2:5" x14ac:dyDescent="0.25">
      <c r="B414" s="39">
        <v>8.24</v>
      </c>
      <c r="C414" s="39">
        <v>3.5000000000000003E-2</v>
      </c>
      <c r="D414" s="38">
        <f t="shared" si="18"/>
        <v>1.4000000000000002E-2</v>
      </c>
      <c r="E414" s="38">
        <f t="shared" si="19"/>
        <v>1.3659189822564444E-3</v>
      </c>
    </row>
    <row r="415" spans="2:5" x14ac:dyDescent="0.25">
      <c r="B415" s="39">
        <v>8.26</v>
      </c>
      <c r="C415" s="39">
        <v>2.9000000000000001E-2</v>
      </c>
      <c r="D415" s="38">
        <f t="shared" si="18"/>
        <v>8.0000000000000002E-3</v>
      </c>
      <c r="E415" s="38">
        <f t="shared" si="19"/>
        <v>7.8052513271796814E-4</v>
      </c>
    </row>
    <row r="416" spans="2:5" x14ac:dyDescent="0.25">
      <c r="B416" s="39">
        <v>8.2799999999999994</v>
      </c>
      <c r="C416" s="39">
        <v>2.9000000000000001E-2</v>
      </c>
      <c r="D416" s="38">
        <f t="shared" si="18"/>
        <v>8.0000000000000002E-3</v>
      </c>
      <c r="E416" s="38">
        <f t="shared" si="19"/>
        <v>7.8052513271796814E-4</v>
      </c>
    </row>
    <row r="417" spans="2:5" x14ac:dyDescent="0.25">
      <c r="B417" s="39">
        <v>8.3000000000000007</v>
      </c>
      <c r="C417" s="39">
        <v>3.5000000000000003E-2</v>
      </c>
      <c r="D417" s="38">
        <f t="shared" si="18"/>
        <v>1.4000000000000002E-2</v>
      </c>
      <c r="E417" s="38">
        <f t="shared" si="19"/>
        <v>1.3659189822564444E-3</v>
      </c>
    </row>
    <row r="418" spans="2:5" x14ac:dyDescent="0.25">
      <c r="B418" s="39">
        <v>8.32</v>
      </c>
      <c r="C418" s="39">
        <v>2.9000000000000001E-2</v>
      </c>
      <c r="D418" s="38">
        <f t="shared" si="18"/>
        <v>8.0000000000000002E-3</v>
      </c>
      <c r="E418" s="38">
        <f t="shared" si="19"/>
        <v>7.8052513271796814E-4</v>
      </c>
    </row>
    <row r="419" spans="2:5" x14ac:dyDescent="0.25">
      <c r="B419" s="39">
        <v>8.34</v>
      </c>
      <c r="C419" s="39">
        <v>2.9000000000000001E-2</v>
      </c>
      <c r="D419" s="38">
        <f t="shared" si="18"/>
        <v>8.0000000000000002E-3</v>
      </c>
      <c r="E419" s="38">
        <f t="shared" si="19"/>
        <v>7.8052513271796814E-4</v>
      </c>
    </row>
    <row r="420" spans="2:5" x14ac:dyDescent="0.25">
      <c r="B420" s="39">
        <v>8.36</v>
      </c>
      <c r="C420" s="39">
        <v>2.9000000000000001E-2</v>
      </c>
      <c r="D420" s="38">
        <f t="shared" si="18"/>
        <v>8.0000000000000002E-3</v>
      </c>
      <c r="E420" s="38">
        <f t="shared" si="19"/>
        <v>7.8052513271796814E-4</v>
      </c>
    </row>
    <row r="421" spans="2:5" x14ac:dyDescent="0.25">
      <c r="B421" s="39">
        <v>8.3800000000000008</v>
      </c>
      <c r="C421" s="39">
        <v>2.9000000000000001E-2</v>
      </c>
      <c r="D421" s="38">
        <f t="shared" si="18"/>
        <v>8.0000000000000002E-3</v>
      </c>
      <c r="E421" s="38">
        <f t="shared" si="19"/>
        <v>7.8052513271796814E-4</v>
      </c>
    </row>
    <row r="422" spans="2:5" x14ac:dyDescent="0.25">
      <c r="B422" s="39">
        <v>8.4</v>
      </c>
      <c r="C422" s="39">
        <v>2.9000000000000001E-2</v>
      </c>
      <c r="D422" s="38">
        <f t="shared" si="18"/>
        <v>8.0000000000000002E-3</v>
      </c>
      <c r="E422" s="38">
        <f t="shared" si="19"/>
        <v>7.8052513271796814E-4</v>
      </c>
    </row>
    <row r="423" spans="2:5" x14ac:dyDescent="0.25">
      <c r="B423" s="39">
        <v>8.42</v>
      </c>
      <c r="C423" s="39">
        <v>2.9000000000000001E-2</v>
      </c>
      <c r="D423" s="38">
        <f t="shared" si="18"/>
        <v>8.0000000000000002E-3</v>
      </c>
      <c r="E423" s="38">
        <f t="shared" si="19"/>
        <v>7.8052513271796814E-4</v>
      </c>
    </row>
    <row r="424" spans="2:5" x14ac:dyDescent="0.25">
      <c r="B424" s="39">
        <v>8.44</v>
      </c>
      <c r="C424" s="39">
        <v>2.9000000000000001E-2</v>
      </c>
      <c r="D424" s="38">
        <f t="shared" si="18"/>
        <v>8.0000000000000002E-3</v>
      </c>
      <c r="E424" s="38">
        <f t="shared" si="19"/>
        <v>7.8052513271796814E-4</v>
      </c>
    </row>
    <row r="425" spans="2:5" x14ac:dyDescent="0.25">
      <c r="B425" s="39">
        <v>8.4600000000000009</v>
      </c>
      <c r="C425" s="39">
        <v>2.9000000000000001E-2</v>
      </c>
      <c r="D425" s="38">
        <f t="shared" si="18"/>
        <v>8.0000000000000002E-3</v>
      </c>
      <c r="E425" s="38">
        <f t="shared" si="19"/>
        <v>7.8052513271796814E-4</v>
      </c>
    </row>
    <row r="426" spans="2:5" x14ac:dyDescent="0.25">
      <c r="B426" s="39">
        <v>8.48</v>
      </c>
      <c r="C426" s="39">
        <v>2.9000000000000001E-2</v>
      </c>
      <c r="D426" s="38">
        <f t="shared" si="18"/>
        <v>8.0000000000000002E-3</v>
      </c>
      <c r="E426" s="38">
        <f t="shared" si="19"/>
        <v>7.8052513271796814E-4</v>
      </c>
    </row>
    <row r="427" spans="2:5" x14ac:dyDescent="0.25">
      <c r="B427" s="39">
        <v>8.5</v>
      </c>
      <c r="C427" s="39">
        <v>1.7000000000000001E-2</v>
      </c>
      <c r="D427" s="38">
        <f t="shared" si="18"/>
        <v>-4.0000000000000001E-3</v>
      </c>
      <c r="E427" s="38">
        <f t="shared" si="19"/>
        <v>-3.9026256635898407E-4</v>
      </c>
    </row>
    <row r="428" spans="2:5" x14ac:dyDescent="0.25">
      <c r="B428" s="39">
        <v>8.52</v>
      </c>
      <c r="C428" s="39">
        <v>1.7000000000000001E-2</v>
      </c>
      <c r="D428" s="38">
        <f t="shared" si="18"/>
        <v>-4.0000000000000001E-3</v>
      </c>
      <c r="E428" s="38">
        <f t="shared" si="19"/>
        <v>-3.9026256635898407E-4</v>
      </c>
    </row>
    <row r="429" spans="2:5" x14ac:dyDescent="0.25">
      <c r="B429" s="39">
        <v>8.5399999999999991</v>
      </c>
      <c r="C429" s="39">
        <v>1.7000000000000001E-2</v>
      </c>
      <c r="D429" s="38">
        <f t="shared" si="18"/>
        <v>-4.0000000000000001E-3</v>
      </c>
      <c r="E429" s="38">
        <f t="shared" si="19"/>
        <v>-3.9026256635898407E-4</v>
      </c>
    </row>
    <row r="430" spans="2:5" x14ac:dyDescent="0.25">
      <c r="B430" s="39">
        <v>8.56</v>
      </c>
      <c r="C430" s="39">
        <v>2.3E-2</v>
      </c>
      <c r="D430" s="38">
        <f t="shared" si="18"/>
        <v>1.9999999999999983E-3</v>
      </c>
      <c r="E430" s="38">
        <f t="shared" si="19"/>
        <v>1.9513128317949187E-4</v>
      </c>
    </row>
    <row r="431" spans="2:5" x14ac:dyDescent="0.25">
      <c r="B431" s="39">
        <v>8.58</v>
      </c>
      <c r="C431" s="39">
        <v>1.7000000000000001E-2</v>
      </c>
      <c r="D431" s="38">
        <f t="shared" si="18"/>
        <v>-4.0000000000000001E-3</v>
      </c>
      <c r="E431" s="38">
        <f t="shared" si="19"/>
        <v>-3.9026256635898407E-4</v>
      </c>
    </row>
    <row r="432" spans="2:5" x14ac:dyDescent="0.25">
      <c r="B432" s="39">
        <v>8.6</v>
      </c>
      <c r="C432" s="39">
        <v>1.7000000000000001E-2</v>
      </c>
      <c r="D432" s="38">
        <f t="shared" si="18"/>
        <v>-4.0000000000000001E-3</v>
      </c>
      <c r="E432" s="38">
        <f t="shared" si="19"/>
        <v>-3.9026256635898407E-4</v>
      </c>
    </row>
    <row r="433" spans="2:5" x14ac:dyDescent="0.25">
      <c r="B433" s="39">
        <v>8.6199999999999992</v>
      </c>
      <c r="C433" s="39">
        <v>1.7000000000000001E-2</v>
      </c>
      <c r="D433" s="38">
        <f t="shared" si="18"/>
        <v>-4.0000000000000001E-3</v>
      </c>
      <c r="E433" s="38">
        <f t="shared" si="19"/>
        <v>-3.9026256635898407E-4</v>
      </c>
    </row>
    <row r="434" spans="2:5" x14ac:dyDescent="0.25">
      <c r="B434" s="39">
        <v>8.64</v>
      </c>
      <c r="C434" s="39">
        <v>1.7000000000000001E-2</v>
      </c>
      <c r="D434" s="38">
        <f t="shared" si="18"/>
        <v>-4.0000000000000001E-3</v>
      </c>
      <c r="E434" s="38">
        <f t="shared" si="19"/>
        <v>-3.9026256635898407E-4</v>
      </c>
    </row>
    <row r="435" spans="2:5" x14ac:dyDescent="0.25">
      <c r="B435" s="39">
        <v>8.66</v>
      </c>
      <c r="C435" s="39">
        <v>1.7000000000000001E-2</v>
      </c>
      <c r="D435" s="38">
        <f t="shared" si="18"/>
        <v>-4.0000000000000001E-3</v>
      </c>
      <c r="E435" s="38">
        <f t="shared" si="19"/>
        <v>-3.9026256635898407E-4</v>
      </c>
    </row>
    <row r="436" spans="2:5" x14ac:dyDescent="0.25">
      <c r="B436" s="39">
        <v>8.68</v>
      </c>
      <c r="C436" s="39">
        <v>1.0999999999999999E-2</v>
      </c>
      <c r="D436" s="38">
        <f t="shared" si="18"/>
        <v>-1.0000000000000002E-2</v>
      </c>
      <c r="E436" s="38">
        <f t="shared" si="19"/>
        <v>-9.7565641589746044E-4</v>
      </c>
    </row>
    <row r="437" spans="2:5" x14ac:dyDescent="0.25">
      <c r="B437" s="39">
        <v>8.6999999999999993</v>
      </c>
      <c r="C437" s="39">
        <v>1.0999999999999999E-2</v>
      </c>
      <c r="D437" s="38">
        <f t="shared" si="18"/>
        <v>-1.0000000000000002E-2</v>
      </c>
      <c r="E437" s="38">
        <f t="shared" si="19"/>
        <v>-9.7565641589746044E-4</v>
      </c>
    </row>
    <row r="438" spans="2:5" x14ac:dyDescent="0.25">
      <c r="B438" s="39">
        <v>8.7200000000000006</v>
      </c>
      <c r="C438" s="39">
        <v>5.0000000000000001E-3</v>
      </c>
      <c r="D438" s="38">
        <f t="shared" si="18"/>
        <v>-1.6E-2</v>
      </c>
      <c r="E438" s="38">
        <f t="shared" si="19"/>
        <v>-1.5610502654359363E-3</v>
      </c>
    </row>
    <row r="439" spans="2:5" x14ac:dyDescent="0.25">
      <c r="B439" s="39">
        <v>8.74</v>
      </c>
      <c r="C439" s="39">
        <v>5.0000000000000001E-3</v>
      </c>
      <c r="D439" s="38">
        <f t="shared" si="18"/>
        <v>-1.6E-2</v>
      </c>
      <c r="E439" s="38">
        <f t="shared" si="19"/>
        <v>-1.5610502654359363E-3</v>
      </c>
    </row>
    <row r="440" spans="2:5" x14ac:dyDescent="0.25">
      <c r="B440" s="39">
        <v>8.76</v>
      </c>
      <c r="C440" s="39">
        <v>1.0999999999999999E-2</v>
      </c>
      <c r="D440" s="38">
        <f t="shared" si="18"/>
        <v>-1.0000000000000002E-2</v>
      </c>
      <c r="E440" s="38">
        <f t="shared" si="19"/>
        <v>-9.7565641589746044E-4</v>
      </c>
    </row>
    <row r="441" spans="2:5" x14ac:dyDescent="0.25">
      <c r="B441" s="39">
        <v>8.7799999999999994</v>
      </c>
      <c r="C441" s="39">
        <v>5.0000000000000001E-3</v>
      </c>
      <c r="D441" s="38">
        <f t="shared" si="18"/>
        <v>-1.6E-2</v>
      </c>
      <c r="E441" s="38">
        <f t="shared" si="19"/>
        <v>-1.5610502654359363E-3</v>
      </c>
    </row>
    <row r="442" spans="2:5" x14ac:dyDescent="0.25">
      <c r="B442" s="39">
        <v>8.8000000000000007</v>
      </c>
      <c r="C442" s="39">
        <v>5.0000000000000001E-3</v>
      </c>
      <c r="D442" s="38">
        <f t="shared" si="18"/>
        <v>-1.6E-2</v>
      </c>
      <c r="E442" s="38">
        <f t="shared" si="19"/>
        <v>-1.5610502654359363E-3</v>
      </c>
    </row>
    <row r="443" spans="2:5" x14ac:dyDescent="0.25">
      <c r="B443" s="39">
        <v>8.82</v>
      </c>
      <c r="C443" s="39">
        <v>5.0000000000000001E-3</v>
      </c>
      <c r="D443" s="38">
        <f t="shared" si="18"/>
        <v>-1.6E-2</v>
      </c>
      <c r="E443" s="38">
        <f t="shared" si="19"/>
        <v>-1.5610502654359363E-3</v>
      </c>
    </row>
    <row r="444" spans="2:5" x14ac:dyDescent="0.25">
      <c r="B444" s="39">
        <v>8.84</v>
      </c>
      <c r="C444" s="39">
        <v>1.0999999999999999E-2</v>
      </c>
      <c r="D444" s="38">
        <f t="shared" si="18"/>
        <v>-1.0000000000000002E-2</v>
      </c>
      <c r="E444" s="38">
        <f t="shared" si="19"/>
        <v>-9.7565641589746044E-4</v>
      </c>
    </row>
    <row r="445" spans="2:5" x14ac:dyDescent="0.25">
      <c r="B445" s="39">
        <v>8.86</v>
      </c>
      <c r="C445" s="39">
        <v>5.0000000000000001E-3</v>
      </c>
      <c r="D445" s="38">
        <f t="shared" si="18"/>
        <v>-1.6E-2</v>
      </c>
      <c r="E445" s="38">
        <f t="shared" si="19"/>
        <v>-1.5610502654359363E-3</v>
      </c>
    </row>
    <row r="446" spans="2:5" x14ac:dyDescent="0.25">
      <c r="B446" s="39">
        <v>8.8800000000000008</v>
      </c>
      <c r="C446" s="39">
        <v>5.0000000000000001E-3</v>
      </c>
      <c r="D446" s="38">
        <f t="shared" si="18"/>
        <v>-1.6E-2</v>
      </c>
      <c r="E446" s="38">
        <f t="shared" si="19"/>
        <v>-1.5610502654359363E-3</v>
      </c>
    </row>
    <row r="447" spans="2:5" x14ac:dyDescent="0.25">
      <c r="B447" s="39">
        <v>8.9</v>
      </c>
      <c r="C447" s="39">
        <v>5.0000000000000001E-3</v>
      </c>
      <c r="D447" s="38">
        <f t="shared" si="18"/>
        <v>-1.6E-2</v>
      </c>
      <c r="E447" s="38">
        <f t="shared" si="19"/>
        <v>-1.5610502654359363E-3</v>
      </c>
    </row>
    <row r="448" spans="2:5" x14ac:dyDescent="0.25">
      <c r="B448" s="39">
        <v>8.92</v>
      </c>
      <c r="C448" s="39">
        <v>1.0999999999999999E-2</v>
      </c>
      <c r="D448" s="38">
        <f t="shared" si="18"/>
        <v>-1.0000000000000002E-2</v>
      </c>
      <c r="E448" s="38">
        <f t="shared" si="19"/>
        <v>-9.7565641589746044E-4</v>
      </c>
    </row>
    <row r="449" spans="2:5" x14ac:dyDescent="0.25">
      <c r="B449" s="39">
        <v>8.94</v>
      </c>
      <c r="C449" s="39">
        <v>5.0000000000000001E-3</v>
      </c>
      <c r="D449" s="38">
        <f t="shared" si="18"/>
        <v>-1.6E-2</v>
      </c>
      <c r="E449" s="38">
        <f t="shared" si="19"/>
        <v>-1.5610502654359363E-3</v>
      </c>
    </row>
    <row r="450" spans="2:5" x14ac:dyDescent="0.25">
      <c r="B450" s="39">
        <v>8.9600000000000009</v>
      </c>
      <c r="C450" s="39">
        <v>5.0000000000000001E-3</v>
      </c>
      <c r="D450" s="38">
        <f t="shared" si="18"/>
        <v>-1.6E-2</v>
      </c>
      <c r="E450" s="38">
        <f t="shared" si="19"/>
        <v>-1.5610502654359363E-3</v>
      </c>
    </row>
    <row r="451" spans="2:5" x14ac:dyDescent="0.25">
      <c r="B451" s="39">
        <v>8.98</v>
      </c>
      <c r="C451" s="39">
        <v>1.0999999999999999E-2</v>
      </c>
      <c r="D451" s="38">
        <f t="shared" ref="D451:D502" si="20">C451-$O$5</f>
        <v>-1.0000000000000002E-2</v>
      </c>
      <c r="E451" s="38">
        <f t="shared" si="19"/>
        <v>-9.7565641589746044E-4</v>
      </c>
    </row>
    <row r="452" spans="2:5" x14ac:dyDescent="0.25">
      <c r="B452" s="39">
        <v>9</v>
      </c>
      <c r="C452" s="39">
        <v>1.0999999999999999E-2</v>
      </c>
      <c r="D452" s="38">
        <f t="shared" si="20"/>
        <v>-1.0000000000000002E-2</v>
      </c>
      <c r="E452" s="38">
        <f t="shared" ref="E452:E502" si="21">D452/$O$2</f>
        <v>-9.7565641589746044E-4</v>
      </c>
    </row>
    <row r="453" spans="2:5" x14ac:dyDescent="0.25">
      <c r="B453" s="39">
        <v>9.02</v>
      </c>
      <c r="C453" s="39">
        <v>5.0000000000000001E-3</v>
      </c>
      <c r="D453" s="38">
        <f t="shared" si="20"/>
        <v>-1.6E-2</v>
      </c>
      <c r="E453" s="38">
        <f t="shared" si="21"/>
        <v>-1.5610502654359363E-3</v>
      </c>
    </row>
    <row r="454" spans="2:5" x14ac:dyDescent="0.25">
      <c r="B454" s="39">
        <v>9.0399999999999991</v>
      </c>
      <c r="C454" s="39">
        <v>5.0000000000000001E-3</v>
      </c>
      <c r="D454" s="38">
        <f t="shared" si="20"/>
        <v>-1.6E-2</v>
      </c>
      <c r="E454" s="38">
        <f t="shared" si="21"/>
        <v>-1.5610502654359363E-3</v>
      </c>
    </row>
    <row r="455" spans="2:5" x14ac:dyDescent="0.25">
      <c r="B455" s="39">
        <v>9.06</v>
      </c>
      <c r="C455" s="39">
        <v>5.0000000000000001E-3</v>
      </c>
      <c r="D455" s="38">
        <f t="shared" si="20"/>
        <v>-1.6E-2</v>
      </c>
      <c r="E455" s="38">
        <f t="shared" si="21"/>
        <v>-1.5610502654359363E-3</v>
      </c>
    </row>
    <row r="456" spans="2:5" x14ac:dyDescent="0.25">
      <c r="B456" s="39">
        <v>9.08</v>
      </c>
      <c r="C456" s="39">
        <v>1.0999999999999999E-2</v>
      </c>
      <c r="D456" s="38">
        <f t="shared" si="20"/>
        <v>-1.0000000000000002E-2</v>
      </c>
      <c r="E456" s="38">
        <f t="shared" si="21"/>
        <v>-9.7565641589746044E-4</v>
      </c>
    </row>
    <row r="457" spans="2:5" x14ac:dyDescent="0.25">
      <c r="B457" s="39">
        <v>9.1</v>
      </c>
      <c r="C457" s="39">
        <v>1.0999999999999999E-2</v>
      </c>
      <c r="D457" s="38">
        <f t="shared" si="20"/>
        <v>-1.0000000000000002E-2</v>
      </c>
      <c r="E457" s="38">
        <f t="shared" si="21"/>
        <v>-9.7565641589746044E-4</v>
      </c>
    </row>
    <row r="458" spans="2:5" x14ac:dyDescent="0.25">
      <c r="B458" s="39">
        <v>9.1199999999999992</v>
      </c>
      <c r="C458" s="39">
        <v>1.0999999999999999E-2</v>
      </c>
      <c r="D458" s="38">
        <f t="shared" si="20"/>
        <v>-1.0000000000000002E-2</v>
      </c>
      <c r="E458" s="38">
        <f t="shared" si="21"/>
        <v>-9.7565641589746044E-4</v>
      </c>
    </row>
    <row r="459" spans="2:5" x14ac:dyDescent="0.25">
      <c r="B459" s="39">
        <v>9.14</v>
      </c>
      <c r="C459" s="39">
        <v>1.0999999999999999E-2</v>
      </c>
      <c r="D459" s="38">
        <f t="shared" si="20"/>
        <v>-1.0000000000000002E-2</v>
      </c>
      <c r="E459" s="38">
        <f t="shared" si="21"/>
        <v>-9.7565641589746044E-4</v>
      </c>
    </row>
    <row r="460" spans="2:5" x14ac:dyDescent="0.25">
      <c r="B460" s="39">
        <v>9.16</v>
      </c>
      <c r="C460" s="39">
        <v>1.7000000000000001E-2</v>
      </c>
      <c r="D460" s="38">
        <f t="shared" si="20"/>
        <v>-4.0000000000000001E-3</v>
      </c>
      <c r="E460" s="38">
        <f t="shared" si="21"/>
        <v>-3.9026256635898407E-4</v>
      </c>
    </row>
    <row r="461" spans="2:5" x14ac:dyDescent="0.25">
      <c r="B461" s="39">
        <v>9.18</v>
      </c>
      <c r="C461" s="39">
        <v>1.0999999999999999E-2</v>
      </c>
      <c r="D461" s="38">
        <f t="shared" si="20"/>
        <v>-1.0000000000000002E-2</v>
      </c>
      <c r="E461" s="38">
        <f t="shared" si="21"/>
        <v>-9.7565641589746044E-4</v>
      </c>
    </row>
    <row r="462" spans="2:5" x14ac:dyDescent="0.25">
      <c r="B462" s="39">
        <v>9.1999999999999993</v>
      </c>
      <c r="C462" s="39">
        <v>1.7000000000000001E-2</v>
      </c>
      <c r="D462" s="38">
        <f t="shared" si="20"/>
        <v>-4.0000000000000001E-3</v>
      </c>
      <c r="E462" s="38">
        <f t="shared" si="21"/>
        <v>-3.9026256635898407E-4</v>
      </c>
    </row>
    <row r="463" spans="2:5" x14ac:dyDescent="0.25">
      <c r="B463" s="39">
        <v>9.2200000000000006</v>
      </c>
      <c r="C463" s="39">
        <v>1.7000000000000001E-2</v>
      </c>
      <c r="D463" s="38">
        <f t="shared" si="20"/>
        <v>-4.0000000000000001E-3</v>
      </c>
      <c r="E463" s="38">
        <f t="shared" si="21"/>
        <v>-3.9026256635898407E-4</v>
      </c>
    </row>
    <row r="464" spans="2:5" x14ac:dyDescent="0.25">
      <c r="B464" s="39">
        <v>9.24</v>
      </c>
      <c r="C464" s="39">
        <v>1.7000000000000001E-2</v>
      </c>
      <c r="D464" s="38">
        <f t="shared" si="20"/>
        <v>-4.0000000000000001E-3</v>
      </c>
      <c r="E464" s="38">
        <f t="shared" si="21"/>
        <v>-3.9026256635898407E-4</v>
      </c>
    </row>
    <row r="465" spans="2:5" x14ac:dyDescent="0.25">
      <c r="B465" s="39">
        <v>9.26</v>
      </c>
      <c r="C465" s="39">
        <v>2.3E-2</v>
      </c>
      <c r="D465" s="38">
        <f t="shared" si="20"/>
        <v>1.9999999999999983E-3</v>
      </c>
      <c r="E465" s="38">
        <f t="shared" si="21"/>
        <v>1.9513128317949187E-4</v>
      </c>
    </row>
    <row r="466" spans="2:5" x14ac:dyDescent="0.25">
      <c r="B466" s="39">
        <v>9.2799999999999994</v>
      </c>
      <c r="C466" s="39">
        <v>2.3E-2</v>
      </c>
      <c r="D466" s="38">
        <f t="shared" si="20"/>
        <v>1.9999999999999983E-3</v>
      </c>
      <c r="E466" s="38">
        <f t="shared" si="21"/>
        <v>1.9513128317949187E-4</v>
      </c>
    </row>
    <row r="467" spans="2:5" x14ac:dyDescent="0.25">
      <c r="B467" s="39">
        <v>9.3000000000000007</v>
      </c>
      <c r="C467" s="39">
        <v>2.3E-2</v>
      </c>
      <c r="D467" s="38">
        <f t="shared" si="20"/>
        <v>1.9999999999999983E-3</v>
      </c>
      <c r="E467" s="38">
        <f t="shared" si="21"/>
        <v>1.9513128317949187E-4</v>
      </c>
    </row>
    <row r="468" spans="2:5" x14ac:dyDescent="0.25">
      <c r="B468" s="39">
        <v>9.32</v>
      </c>
      <c r="C468" s="39">
        <v>1.7000000000000001E-2</v>
      </c>
      <c r="D468" s="38">
        <f t="shared" si="20"/>
        <v>-4.0000000000000001E-3</v>
      </c>
      <c r="E468" s="38">
        <f t="shared" si="21"/>
        <v>-3.9026256635898407E-4</v>
      </c>
    </row>
    <row r="469" spans="2:5" x14ac:dyDescent="0.25">
      <c r="B469" s="39">
        <v>9.34</v>
      </c>
      <c r="C469" s="39">
        <v>1.7000000000000001E-2</v>
      </c>
      <c r="D469" s="38">
        <f t="shared" si="20"/>
        <v>-4.0000000000000001E-3</v>
      </c>
      <c r="E469" s="38">
        <f t="shared" si="21"/>
        <v>-3.9026256635898407E-4</v>
      </c>
    </row>
    <row r="470" spans="2:5" x14ac:dyDescent="0.25">
      <c r="B470" s="39">
        <v>9.36</v>
      </c>
      <c r="C470" s="39">
        <v>2.9000000000000001E-2</v>
      </c>
      <c r="D470" s="38">
        <f t="shared" si="20"/>
        <v>8.0000000000000002E-3</v>
      </c>
      <c r="E470" s="38">
        <f t="shared" si="21"/>
        <v>7.8052513271796814E-4</v>
      </c>
    </row>
    <row r="471" spans="2:5" x14ac:dyDescent="0.25">
      <c r="B471" s="39">
        <v>9.3800000000000008</v>
      </c>
      <c r="C471" s="39">
        <v>2.9000000000000001E-2</v>
      </c>
      <c r="D471" s="38">
        <f t="shared" si="20"/>
        <v>8.0000000000000002E-3</v>
      </c>
      <c r="E471" s="38">
        <f t="shared" si="21"/>
        <v>7.8052513271796814E-4</v>
      </c>
    </row>
    <row r="472" spans="2:5" x14ac:dyDescent="0.25">
      <c r="B472" s="39">
        <v>9.4</v>
      </c>
      <c r="C472" s="39">
        <v>2.3E-2</v>
      </c>
      <c r="D472" s="38">
        <f t="shared" si="20"/>
        <v>1.9999999999999983E-3</v>
      </c>
      <c r="E472" s="38">
        <f t="shared" si="21"/>
        <v>1.9513128317949187E-4</v>
      </c>
    </row>
    <row r="473" spans="2:5" x14ac:dyDescent="0.25">
      <c r="B473" s="39">
        <v>9.42</v>
      </c>
      <c r="C473" s="39">
        <v>2.3E-2</v>
      </c>
      <c r="D473" s="38">
        <f t="shared" si="20"/>
        <v>1.9999999999999983E-3</v>
      </c>
      <c r="E473" s="38">
        <f t="shared" si="21"/>
        <v>1.9513128317949187E-4</v>
      </c>
    </row>
    <row r="474" spans="2:5" x14ac:dyDescent="0.25">
      <c r="B474" s="39">
        <v>9.44</v>
      </c>
      <c r="C474" s="39">
        <v>2.9000000000000001E-2</v>
      </c>
      <c r="D474" s="38">
        <f t="shared" si="20"/>
        <v>8.0000000000000002E-3</v>
      </c>
      <c r="E474" s="38">
        <f t="shared" si="21"/>
        <v>7.8052513271796814E-4</v>
      </c>
    </row>
    <row r="475" spans="2:5" x14ac:dyDescent="0.25">
      <c r="B475" s="39">
        <v>9.4600000000000009</v>
      </c>
      <c r="C475" s="39">
        <v>2.9000000000000001E-2</v>
      </c>
      <c r="D475" s="38">
        <f t="shared" si="20"/>
        <v>8.0000000000000002E-3</v>
      </c>
      <c r="E475" s="38">
        <f t="shared" si="21"/>
        <v>7.8052513271796814E-4</v>
      </c>
    </row>
    <row r="476" spans="2:5" x14ac:dyDescent="0.25">
      <c r="B476" s="39">
        <v>9.48</v>
      </c>
      <c r="C476" s="39">
        <v>2.3E-2</v>
      </c>
      <c r="D476" s="38">
        <f t="shared" si="20"/>
        <v>1.9999999999999983E-3</v>
      </c>
      <c r="E476" s="38">
        <f t="shared" si="21"/>
        <v>1.9513128317949187E-4</v>
      </c>
    </row>
    <row r="477" spans="2:5" x14ac:dyDescent="0.25">
      <c r="B477" s="39">
        <v>9.5</v>
      </c>
      <c r="C477" s="39">
        <v>2.3E-2</v>
      </c>
      <c r="D477" s="38">
        <f t="shared" si="20"/>
        <v>1.9999999999999983E-3</v>
      </c>
      <c r="E477" s="38">
        <f t="shared" si="21"/>
        <v>1.9513128317949187E-4</v>
      </c>
    </row>
    <row r="478" spans="2:5" x14ac:dyDescent="0.25">
      <c r="B478" s="39">
        <v>9.52</v>
      </c>
      <c r="C478" s="39">
        <v>2.9000000000000001E-2</v>
      </c>
      <c r="D478" s="38">
        <f t="shared" si="20"/>
        <v>8.0000000000000002E-3</v>
      </c>
      <c r="E478" s="38">
        <f t="shared" si="21"/>
        <v>7.8052513271796814E-4</v>
      </c>
    </row>
    <row r="479" spans="2:5" x14ac:dyDescent="0.25">
      <c r="B479" s="39">
        <v>9.5399999999999991</v>
      </c>
      <c r="C479" s="39">
        <v>2.9000000000000001E-2</v>
      </c>
      <c r="D479" s="38">
        <f t="shared" si="20"/>
        <v>8.0000000000000002E-3</v>
      </c>
      <c r="E479" s="38">
        <f t="shared" si="21"/>
        <v>7.8052513271796814E-4</v>
      </c>
    </row>
    <row r="480" spans="2:5" x14ac:dyDescent="0.25">
      <c r="B480" s="39">
        <v>9.56</v>
      </c>
      <c r="C480" s="39">
        <v>2.9000000000000001E-2</v>
      </c>
      <c r="D480" s="38">
        <f t="shared" si="20"/>
        <v>8.0000000000000002E-3</v>
      </c>
      <c r="E480" s="38">
        <f t="shared" si="21"/>
        <v>7.8052513271796814E-4</v>
      </c>
    </row>
    <row r="481" spans="2:5" x14ac:dyDescent="0.25">
      <c r="B481" s="39">
        <v>9.58</v>
      </c>
      <c r="C481" s="39">
        <v>2.9000000000000001E-2</v>
      </c>
      <c r="D481" s="38">
        <f t="shared" si="20"/>
        <v>8.0000000000000002E-3</v>
      </c>
      <c r="E481" s="38">
        <f t="shared" si="21"/>
        <v>7.8052513271796814E-4</v>
      </c>
    </row>
    <row r="482" spans="2:5" x14ac:dyDescent="0.25">
      <c r="B482" s="39">
        <v>9.6</v>
      </c>
      <c r="C482" s="39">
        <v>2.9000000000000001E-2</v>
      </c>
      <c r="D482" s="38">
        <f t="shared" si="20"/>
        <v>8.0000000000000002E-3</v>
      </c>
      <c r="E482" s="38">
        <f t="shared" si="21"/>
        <v>7.8052513271796814E-4</v>
      </c>
    </row>
    <row r="483" spans="2:5" x14ac:dyDescent="0.25">
      <c r="B483" s="39">
        <v>9.6199999999999992</v>
      </c>
      <c r="C483" s="39">
        <v>2.3E-2</v>
      </c>
      <c r="D483" s="38">
        <f t="shared" si="20"/>
        <v>1.9999999999999983E-3</v>
      </c>
      <c r="E483" s="38">
        <f t="shared" si="21"/>
        <v>1.9513128317949187E-4</v>
      </c>
    </row>
    <row r="484" spans="2:5" x14ac:dyDescent="0.25">
      <c r="B484" s="39">
        <v>9.64</v>
      </c>
      <c r="C484" s="39">
        <v>2.9000000000000001E-2</v>
      </c>
      <c r="D484" s="38">
        <f t="shared" si="20"/>
        <v>8.0000000000000002E-3</v>
      </c>
      <c r="E484" s="38">
        <f t="shared" si="21"/>
        <v>7.8052513271796814E-4</v>
      </c>
    </row>
    <row r="485" spans="2:5" x14ac:dyDescent="0.25">
      <c r="B485" s="39">
        <v>9.66</v>
      </c>
      <c r="C485" s="39">
        <v>2.3E-2</v>
      </c>
      <c r="D485" s="38">
        <f t="shared" si="20"/>
        <v>1.9999999999999983E-3</v>
      </c>
      <c r="E485" s="38">
        <f t="shared" si="21"/>
        <v>1.9513128317949187E-4</v>
      </c>
    </row>
    <row r="486" spans="2:5" x14ac:dyDescent="0.25">
      <c r="B486" s="39">
        <v>9.68</v>
      </c>
      <c r="C486" s="39">
        <v>2.9000000000000001E-2</v>
      </c>
      <c r="D486" s="38">
        <f t="shared" si="20"/>
        <v>8.0000000000000002E-3</v>
      </c>
      <c r="E486" s="38">
        <f t="shared" si="21"/>
        <v>7.8052513271796814E-4</v>
      </c>
    </row>
    <row r="487" spans="2:5" x14ac:dyDescent="0.25">
      <c r="B487" s="39">
        <v>9.6999999999999993</v>
      </c>
      <c r="C487" s="39">
        <v>2.9000000000000001E-2</v>
      </c>
      <c r="D487" s="38">
        <f t="shared" si="20"/>
        <v>8.0000000000000002E-3</v>
      </c>
      <c r="E487" s="38">
        <f t="shared" si="21"/>
        <v>7.8052513271796814E-4</v>
      </c>
    </row>
    <row r="488" spans="2:5" x14ac:dyDescent="0.25">
      <c r="B488" s="39">
        <v>9.7200000000000006</v>
      </c>
      <c r="C488" s="39">
        <v>2.3E-2</v>
      </c>
      <c r="D488" s="38">
        <f t="shared" si="20"/>
        <v>1.9999999999999983E-3</v>
      </c>
      <c r="E488" s="38">
        <f t="shared" si="21"/>
        <v>1.9513128317949187E-4</v>
      </c>
    </row>
    <row r="489" spans="2:5" x14ac:dyDescent="0.25">
      <c r="B489" s="39">
        <v>9.74</v>
      </c>
      <c r="C489" s="39">
        <v>1.7000000000000001E-2</v>
      </c>
      <c r="D489" s="38">
        <f t="shared" si="20"/>
        <v>-4.0000000000000001E-3</v>
      </c>
      <c r="E489" s="38">
        <f t="shared" si="21"/>
        <v>-3.9026256635898407E-4</v>
      </c>
    </row>
    <row r="490" spans="2:5" x14ac:dyDescent="0.25">
      <c r="B490" s="39">
        <v>9.76</v>
      </c>
      <c r="C490" s="39">
        <v>2.3E-2</v>
      </c>
      <c r="D490" s="38">
        <f t="shared" si="20"/>
        <v>1.9999999999999983E-3</v>
      </c>
      <c r="E490" s="38">
        <f t="shared" si="21"/>
        <v>1.9513128317949187E-4</v>
      </c>
    </row>
    <row r="491" spans="2:5" x14ac:dyDescent="0.25">
      <c r="B491" s="39">
        <v>9.7799999999999994</v>
      </c>
      <c r="C491" s="39">
        <v>2.9000000000000001E-2</v>
      </c>
      <c r="D491" s="38">
        <f t="shared" si="20"/>
        <v>8.0000000000000002E-3</v>
      </c>
      <c r="E491" s="38">
        <f t="shared" si="21"/>
        <v>7.8052513271796814E-4</v>
      </c>
    </row>
    <row r="492" spans="2:5" x14ac:dyDescent="0.25">
      <c r="B492" s="39">
        <v>9.8000000000000007</v>
      </c>
      <c r="C492" s="39">
        <v>2.3E-2</v>
      </c>
      <c r="D492" s="38">
        <f t="shared" si="20"/>
        <v>1.9999999999999983E-3</v>
      </c>
      <c r="E492" s="38">
        <f t="shared" si="21"/>
        <v>1.9513128317949187E-4</v>
      </c>
    </row>
    <row r="493" spans="2:5" x14ac:dyDescent="0.25">
      <c r="B493" s="39">
        <v>9.82</v>
      </c>
      <c r="C493" s="39">
        <v>1.7000000000000001E-2</v>
      </c>
      <c r="D493" s="38">
        <f t="shared" si="20"/>
        <v>-4.0000000000000001E-3</v>
      </c>
      <c r="E493" s="38">
        <f t="shared" si="21"/>
        <v>-3.9026256635898407E-4</v>
      </c>
    </row>
    <row r="494" spans="2:5" x14ac:dyDescent="0.25">
      <c r="B494" s="39">
        <v>9.84</v>
      </c>
      <c r="C494" s="39">
        <v>1.7000000000000001E-2</v>
      </c>
      <c r="D494" s="38">
        <f t="shared" si="20"/>
        <v>-4.0000000000000001E-3</v>
      </c>
      <c r="E494" s="38">
        <f t="shared" si="21"/>
        <v>-3.9026256635898407E-4</v>
      </c>
    </row>
    <row r="495" spans="2:5" x14ac:dyDescent="0.25">
      <c r="B495" s="39">
        <v>9.86</v>
      </c>
      <c r="C495" s="39">
        <v>1.7000000000000001E-2</v>
      </c>
      <c r="D495" s="38">
        <f t="shared" si="20"/>
        <v>-4.0000000000000001E-3</v>
      </c>
      <c r="E495" s="38">
        <f t="shared" si="21"/>
        <v>-3.9026256635898407E-4</v>
      </c>
    </row>
    <row r="496" spans="2:5" x14ac:dyDescent="0.25">
      <c r="B496" s="39">
        <v>9.8800000000000008</v>
      </c>
      <c r="C496" s="39">
        <v>1.7000000000000001E-2</v>
      </c>
      <c r="D496" s="38">
        <f t="shared" si="20"/>
        <v>-4.0000000000000001E-3</v>
      </c>
      <c r="E496" s="38">
        <f t="shared" si="21"/>
        <v>-3.9026256635898407E-4</v>
      </c>
    </row>
    <row r="497" spans="2:5" x14ac:dyDescent="0.25">
      <c r="B497" s="39">
        <v>9.9</v>
      </c>
      <c r="C497" s="39">
        <v>1.7000000000000001E-2</v>
      </c>
      <c r="D497" s="38">
        <f t="shared" si="20"/>
        <v>-4.0000000000000001E-3</v>
      </c>
      <c r="E497" s="38">
        <f t="shared" si="21"/>
        <v>-3.9026256635898407E-4</v>
      </c>
    </row>
    <row r="498" spans="2:5" x14ac:dyDescent="0.25">
      <c r="B498" s="39">
        <v>9.92</v>
      </c>
      <c r="C498" s="39">
        <v>1.7000000000000001E-2</v>
      </c>
      <c r="D498" s="38">
        <f t="shared" si="20"/>
        <v>-4.0000000000000001E-3</v>
      </c>
      <c r="E498" s="38">
        <f t="shared" si="21"/>
        <v>-3.9026256635898407E-4</v>
      </c>
    </row>
    <row r="499" spans="2:5" x14ac:dyDescent="0.25">
      <c r="B499" s="39">
        <v>9.94</v>
      </c>
      <c r="C499" s="39">
        <v>1.7000000000000001E-2</v>
      </c>
      <c r="D499" s="38">
        <f t="shared" si="20"/>
        <v>-4.0000000000000001E-3</v>
      </c>
      <c r="E499" s="38">
        <f t="shared" si="21"/>
        <v>-3.9026256635898407E-4</v>
      </c>
    </row>
    <row r="500" spans="2:5" x14ac:dyDescent="0.25">
      <c r="B500" s="39">
        <v>9.9600000000000009</v>
      </c>
      <c r="C500" s="39">
        <v>1.7000000000000001E-2</v>
      </c>
      <c r="D500" s="38">
        <f t="shared" si="20"/>
        <v>-4.0000000000000001E-3</v>
      </c>
      <c r="E500" s="38">
        <f t="shared" si="21"/>
        <v>-3.9026256635898407E-4</v>
      </c>
    </row>
    <row r="501" spans="2:5" x14ac:dyDescent="0.25">
      <c r="B501" s="39">
        <v>9.98</v>
      </c>
      <c r="C501" s="39">
        <v>1.7000000000000001E-2</v>
      </c>
      <c r="D501" s="38">
        <f t="shared" si="20"/>
        <v>-4.0000000000000001E-3</v>
      </c>
      <c r="E501" s="38">
        <f t="shared" si="21"/>
        <v>-3.9026256635898407E-4</v>
      </c>
    </row>
    <row r="502" spans="2:5" x14ac:dyDescent="0.25">
      <c r="B502" s="39">
        <v>10</v>
      </c>
      <c r="C502" s="39">
        <v>1.7000000000000001E-2</v>
      </c>
      <c r="D502" s="38">
        <f t="shared" si="20"/>
        <v>-4.0000000000000001E-3</v>
      </c>
      <c r="E502" s="38">
        <f t="shared" si="21"/>
        <v>-3.9026256635898407E-4</v>
      </c>
    </row>
    <row r="503" spans="2:5" x14ac:dyDescent="0.25">
      <c r="E503" s="9"/>
    </row>
    <row r="504" spans="2:5" x14ac:dyDescent="0.25">
      <c r="E504" s="9"/>
    </row>
  </sheetData>
  <mergeCells count="18">
    <mergeCell ref="H4:H9"/>
    <mergeCell ref="I4:I9"/>
    <mergeCell ref="K4:K9"/>
    <mergeCell ref="L4:L9"/>
    <mergeCell ref="G2:G3"/>
    <mergeCell ref="H2:H3"/>
    <mergeCell ref="I2:I3"/>
    <mergeCell ref="J2:J3"/>
    <mergeCell ref="K2:K3"/>
    <mergeCell ref="N5:N6"/>
    <mergeCell ref="O5:O6"/>
    <mergeCell ref="L2:L3"/>
    <mergeCell ref="W24:W25"/>
    <mergeCell ref="AA24:AA25"/>
    <mergeCell ref="N2:N3"/>
    <mergeCell ref="O2:O3"/>
    <mergeCell ref="W2:Y2"/>
    <mergeCell ref="AA2:AC2"/>
  </mergeCells>
  <pageMargins left="0.7" right="0.7" top="0.75" bottom="0.75" header="0.3" footer="0.3"/>
  <ignoredErrors>
    <ignoredError sqref="T3:T10" formulaRange="1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CF12-0083-4CCA-AD77-3E607F854981}">
  <dimension ref="B1:AC504"/>
  <sheetViews>
    <sheetView workbookViewId="0">
      <selection activeCell="H20" sqref="H20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3.85546875" customWidth="1"/>
    <col min="24" max="24" width="21.5703125" customWidth="1"/>
    <col min="25" max="25" width="12.5703125" bestFit="1" customWidth="1"/>
    <col min="27" max="27" width="31.7109375" bestFit="1" customWidth="1"/>
    <col min="28" max="28" width="21.28515625" customWidth="1"/>
    <col min="29" max="29" width="12.5703125" bestFit="1" customWidth="1"/>
  </cols>
  <sheetData>
    <row r="1" spans="2:29" x14ac:dyDescent="0.25">
      <c r="B1" s="35" t="s">
        <v>23</v>
      </c>
      <c r="C1" s="35" t="s">
        <v>16</v>
      </c>
      <c r="D1" s="35" t="s">
        <v>17</v>
      </c>
      <c r="E1" s="35" t="s">
        <v>18</v>
      </c>
    </row>
    <row r="2" spans="2:29" x14ac:dyDescent="0.25">
      <c r="B2" s="39">
        <v>0</v>
      </c>
      <c r="C2" s="39">
        <v>0.61799999999999999</v>
      </c>
      <c r="D2" s="38">
        <f>C2-$O$5</f>
        <v>0.59599999999999997</v>
      </c>
      <c r="E2" s="38">
        <f>D2/$O$2</f>
        <v>5.8149122387488629E-2</v>
      </c>
      <c r="G2" s="100" t="s">
        <v>12</v>
      </c>
      <c r="H2" s="100" t="s">
        <v>14</v>
      </c>
      <c r="I2" s="100" t="s">
        <v>25</v>
      </c>
      <c r="J2" s="100" t="s">
        <v>13</v>
      </c>
      <c r="K2" s="100" t="s">
        <v>15</v>
      </c>
      <c r="L2" s="100" t="s">
        <v>24</v>
      </c>
      <c r="N2" s="100" t="s">
        <v>10</v>
      </c>
      <c r="O2" s="105">
        <f>-'1ª Parte'!I5</f>
        <v>10.249509803921571</v>
      </c>
      <c r="P2" s="70">
        <f>'3ªParte 2ºEnsaio'!P2</f>
        <v>5.2256775800563385E-2</v>
      </c>
      <c r="S2" s="35" t="s">
        <v>19</v>
      </c>
      <c r="T2" s="35" t="s">
        <v>20</v>
      </c>
      <c r="U2" s="35" t="s">
        <v>21</v>
      </c>
      <c r="W2" s="103" t="s">
        <v>26</v>
      </c>
      <c r="X2" s="103"/>
      <c r="Y2" s="103"/>
      <c r="AA2" s="103" t="s">
        <v>27</v>
      </c>
      <c r="AB2" s="103"/>
      <c r="AC2" s="103"/>
    </row>
    <row r="3" spans="2:29" x14ac:dyDescent="0.25">
      <c r="B3" s="39">
        <v>0.02</v>
      </c>
      <c r="C3" s="39">
        <v>0.58799999999999997</v>
      </c>
      <c r="D3" s="38">
        <f t="shared" ref="D3:D66" si="0">C3-$O$5</f>
        <v>0.56599999999999995</v>
      </c>
      <c r="E3" s="38">
        <f>D3/$O$2</f>
        <v>5.522215313979624E-2</v>
      </c>
      <c r="G3" s="100"/>
      <c r="H3" s="100"/>
      <c r="I3" s="100"/>
      <c r="J3" s="100"/>
      <c r="K3" s="100"/>
      <c r="L3" s="100"/>
      <c r="N3" s="100"/>
      <c r="O3" s="106"/>
      <c r="R3">
        <f>ABS(S3)</f>
        <v>4.7904730020565299E-2</v>
      </c>
      <c r="S3" s="38">
        <f>E28</f>
        <v>-4.7904730020565299E-2</v>
      </c>
      <c r="T3" s="39">
        <f>AVERAGE(B28)</f>
        <v>0.52</v>
      </c>
      <c r="U3" s="38">
        <f>($O$2*S3*S3)/2</f>
        <v>1.1760611220048782E-2</v>
      </c>
      <c r="W3" s="35" t="s">
        <v>28</v>
      </c>
      <c r="X3" s="35" t="s">
        <v>20</v>
      </c>
      <c r="Y3" s="35" t="s">
        <v>21</v>
      </c>
      <c r="AA3" s="35" t="s">
        <v>32</v>
      </c>
      <c r="AB3" s="35" t="s">
        <v>20</v>
      </c>
      <c r="AC3" s="35" t="s">
        <v>21</v>
      </c>
    </row>
    <row r="4" spans="2:29" x14ac:dyDescent="0.25">
      <c r="B4" s="39">
        <v>0.04</v>
      </c>
      <c r="C4" s="39">
        <v>0.55100000000000005</v>
      </c>
      <c r="D4" s="38">
        <f t="shared" si="0"/>
        <v>0.52900000000000003</v>
      </c>
      <c r="E4" s="38">
        <f t="shared" ref="E4:E67" si="1">D4/$O$2</f>
        <v>5.1612224400975647E-2</v>
      </c>
      <c r="G4" s="36">
        <f>T5-T3</f>
        <v>1.31</v>
      </c>
      <c r="H4" s="104">
        <f>AVERAGE(G4:G7)</f>
        <v>1.2925</v>
      </c>
      <c r="I4" s="105">
        <f>_xlfn.STDEV.S(G4:G7)</f>
        <v>2.0615528128088367E-2</v>
      </c>
      <c r="J4" s="37">
        <f>1/G4</f>
        <v>0.76335877862595414</v>
      </c>
      <c r="K4" s="105">
        <f>AVERAGE(J4:J7)</f>
        <v>0.77384228301376445</v>
      </c>
      <c r="L4" s="105">
        <f>_xlfn.STDEV.S(J4:J7)</f>
        <v>1.2363068568338612E-2</v>
      </c>
      <c r="R4">
        <f t="shared" ref="R4:R10" si="2">ABS(S4)</f>
        <v>3.56114591802573E-2</v>
      </c>
      <c r="S4" s="38">
        <f>E60</f>
        <v>3.56114591802573E-2</v>
      </c>
      <c r="T4" s="39">
        <f>AVERAGE(B60:B61)</f>
        <v>1.17</v>
      </c>
      <c r="U4" s="38">
        <f t="shared" ref="U4:U10" si="3">($O$2*S4*S4)/2</f>
        <v>6.4990913003969584E-3</v>
      </c>
      <c r="W4" s="38">
        <f>S4</f>
        <v>3.56114591802573E-2</v>
      </c>
      <c r="X4" s="39">
        <f>T4</f>
        <v>1.17</v>
      </c>
      <c r="Y4" s="38">
        <f>($O$2*W4*W4)/2</f>
        <v>6.4990913003969584E-3</v>
      </c>
      <c r="AA4" s="38">
        <f>ABS(S3)</f>
        <v>4.7904730020565299E-2</v>
      </c>
      <c r="AB4" s="39">
        <f>T3</f>
        <v>0.52</v>
      </c>
      <c r="AC4" s="38">
        <f>($O$2*AA4*AA4)/2</f>
        <v>1.1760611220048782E-2</v>
      </c>
    </row>
    <row r="5" spans="2:29" x14ac:dyDescent="0.25">
      <c r="B5" s="39">
        <v>0.06</v>
      </c>
      <c r="C5" s="39">
        <v>0.503</v>
      </c>
      <c r="D5" s="38">
        <f t="shared" si="0"/>
        <v>0.48099999999999998</v>
      </c>
      <c r="E5" s="38">
        <f t="shared" si="1"/>
        <v>4.6929073604667831E-2</v>
      </c>
      <c r="G5" s="36">
        <f t="shared" ref="G5:G9" si="4">T6-T4</f>
        <v>1.31</v>
      </c>
      <c r="H5" s="104"/>
      <c r="I5" s="105"/>
      <c r="J5" s="37">
        <f t="shared" ref="J5:J9" si="5">1/G5</f>
        <v>0.76335877862595414</v>
      </c>
      <c r="K5" s="105"/>
      <c r="L5" s="105"/>
      <c r="N5" s="100" t="s">
        <v>30</v>
      </c>
      <c r="O5" s="101">
        <v>2.1999999999999999E-2</v>
      </c>
      <c r="R5">
        <f t="shared" si="2"/>
        <v>2.5952460662872445E-2</v>
      </c>
      <c r="S5" s="38">
        <f>E93</f>
        <v>-2.5952460662872445E-2</v>
      </c>
      <c r="T5" s="39">
        <f>AVERAGE(B93:B94)</f>
        <v>1.83</v>
      </c>
      <c r="U5" s="38">
        <f t="shared" si="3"/>
        <v>3.4516772681620353E-3</v>
      </c>
      <c r="W5" s="38">
        <f>S6</f>
        <v>2.0781481658615902E-2</v>
      </c>
      <c r="X5" s="39">
        <f>T6</f>
        <v>2.48</v>
      </c>
      <c r="Y5" s="38">
        <f t="shared" ref="Y5:Y7" si="6">($O$2*W5*W5)/2</f>
        <v>2.2132277966425934E-3</v>
      </c>
      <c r="AA5" s="38">
        <f>ABS(S5)</f>
        <v>2.5952460662872445E-2</v>
      </c>
      <c r="AB5" s="39">
        <f>T5</f>
        <v>1.83</v>
      </c>
      <c r="AC5" s="38">
        <f t="shared" ref="AC5:AC7" si="7">($O$2*AA5*AA5)/2</f>
        <v>3.4516772681620353E-3</v>
      </c>
    </row>
    <row r="6" spans="2:29" x14ac:dyDescent="0.25">
      <c r="B6" s="39">
        <v>0.08</v>
      </c>
      <c r="C6" s="39">
        <v>0.46</v>
      </c>
      <c r="D6" s="38">
        <f t="shared" si="0"/>
        <v>0.438</v>
      </c>
      <c r="E6" s="38">
        <f t="shared" si="1"/>
        <v>4.273375101630876E-2</v>
      </c>
      <c r="G6" s="36">
        <f t="shared" si="4"/>
        <v>1.27</v>
      </c>
      <c r="H6" s="104"/>
      <c r="I6" s="105"/>
      <c r="J6" s="37">
        <f t="shared" si="5"/>
        <v>0.78740157480314954</v>
      </c>
      <c r="K6" s="105"/>
      <c r="L6" s="105"/>
      <c r="N6" s="100"/>
      <c r="O6" s="101"/>
      <c r="R6">
        <f t="shared" si="2"/>
        <v>2.0781481658615902E-2</v>
      </c>
      <c r="S6" s="38">
        <f>E126</f>
        <v>2.0781481658615902E-2</v>
      </c>
      <c r="T6" s="39">
        <f>AVERAGE(B126)</f>
        <v>2.48</v>
      </c>
      <c r="U6" s="38">
        <f t="shared" si="3"/>
        <v>2.2132277966425934E-3</v>
      </c>
      <c r="W6" s="38">
        <f>S8</f>
        <v>1.131761442441054E-2</v>
      </c>
      <c r="X6" s="39">
        <f>T8</f>
        <v>3.76</v>
      </c>
      <c r="Y6" s="38">
        <f t="shared" si="6"/>
        <v>6.5642163661581141E-4</v>
      </c>
      <c r="AA6" s="38">
        <f>ABS(S7)</f>
        <v>1.5317805729590125E-2</v>
      </c>
      <c r="AB6" s="39">
        <f>T7</f>
        <v>3.1</v>
      </c>
      <c r="AC6" s="38">
        <f t="shared" si="7"/>
        <v>1.2024477497728247E-3</v>
      </c>
    </row>
    <row r="7" spans="2:29" x14ac:dyDescent="0.25">
      <c r="B7" s="39">
        <v>0.1</v>
      </c>
      <c r="C7" s="39">
        <v>0.41199999999999998</v>
      </c>
      <c r="D7" s="38">
        <f t="shared" si="0"/>
        <v>0.38999999999999996</v>
      </c>
      <c r="E7" s="38">
        <f t="shared" si="1"/>
        <v>3.8050600220000945E-2</v>
      </c>
      <c r="G7" s="36">
        <f t="shared" si="4"/>
        <v>1.2799999999999998</v>
      </c>
      <c r="H7" s="104"/>
      <c r="I7" s="105"/>
      <c r="J7" s="37">
        <f t="shared" si="5"/>
        <v>0.78125000000000011</v>
      </c>
      <c r="K7" s="105"/>
      <c r="L7" s="105"/>
      <c r="R7">
        <f t="shared" si="2"/>
        <v>1.5317805729590125E-2</v>
      </c>
      <c r="S7" s="38">
        <f>E157</f>
        <v>-1.5317805729590125E-2</v>
      </c>
      <c r="T7" s="39">
        <f>AVERAGE(B157)</f>
        <v>3.1</v>
      </c>
      <c r="U7" s="38">
        <f t="shared" si="3"/>
        <v>1.2024477497728247E-3</v>
      </c>
      <c r="W7" s="38">
        <f>S10</f>
        <v>6.6344636281027297E-3</v>
      </c>
      <c r="X7" s="39">
        <f>T10</f>
        <v>5.0599999999999996</v>
      </c>
      <c r="Y7" s="38">
        <f t="shared" si="6"/>
        <v>2.2557176335549282E-4</v>
      </c>
      <c r="AA7" s="38">
        <f>ABS(S9)</f>
        <v>8.7809077430771407E-3</v>
      </c>
      <c r="AB7" s="39">
        <f>T9</f>
        <v>4.4200000000000008</v>
      </c>
      <c r="AC7" s="38">
        <f t="shared" si="7"/>
        <v>3.9514084843847127E-4</v>
      </c>
    </row>
    <row r="8" spans="2:29" x14ac:dyDescent="0.25">
      <c r="B8" s="39">
        <v>0.12</v>
      </c>
      <c r="C8" s="39">
        <v>0.35699999999999998</v>
      </c>
      <c r="D8" s="38">
        <f t="shared" si="0"/>
        <v>0.33499999999999996</v>
      </c>
      <c r="E8" s="38">
        <f t="shared" si="1"/>
        <v>3.2684489932564911E-2</v>
      </c>
      <c r="G8" s="36">
        <f t="shared" si="4"/>
        <v>1.3200000000000007</v>
      </c>
      <c r="H8" s="104"/>
      <c r="I8" s="105"/>
      <c r="J8" s="37">
        <f t="shared" si="5"/>
        <v>0.75757575757575712</v>
      </c>
      <c r="K8" s="105"/>
      <c r="L8" s="105"/>
      <c r="R8">
        <f t="shared" si="2"/>
        <v>1.131761442441054E-2</v>
      </c>
      <c r="S8" s="38">
        <f>E190</f>
        <v>1.131761442441054E-2</v>
      </c>
      <c r="T8" s="39">
        <f>AVERAGE(B190)</f>
        <v>3.76</v>
      </c>
      <c r="U8" s="56">
        <f t="shared" si="3"/>
        <v>6.5642163661581141E-4</v>
      </c>
    </row>
    <row r="9" spans="2:29" x14ac:dyDescent="0.25">
      <c r="B9" s="39">
        <v>0.14000000000000001</v>
      </c>
      <c r="C9" s="39">
        <v>0.30299999999999999</v>
      </c>
      <c r="D9" s="38">
        <f t="shared" si="0"/>
        <v>0.28099999999999997</v>
      </c>
      <c r="E9" s="38">
        <f t="shared" si="1"/>
        <v>2.7415945286718629E-2</v>
      </c>
      <c r="G9" s="36">
        <f t="shared" si="4"/>
        <v>1.2999999999999998</v>
      </c>
      <c r="H9" s="104"/>
      <c r="I9" s="105"/>
      <c r="J9" s="37">
        <f t="shared" si="5"/>
        <v>0.76923076923076938</v>
      </c>
      <c r="K9" s="105"/>
      <c r="L9" s="105"/>
      <c r="R9">
        <f t="shared" si="2"/>
        <v>8.7809077430771407E-3</v>
      </c>
      <c r="S9" s="38">
        <f>E222</f>
        <v>-8.7809077430771407E-3</v>
      </c>
      <c r="T9" s="39">
        <f>AVERAGE(B222:B224)</f>
        <v>4.4200000000000008</v>
      </c>
      <c r="U9" s="56">
        <f t="shared" si="3"/>
        <v>3.9514084843847127E-4</v>
      </c>
    </row>
    <row r="10" spans="2:29" x14ac:dyDescent="0.25">
      <c r="B10" s="39">
        <v>0.16</v>
      </c>
      <c r="C10" s="39">
        <v>0.248</v>
      </c>
      <c r="D10" s="38">
        <f t="shared" si="0"/>
        <v>0.22600000000000001</v>
      </c>
      <c r="E10" s="38">
        <f t="shared" si="1"/>
        <v>2.2049834999282602E-2</v>
      </c>
      <c r="R10">
        <f t="shared" si="2"/>
        <v>6.6344636281027297E-3</v>
      </c>
      <c r="S10" s="38">
        <f>E255</f>
        <v>6.6344636281027297E-3</v>
      </c>
      <c r="T10" s="39">
        <f>AVERAGE(B255)</f>
        <v>5.0599999999999996</v>
      </c>
      <c r="U10" s="56">
        <f t="shared" si="3"/>
        <v>2.2557176335549282E-4</v>
      </c>
    </row>
    <row r="11" spans="2:29" x14ac:dyDescent="0.25">
      <c r="B11" s="39">
        <v>0.18</v>
      </c>
      <c r="C11" s="39">
        <v>0.193</v>
      </c>
      <c r="D11" s="38">
        <f t="shared" si="0"/>
        <v>0.17100000000000001</v>
      </c>
      <c r="E11" s="38">
        <f t="shared" si="1"/>
        <v>1.6683724711846572E-2</v>
      </c>
    </row>
    <row r="12" spans="2:29" x14ac:dyDescent="0.25">
      <c r="B12" s="39">
        <v>0.2</v>
      </c>
      <c r="C12" s="39">
        <v>0.114</v>
      </c>
      <c r="D12" s="38">
        <f t="shared" si="0"/>
        <v>9.1999999999999998E-2</v>
      </c>
      <c r="E12" s="38">
        <f t="shared" si="1"/>
        <v>8.9760390262566339E-3</v>
      </c>
    </row>
    <row r="13" spans="2:29" x14ac:dyDescent="0.25">
      <c r="B13" s="39">
        <v>0.22</v>
      </c>
      <c r="C13" s="39">
        <v>0.06</v>
      </c>
      <c r="D13" s="38">
        <f t="shared" si="0"/>
        <v>3.7999999999999999E-2</v>
      </c>
      <c r="E13" s="38">
        <f t="shared" si="1"/>
        <v>3.7074943804103486E-3</v>
      </c>
    </row>
    <row r="14" spans="2:29" x14ac:dyDescent="0.25">
      <c r="B14" s="39">
        <v>0.24</v>
      </c>
      <c r="C14" s="39">
        <v>5.0000000000000001E-3</v>
      </c>
      <c r="D14" s="38">
        <f t="shared" si="0"/>
        <v>-1.6999999999999998E-2</v>
      </c>
      <c r="E14" s="38">
        <f t="shared" si="1"/>
        <v>-1.6586159070256822E-3</v>
      </c>
      <c r="AC14" s="23"/>
    </row>
    <row r="15" spans="2:29" x14ac:dyDescent="0.25">
      <c r="B15" s="39">
        <v>0.26</v>
      </c>
      <c r="C15" s="39">
        <v>-4.3999999999999997E-2</v>
      </c>
      <c r="D15" s="38">
        <f t="shared" si="0"/>
        <v>-6.6000000000000003E-2</v>
      </c>
      <c r="E15" s="38">
        <f t="shared" si="1"/>
        <v>-6.4393323449232374E-3</v>
      </c>
      <c r="AC15" s="23"/>
    </row>
    <row r="16" spans="2:29" x14ac:dyDescent="0.25">
      <c r="B16" s="39">
        <v>0.28000000000000003</v>
      </c>
      <c r="C16" s="39">
        <v>-9.8000000000000004E-2</v>
      </c>
      <c r="D16" s="38">
        <f t="shared" si="0"/>
        <v>-0.12</v>
      </c>
      <c r="E16" s="38">
        <f t="shared" si="1"/>
        <v>-1.1707876990769523E-2</v>
      </c>
      <c r="AC16" s="23"/>
    </row>
    <row r="17" spans="2:27" x14ac:dyDescent="0.25">
      <c r="B17" s="39">
        <v>0.3</v>
      </c>
      <c r="C17" s="39">
        <v>-0.153</v>
      </c>
      <c r="D17" s="38">
        <f t="shared" si="0"/>
        <v>-0.17499999999999999</v>
      </c>
      <c r="E17" s="38">
        <f t="shared" si="1"/>
        <v>-1.7073987278205551E-2</v>
      </c>
    </row>
    <row r="18" spans="2:27" x14ac:dyDescent="0.25">
      <c r="B18" s="39">
        <v>0.32</v>
      </c>
      <c r="C18" s="39">
        <v>-0.19600000000000001</v>
      </c>
      <c r="D18" s="38">
        <f t="shared" si="0"/>
        <v>-0.218</v>
      </c>
      <c r="E18" s="38">
        <f t="shared" si="1"/>
        <v>-2.1269309866564633E-2</v>
      </c>
    </row>
    <row r="19" spans="2:27" x14ac:dyDescent="0.25">
      <c r="B19" s="39">
        <v>0.34</v>
      </c>
      <c r="C19" s="39">
        <v>-0.23799999999999999</v>
      </c>
      <c r="D19" s="38">
        <f t="shared" si="0"/>
        <v>-0.26</v>
      </c>
      <c r="E19" s="38">
        <f t="shared" si="1"/>
        <v>-2.5367066813333967E-2</v>
      </c>
    </row>
    <row r="20" spans="2:27" x14ac:dyDescent="0.25">
      <c r="B20" s="39">
        <v>0.36</v>
      </c>
      <c r="C20" s="39">
        <v>-0.28699999999999998</v>
      </c>
      <c r="D20" s="38">
        <f t="shared" si="0"/>
        <v>-0.309</v>
      </c>
      <c r="E20" s="38">
        <f t="shared" si="1"/>
        <v>-3.0147783251231519E-2</v>
      </c>
      <c r="G20" s="9">
        <f>H4-'3ªParte'!J11</f>
        <v>7.3349643648817464E-2</v>
      </c>
      <c r="H20">
        <f>G20/I4</f>
        <v>3.5579803337116358</v>
      </c>
      <c r="J20">
        <f>1/H4</f>
        <v>0.77369439071566737</v>
      </c>
      <c r="K20">
        <f>I4/(H4*H4)</f>
        <v>1.234051719484954E-2</v>
      </c>
      <c r="L20">
        <f>J20-'1ª Parte'!G18</f>
        <v>-5.0353573542628483E-2</v>
      </c>
      <c r="M20">
        <f>L20/K20</f>
        <v>-4.0803454788462306</v>
      </c>
    </row>
    <row r="21" spans="2:27" x14ac:dyDescent="0.25">
      <c r="B21" s="39">
        <v>0.38</v>
      </c>
      <c r="C21" s="39">
        <v>-0.32300000000000001</v>
      </c>
      <c r="D21" s="38">
        <f t="shared" si="0"/>
        <v>-0.34500000000000003</v>
      </c>
      <c r="E21" s="38">
        <f t="shared" si="1"/>
        <v>-3.3660146348462379E-2</v>
      </c>
      <c r="J21">
        <f>2*PI()/H4</f>
        <v>4.861265227991943</v>
      </c>
      <c r="K21">
        <f>((2*PI()*I4)/(H4*H4))</f>
        <v>7.7537756321675685E-2</v>
      </c>
      <c r="L21" s="70">
        <f>J21-'1ª Parte'!G16</f>
        <v>-0.31638083344703016</v>
      </c>
      <c r="M21">
        <f>L21/K21</f>
        <v>-4.0803454788462314</v>
      </c>
    </row>
    <row r="22" spans="2:27" x14ac:dyDescent="0.25">
      <c r="B22" s="39">
        <v>0.4</v>
      </c>
      <c r="C22" s="39">
        <v>-0.35399999999999998</v>
      </c>
      <c r="D22" s="38">
        <f t="shared" si="0"/>
        <v>-0.376</v>
      </c>
      <c r="E22" s="38">
        <f t="shared" si="1"/>
        <v>-3.6684681237744501E-2</v>
      </c>
    </row>
    <row r="23" spans="2:27" x14ac:dyDescent="0.25">
      <c r="B23" s="39">
        <v>0.42</v>
      </c>
      <c r="C23" s="39">
        <v>-0.378</v>
      </c>
      <c r="D23" s="38">
        <f t="shared" si="0"/>
        <v>-0.4</v>
      </c>
      <c r="E23" s="38">
        <f t="shared" si="1"/>
        <v>-3.9026256635898413E-2</v>
      </c>
    </row>
    <row r="24" spans="2:27" ht="15" customHeight="1" x14ac:dyDescent="0.25">
      <c r="B24" s="39">
        <v>0.44</v>
      </c>
      <c r="C24" s="39">
        <v>-0.40799999999999997</v>
      </c>
      <c r="D24" s="38">
        <f t="shared" si="0"/>
        <v>-0.43</v>
      </c>
      <c r="E24" s="38">
        <f t="shared" si="1"/>
        <v>-4.1953225883590788E-2</v>
      </c>
      <c r="W24" s="100" t="s">
        <v>40</v>
      </c>
      <c r="AA24" s="100" t="s">
        <v>40</v>
      </c>
    </row>
    <row r="25" spans="2:27" x14ac:dyDescent="0.25">
      <c r="B25" s="39">
        <v>0.46</v>
      </c>
      <c r="C25" s="39">
        <v>-0.433</v>
      </c>
      <c r="D25" s="38">
        <f t="shared" si="0"/>
        <v>-0.45500000000000002</v>
      </c>
      <c r="E25" s="38">
        <f t="shared" si="1"/>
        <v>-4.4392366923334439E-2</v>
      </c>
      <c r="W25" s="100"/>
      <c r="AA25" s="100"/>
    </row>
    <row r="26" spans="2:27" x14ac:dyDescent="0.25">
      <c r="B26" s="39">
        <v>0.48</v>
      </c>
      <c r="C26" s="39">
        <v>-0.439</v>
      </c>
      <c r="D26" s="38">
        <f t="shared" si="0"/>
        <v>-0.46100000000000002</v>
      </c>
      <c r="E26" s="38">
        <f t="shared" si="1"/>
        <v>-4.4977760772872917E-2</v>
      </c>
      <c r="Q26" s="24"/>
      <c r="W26" s="54">
        <f>0.436*'1ª Parte'!B3*2</f>
        <v>0.33339175999999998</v>
      </c>
      <c r="AA26" s="44">
        <f>0.433*'1ª Parte'!B3*2</f>
        <v>0.33109778000000001</v>
      </c>
    </row>
    <row r="27" spans="2:27" x14ac:dyDescent="0.25">
      <c r="B27" s="39">
        <v>0.5</v>
      </c>
      <c r="C27" s="39">
        <v>-0.45100000000000001</v>
      </c>
      <c r="D27" s="38">
        <f t="shared" si="0"/>
        <v>-0.47300000000000003</v>
      </c>
      <c r="E27" s="38">
        <f t="shared" si="1"/>
        <v>-4.6148548471949873E-2</v>
      </c>
      <c r="W27" s="54">
        <f>0.434*'1ª Parte'!B3*2</f>
        <v>0.33186243999999998</v>
      </c>
    </row>
    <row r="28" spans="2:27" x14ac:dyDescent="0.25">
      <c r="B28" s="40">
        <v>0.52</v>
      </c>
      <c r="C28" s="40">
        <v>-0.46899999999999997</v>
      </c>
      <c r="D28" s="38">
        <f t="shared" si="0"/>
        <v>-0.49099999999999999</v>
      </c>
      <c r="E28" s="38">
        <f t="shared" si="1"/>
        <v>-4.7904730020565299E-2</v>
      </c>
    </row>
    <row r="29" spans="2:27" x14ac:dyDescent="0.25">
      <c r="B29" s="39">
        <v>0.54</v>
      </c>
      <c r="C29" s="39">
        <v>-0.46300000000000002</v>
      </c>
      <c r="D29" s="38">
        <f t="shared" si="0"/>
        <v>-0.48500000000000004</v>
      </c>
      <c r="E29" s="38">
        <f t="shared" si="1"/>
        <v>-4.7319336171026821E-2</v>
      </c>
    </row>
    <row r="30" spans="2:27" x14ac:dyDescent="0.25">
      <c r="B30" s="39">
        <v>0.56000000000000005</v>
      </c>
      <c r="C30" s="39">
        <v>-0.45700000000000002</v>
      </c>
      <c r="D30" s="38">
        <f t="shared" si="0"/>
        <v>-0.47900000000000004</v>
      </c>
      <c r="E30" s="38">
        <f t="shared" si="1"/>
        <v>-4.673394232148835E-2</v>
      </c>
    </row>
    <row r="31" spans="2:27" x14ac:dyDescent="0.25">
      <c r="B31" s="39">
        <v>0.57999999999999996</v>
      </c>
      <c r="C31" s="39">
        <v>-0.45100000000000001</v>
      </c>
      <c r="D31" s="38">
        <f t="shared" si="0"/>
        <v>-0.47300000000000003</v>
      </c>
      <c r="E31" s="38">
        <f t="shared" si="1"/>
        <v>-4.6148548471949873E-2</v>
      </c>
    </row>
    <row r="32" spans="2:27" x14ac:dyDescent="0.25">
      <c r="B32" s="39">
        <v>0.6</v>
      </c>
      <c r="C32" s="39">
        <v>-0.44500000000000001</v>
      </c>
      <c r="D32" s="38">
        <f t="shared" si="0"/>
        <v>-0.46700000000000003</v>
      </c>
      <c r="E32" s="38">
        <f t="shared" si="1"/>
        <v>-4.5563154622411395E-2</v>
      </c>
    </row>
    <row r="33" spans="2:5" x14ac:dyDescent="0.25">
      <c r="B33" s="39">
        <v>0.62</v>
      </c>
      <c r="C33" s="39">
        <v>-0.42699999999999999</v>
      </c>
      <c r="D33" s="38">
        <f t="shared" si="0"/>
        <v>-0.44900000000000001</v>
      </c>
      <c r="E33" s="38">
        <f t="shared" si="1"/>
        <v>-4.3806973073795961E-2</v>
      </c>
    </row>
    <row r="34" spans="2:5" x14ac:dyDescent="0.25">
      <c r="B34" s="39">
        <v>0.64</v>
      </c>
      <c r="C34" s="39">
        <v>-0.40200000000000002</v>
      </c>
      <c r="D34" s="38">
        <f t="shared" si="0"/>
        <v>-0.42400000000000004</v>
      </c>
      <c r="E34" s="38">
        <f t="shared" si="1"/>
        <v>-4.1367832034052317E-2</v>
      </c>
    </row>
    <row r="35" spans="2:5" x14ac:dyDescent="0.25">
      <c r="B35" s="39">
        <v>0.66</v>
      </c>
      <c r="C35" s="39">
        <v>-0.378</v>
      </c>
      <c r="D35" s="38">
        <f t="shared" si="0"/>
        <v>-0.4</v>
      </c>
      <c r="E35" s="38">
        <f t="shared" si="1"/>
        <v>-3.9026256635898413E-2</v>
      </c>
    </row>
    <row r="36" spans="2:5" x14ac:dyDescent="0.25">
      <c r="B36" s="39">
        <v>0.68</v>
      </c>
      <c r="C36" s="39">
        <v>-0.35399999999999998</v>
      </c>
      <c r="D36" s="38">
        <f t="shared" si="0"/>
        <v>-0.376</v>
      </c>
      <c r="E36" s="38">
        <f t="shared" si="1"/>
        <v>-3.6684681237744501E-2</v>
      </c>
    </row>
    <row r="37" spans="2:5" x14ac:dyDescent="0.25">
      <c r="B37" s="39">
        <v>0.7</v>
      </c>
      <c r="C37" s="39">
        <v>-0.32300000000000001</v>
      </c>
      <c r="D37" s="38">
        <f t="shared" si="0"/>
        <v>-0.34500000000000003</v>
      </c>
      <c r="E37" s="38">
        <f t="shared" si="1"/>
        <v>-3.3660146348462379E-2</v>
      </c>
    </row>
    <row r="38" spans="2:5" x14ac:dyDescent="0.25">
      <c r="B38" s="39">
        <v>0.72</v>
      </c>
      <c r="C38" s="39">
        <v>-0.28699999999999998</v>
      </c>
      <c r="D38" s="38">
        <f t="shared" si="0"/>
        <v>-0.309</v>
      </c>
      <c r="E38" s="38">
        <f t="shared" si="1"/>
        <v>-3.0147783251231519E-2</v>
      </c>
    </row>
    <row r="39" spans="2:5" x14ac:dyDescent="0.25">
      <c r="B39" s="39">
        <v>0.74</v>
      </c>
      <c r="C39" s="39">
        <v>-0.25600000000000001</v>
      </c>
      <c r="D39" s="38">
        <f t="shared" si="0"/>
        <v>-0.27800000000000002</v>
      </c>
      <c r="E39" s="38">
        <f t="shared" si="1"/>
        <v>-2.7123248361949397E-2</v>
      </c>
    </row>
    <row r="40" spans="2:5" x14ac:dyDescent="0.25">
      <c r="B40" s="39">
        <v>0.76</v>
      </c>
      <c r="C40" s="39">
        <v>-0.22</v>
      </c>
      <c r="D40" s="38">
        <f t="shared" si="0"/>
        <v>-0.24199999999999999</v>
      </c>
      <c r="E40" s="38">
        <f t="shared" si="1"/>
        <v>-2.3610885264718537E-2</v>
      </c>
    </row>
    <row r="41" spans="2:5" x14ac:dyDescent="0.25">
      <c r="B41" s="39">
        <v>0.78</v>
      </c>
      <c r="C41" s="39">
        <v>-0.184</v>
      </c>
      <c r="D41" s="38">
        <f t="shared" si="0"/>
        <v>-0.20599999999999999</v>
      </c>
      <c r="E41" s="38">
        <f t="shared" si="1"/>
        <v>-2.0098522167487681E-2</v>
      </c>
    </row>
    <row r="42" spans="2:5" x14ac:dyDescent="0.25">
      <c r="B42" s="39">
        <v>0.8</v>
      </c>
      <c r="C42" s="39">
        <v>-0.14099999999999999</v>
      </c>
      <c r="D42" s="38">
        <f t="shared" si="0"/>
        <v>-0.16299999999999998</v>
      </c>
      <c r="E42" s="38">
        <f t="shared" si="1"/>
        <v>-1.5903199579128599E-2</v>
      </c>
    </row>
    <row r="43" spans="2:5" x14ac:dyDescent="0.25">
      <c r="B43" s="39">
        <v>0.82</v>
      </c>
      <c r="C43" s="39">
        <v>-0.111</v>
      </c>
      <c r="D43" s="38">
        <f t="shared" si="0"/>
        <v>-0.13300000000000001</v>
      </c>
      <c r="E43" s="38">
        <f t="shared" si="1"/>
        <v>-1.2976230331436222E-2</v>
      </c>
    </row>
    <row r="44" spans="2:5" x14ac:dyDescent="0.25">
      <c r="B44" s="39">
        <v>0.84</v>
      </c>
      <c r="C44" s="39">
        <v>-6.2E-2</v>
      </c>
      <c r="D44" s="38">
        <f t="shared" si="0"/>
        <v>-8.3999999999999991E-2</v>
      </c>
      <c r="E44" s="38">
        <f t="shared" si="1"/>
        <v>-8.1955138935386647E-3</v>
      </c>
    </row>
    <row r="45" spans="2:5" x14ac:dyDescent="0.25">
      <c r="B45" s="39">
        <v>0.86</v>
      </c>
      <c r="C45" s="39">
        <v>-1.9E-2</v>
      </c>
      <c r="D45" s="38">
        <f t="shared" si="0"/>
        <v>-4.0999999999999995E-2</v>
      </c>
      <c r="E45" s="38">
        <f t="shared" si="1"/>
        <v>-4.0001913051795866E-3</v>
      </c>
    </row>
    <row r="46" spans="2:5" x14ac:dyDescent="0.25">
      <c r="B46" s="39">
        <v>0.88</v>
      </c>
      <c r="C46" s="39">
        <v>2.3E-2</v>
      </c>
      <c r="D46" s="38">
        <f t="shared" si="0"/>
        <v>1.0000000000000009E-3</v>
      </c>
      <c r="E46" s="38">
        <f t="shared" si="1"/>
        <v>9.7565641589746112E-5</v>
      </c>
    </row>
    <row r="47" spans="2:5" x14ac:dyDescent="0.25">
      <c r="B47" s="39">
        <v>0.9</v>
      </c>
      <c r="C47" s="39">
        <v>5.2999999999999999E-2</v>
      </c>
      <c r="D47" s="38">
        <f t="shared" si="0"/>
        <v>3.1E-2</v>
      </c>
      <c r="E47" s="38">
        <f t="shared" si="1"/>
        <v>3.0245348892821268E-3</v>
      </c>
    </row>
    <row r="48" spans="2:5" x14ac:dyDescent="0.25">
      <c r="B48" s="39">
        <v>0.92</v>
      </c>
      <c r="C48" s="39">
        <v>9.6000000000000002E-2</v>
      </c>
      <c r="D48" s="38">
        <f t="shared" si="0"/>
        <v>7.400000000000001E-2</v>
      </c>
      <c r="E48" s="38">
        <f t="shared" si="1"/>
        <v>7.2198574776412066E-3</v>
      </c>
    </row>
    <row r="49" spans="2:5" x14ac:dyDescent="0.25">
      <c r="B49" s="39">
        <v>0.94</v>
      </c>
      <c r="C49" s="39">
        <v>0.14499999999999999</v>
      </c>
      <c r="D49" s="38">
        <f t="shared" si="0"/>
        <v>0.123</v>
      </c>
      <c r="E49" s="38">
        <f t="shared" si="1"/>
        <v>1.200057391553876E-2</v>
      </c>
    </row>
    <row r="50" spans="2:5" x14ac:dyDescent="0.25">
      <c r="B50" s="39">
        <v>0.96</v>
      </c>
      <c r="C50" s="39">
        <v>0.187</v>
      </c>
      <c r="D50" s="38">
        <f t="shared" si="0"/>
        <v>0.16500000000000001</v>
      </c>
      <c r="E50" s="38">
        <f t="shared" si="1"/>
        <v>1.6098330862308094E-2</v>
      </c>
    </row>
    <row r="51" spans="2:5" x14ac:dyDescent="0.25">
      <c r="B51" s="39">
        <v>0.98</v>
      </c>
      <c r="C51" s="39">
        <v>0.21099999999999999</v>
      </c>
      <c r="D51" s="38">
        <f t="shared" si="0"/>
        <v>0.189</v>
      </c>
      <c r="E51" s="38">
        <f t="shared" si="1"/>
        <v>1.8439906260461998E-2</v>
      </c>
    </row>
    <row r="52" spans="2:5" x14ac:dyDescent="0.25">
      <c r="B52" s="39">
        <v>1</v>
      </c>
      <c r="C52" s="39">
        <v>0.248</v>
      </c>
      <c r="D52" s="38">
        <f t="shared" si="0"/>
        <v>0.22600000000000001</v>
      </c>
      <c r="E52" s="38">
        <f t="shared" si="1"/>
        <v>2.2049834999282602E-2</v>
      </c>
    </row>
    <row r="53" spans="2:5" x14ac:dyDescent="0.25">
      <c r="B53" s="39">
        <v>1.02</v>
      </c>
      <c r="C53" s="39">
        <v>0.27800000000000002</v>
      </c>
      <c r="D53" s="38">
        <f t="shared" si="0"/>
        <v>0.25600000000000001</v>
      </c>
      <c r="E53" s="38">
        <f t="shared" si="1"/>
        <v>2.497680424697498E-2</v>
      </c>
    </row>
    <row r="54" spans="2:5" x14ac:dyDescent="0.25">
      <c r="B54" s="39">
        <v>1.04</v>
      </c>
      <c r="C54" s="39">
        <v>0.30299999999999999</v>
      </c>
      <c r="D54" s="38">
        <f t="shared" si="0"/>
        <v>0.28099999999999997</v>
      </c>
      <c r="E54" s="38">
        <f t="shared" si="1"/>
        <v>2.7415945286718629E-2</v>
      </c>
    </row>
    <row r="55" spans="2:5" x14ac:dyDescent="0.25">
      <c r="B55" s="39">
        <v>1.06</v>
      </c>
      <c r="C55" s="39">
        <v>0.32</v>
      </c>
      <c r="D55" s="38">
        <f t="shared" si="0"/>
        <v>0.29799999999999999</v>
      </c>
      <c r="E55" s="38">
        <f t="shared" si="1"/>
        <v>2.9074561193744314E-2</v>
      </c>
    </row>
    <row r="56" spans="2:5" x14ac:dyDescent="0.25">
      <c r="B56" s="39">
        <v>1.08</v>
      </c>
      <c r="C56" s="39">
        <v>0.34499999999999997</v>
      </c>
      <c r="D56" s="38">
        <f t="shared" si="0"/>
        <v>0.32299999999999995</v>
      </c>
      <c r="E56" s="38">
        <f t="shared" si="1"/>
        <v>3.1513702233487963E-2</v>
      </c>
    </row>
    <row r="57" spans="2:5" x14ac:dyDescent="0.25">
      <c r="B57" s="39">
        <v>1.1000000000000001</v>
      </c>
      <c r="C57" s="39">
        <v>0.35699999999999998</v>
      </c>
      <c r="D57" s="38">
        <f t="shared" si="0"/>
        <v>0.33499999999999996</v>
      </c>
      <c r="E57" s="38">
        <f t="shared" si="1"/>
        <v>3.2684489932564911E-2</v>
      </c>
    </row>
    <row r="58" spans="2:5" x14ac:dyDescent="0.25">
      <c r="B58" s="39">
        <v>1.1200000000000001</v>
      </c>
      <c r="C58" s="39">
        <v>0.36899999999999999</v>
      </c>
      <c r="D58" s="38">
        <f t="shared" si="0"/>
        <v>0.34699999999999998</v>
      </c>
      <c r="E58" s="38">
        <f t="shared" si="1"/>
        <v>3.3855277631641867E-2</v>
      </c>
    </row>
    <row r="59" spans="2:5" x14ac:dyDescent="0.25">
      <c r="B59" s="39">
        <v>1.1399999999999999</v>
      </c>
      <c r="C59" s="39">
        <v>0.36899999999999999</v>
      </c>
      <c r="D59" s="38">
        <f t="shared" si="0"/>
        <v>0.34699999999999998</v>
      </c>
      <c r="E59" s="38">
        <f t="shared" si="1"/>
        <v>3.3855277631641867E-2</v>
      </c>
    </row>
    <row r="60" spans="2:5" x14ac:dyDescent="0.25">
      <c r="B60" s="40">
        <v>1.1599999999999999</v>
      </c>
      <c r="C60" s="40">
        <v>0.38700000000000001</v>
      </c>
      <c r="D60" s="38">
        <f t="shared" si="0"/>
        <v>0.36499999999999999</v>
      </c>
      <c r="E60" s="38">
        <f t="shared" si="1"/>
        <v>3.56114591802573E-2</v>
      </c>
    </row>
    <row r="61" spans="2:5" x14ac:dyDescent="0.25">
      <c r="B61" s="40">
        <v>1.18</v>
      </c>
      <c r="C61" s="40">
        <v>0.38700000000000001</v>
      </c>
      <c r="D61" s="38">
        <f t="shared" si="0"/>
        <v>0.36499999999999999</v>
      </c>
      <c r="E61" s="38">
        <f t="shared" si="1"/>
        <v>3.56114591802573E-2</v>
      </c>
    </row>
    <row r="62" spans="2:5" x14ac:dyDescent="0.25">
      <c r="B62" s="39">
        <v>1.2</v>
      </c>
      <c r="C62" s="39">
        <v>0.38200000000000001</v>
      </c>
      <c r="D62" s="38">
        <f t="shared" si="0"/>
        <v>0.36</v>
      </c>
      <c r="E62" s="38">
        <f t="shared" si="1"/>
        <v>3.5123630972308563E-2</v>
      </c>
    </row>
    <row r="63" spans="2:5" x14ac:dyDescent="0.25">
      <c r="B63" s="39">
        <v>1.22</v>
      </c>
      <c r="C63" s="39">
        <v>0.375</v>
      </c>
      <c r="D63" s="38">
        <f t="shared" si="0"/>
        <v>0.35299999999999998</v>
      </c>
      <c r="E63" s="38">
        <f t="shared" si="1"/>
        <v>3.4440671481180345E-2</v>
      </c>
    </row>
    <row r="64" spans="2:5" x14ac:dyDescent="0.25">
      <c r="B64" s="39">
        <v>1.24</v>
      </c>
      <c r="C64" s="39">
        <v>0.36899999999999999</v>
      </c>
      <c r="D64" s="38">
        <f t="shared" si="0"/>
        <v>0.34699999999999998</v>
      </c>
      <c r="E64" s="38">
        <f t="shared" si="1"/>
        <v>3.3855277631641867E-2</v>
      </c>
    </row>
    <row r="65" spans="2:5" x14ac:dyDescent="0.25">
      <c r="B65" s="39">
        <v>1.26</v>
      </c>
      <c r="C65" s="39">
        <v>0.35699999999999998</v>
      </c>
      <c r="D65" s="38">
        <f t="shared" si="0"/>
        <v>0.33499999999999996</v>
      </c>
      <c r="E65" s="38">
        <f t="shared" si="1"/>
        <v>3.2684489932564911E-2</v>
      </c>
    </row>
    <row r="66" spans="2:5" x14ac:dyDescent="0.25">
      <c r="B66" s="39">
        <v>1.28</v>
      </c>
      <c r="C66" s="39">
        <v>0.34499999999999997</v>
      </c>
      <c r="D66" s="38">
        <f t="shared" si="0"/>
        <v>0.32299999999999995</v>
      </c>
      <c r="E66" s="38">
        <f t="shared" si="1"/>
        <v>3.1513702233487963E-2</v>
      </c>
    </row>
    <row r="67" spans="2:5" x14ac:dyDescent="0.25">
      <c r="B67" s="39">
        <v>1.3</v>
      </c>
      <c r="C67" s="39">
        <v>0.32700000000000001</v>
      </c>
      <c r="D67" s="38">
        <f t="shared" ref="D67:D130" si="8">C67-$O$5</f>
        <v>0.30499999999999999</v>
      </c>
      <c r="E67" s="38">
        <f t="shared" si="1"/>
        <v>2.9757520684872536E-2</v>
      </c>
    </row>
    <row r="68" spans="2:5" x14ac:dyDescent="0.25">
      <c r="B68" s="39">
        <v>1.32</v>
      </c>
      <c r="C68" s="39">
        <v>0.314</v>
      </c>
      <c r="D68" s="38">
        <f t="shared" si="8"/>
        <v>0.29199999999999998</v>
      </c>
      <c r="E68" s="38">
        <f t="shared" ref="E68:E131" si="9">D68/$O$2</f>
        <v>2.8489167344205837E-2</v>
      </c>
    </row>
    <row r="69" spans="2:5" x14ac:dyDescent="0.25">
      <c r="B69" s="39">
        <v>1.34</v>
      </c>
      <c r="C69" s="39">
        <v>0.28999999999999998</v>
      </c>
      <c r="D69" s="38">
        <f t="shared" si="8"/>
        <v>0.26799999999999996</v>
      </c>
      <c r="E69" s="38">
        <f t="shared" si="9"/>
        <v>2.6147591946051929E-2</v>
      </c>
    </row>
    <row r="70" spans="2:5" x14ac:dyDescent="0.25">
      <c r="B70" s="39">
        <v>1.36</v>
      </c>
      <c r="C70" s="39">
        <v>0.26</v>
      </c>
      <c r="D70" s="38">
        <f t="shared" si="8"/>
        <v>0.23800000000000002</v>
      </c>
      <c r="E70" s="38">
        <f t="shared" si="9"/>
        <v>2.3220622698359554E-2</v>
      </c>
    </row>
    <row r="71" spans="2:5" x14ac:dyDescent="0.25">
      <c r="B71" s="39">
        <v>1.38</v>
      </c>
      <c r="C71" s="39">
        <v>0.23499999999999999</v>
      </c>
      <c r="D71" s="38">
        <f t="shared" si="8"/>
        <v>0.21299999999999999</v>
      </c>
      <c r="E71" s="38">
        <f t="shared" si="9"/>
        <v>2.0781481658615902E-2</v>
      </c>
    </row>
    <row r="72" spans="2:5" x14ac:dyDescent="0.25">
      <c r="B72" s="39">
        <v>1.4</v>
      </c>
      <c r="C72" s="39">
        <v>0.21099999999999999</v>
      </c>
      <c r="D72" s="38">
        <f t="shared" si="8"/>
        <v>0.189</v>
      </c>
      <c r="E72" s="38">
        <f t="shared" si="9"/>
        <v>1.8439906260461998E-2</v>
      </c>
    </row>
    <row r="73" spans="2:5" x14ac:dyDescent="0.25">
      <c r="B73" s="39">
        <v>1.42</v>
      </c>
      <c r="C73" s="39">
        <v>0.18099999999999999</v>
      </c>
      <c r="D73" s="38">
        <f t="shared" si="8"/>
        <v>0.159</v>
      </c>
      <c r="E73" s="38">
        <f t="shared" si="9"/>
        <v>1.5512937012769618E-2</v>
      </c>
    </row>
    <row r="74" spans="2:5" x14ac:dyDescent="0.25">
      <c r="B74" s="39">
        <v>1.44</v>
      </c>
      <c r="C74" s="39">
        <v>0.13800000000000001</v>
      </c>
      <c r="D74" s="38">
        <f t="shared" si="8"/>
        <v>0.11600000000000002</v>
      </c>
      <c r="E74" s="38">
        <f t="shared" si="9"/>
        <v>1.131761442441054E-2</v>
      </c>
    </row>
    <row r="75" spans="2:5" x14ac:dyDescent="0.25">
      <c r="B75" s="39">
        <v>1.46</v>
      </c>
      <c r="C75" s="39">
        <v>0.108</v>
      </c>
      <c r="D75" s="38">
        <f t="shared" si="8"/>
        <v>8.5999999999999993E-2</v>
      </c>
      <c r="E75" s="38">
        <f t="shared" si="9"/>
        <v>8.3906451767181579E-3</v>
      </c>
    </row>
    <row r="76" spans="2:5" x14ac:dyDescent="0.25">
      <c r="B76" s="39">
        <v>1.48</v>
      </c>
      <c r="C76" s="39">
        <v>8.4000000000000005E-2</v>
      </c>
      <c r="D76" s="38">
        <f t="shared" si="8"/>
        <v>6.2000000000000006E-2</v>
      </c>
      <c r="E76" s="38">
        <f t="shared" si="9"/>
        <v>6.0490697785642537E-3</v>
      </c>
    </row>
    <row r="77" spans="2:5" x14ac:dyDescent="0.25">
      <c r="B77" s="39">
        <v>1.5</v>
      </c>
      <c r="C77" s="39">
        <v>4.7E-2</v>
      </c>
      <c r="D77" s="38">
        <f t="shared" si="8"/>
        <v>2.5000000000000001E-2</v>
      </c>
      <c r="E77" s="38">
        <f t="shared" si="9"/>
        <v>2.4391410397436508E-3</v>
      </c>
    </row>
    <row r="78" spans="2:5" x14ac:dyDescent="0.25">
      <c r="B78" s="39">
        <v>1.52</v>
      </c>
      <c r="C78" s="39">
        <v>1.7000000000000001E-2</v>
      </c>
      <c r="D78" s="38">
        <f t="shared" si="8"/>
        <v>-4.9999999999999975E-3</v>
      </c>
      <c r="E78" s="38">
        <f t="shared" si="9"/>
        <v>-4.8782820794872984E-4</v>
      </c>
    </row>
    <row r="79" spans="2:5" x14ac:dyDescent="0.25">
      <c r="B79" s="39">
        <v>1.54</v>
      </c>
      <c r="C79" s="39">
        <v>-7.0000000000000001E-3</v>
      </c>
      <c r="D79" s="38">
        <f t="shared" si="8"/>
        <v>-2.8999999999999998E-2</v>
      </c>
      <c r="E79" s="38">
        <f t="shared" si="9"/>
        <v>-2.8294036061026345E-3</v>
      </c>
    </row>
    <row r="80" spans="2:5" x14ac:dyDescent="0.25">
      <c r="B80" s="39">
        <v>1.56</v>
      </c>
      <c r="C80" s="39">
        <v>-3.7999999999999999E-2</v>
      </c>
      <c r="D80" s="38">
        <f t="shared" si="8"/>
        <v>-0.06</v>
      </c>
      <c r="E80" s="38">
        <f t="shared" si="9"/>
        <v>-5.8539384953847614E-3</v>
      </c>
    </row>
    <row r="81" spans="2:5" x14ac:dyDescent="0.25">
      <c r="B81" s="39">
        <v>1.58</v>
      </c>
      <c r="C81" s="39">
        <v>-6.2E-2</v>
      </c>
      <c r="D81" s="38">
        <f t="shared" si="8"/>
        <v>-8.3999999999999991E-2</v>
      </c>
      <c r="E81" s="38">
        <f t="shared" si="9"/>
        <v>-8.1955138935386647E-3</v>
      </c>
    </row>
    <row r="82" spans="2:5" x14ac:dyDescent="0.25">
      <c r="B82" s="39">
        <v>1.6</v>
      </c>
      <c r="C82" s="39">
        <v>-9.1999999999999998E-2</v>
      </c>
      <c r="D82" s="38">
        <f t="shared" si="8"/>
        <v>-0.11399999999999999</v>
      </c>
      <c r="E82" s="38">
        <f t="shared" si="9"/>
        <v>-1.1122483141231045E-2</v>
      </c>
    </row>
    <row r="83" spans="2:5" x14ac:dyDescent="0.25">
      <c r="B83" s="39">
        <v>1.62</v>
      </c>
      <c r="C83" s="39">
        <v>-0.11700000000000001</v>
      </c>
      <c r="D83" s="38">
        <f t="shared" si="8"/>
        <v>-0.13900000000000001</v>
      </c>
      <c r="E83" s="38">
        <f t="shared" si="9"/>
        <v>-1.3561624180974698E-2</v>
      </c>
    </row>
    <row r="84" spans="2:5" x14ac:dyDescent="0.25">
      <c r="B84" s="39">
        <v>1.64</v>
      </c>
      <c r="C84" s="39">
        <v>-0.14099999999999999</v>
      </c>
      <c r="D84" s="38">
        <f t="shared" si="8"/>
        <v>-0.16299999999999998</v>
      </c>
      <c r="E84" s="38">
        <f t="shared" si="9"/>
        <v>-1.5903199579128599E-2</v>
      </c>
    </row>
    <row r="85" spans="2:5" x14ac:dyDescent="0.25">
      <c r="B85" s="39">
        <v>1.66</v>
      </c>
      <c r="C85" s="39">
        <v>-0.159</v>
      </c>
      <c r="D85" s="38">
        <f t="shared" si="8"/>
        <v>-0.18099999999999999</v>
      </c>
      <c r="E85" s="38">
        <f t="shared" si="9"/>
        <v>-1.7659381127744029E-2</v>
      </c>
    </row>
    <row r="86" spans="2:5" x14ac:dyDescent="0.25">
      <c r="B86" s="39">
        <v>1.68</v>
      </c>
      <c r="C86" s="39">
        <v>-0.17699999999999999</v>
      </c>
      <c r="D86" s="38">
        <f t="shared" si="8"/>
        <v>-0.19899999999999998</v>
      </c>
      <c r="E86" s="38">
        <f t="shared" si="9"/>
        <v>-1.9415562676359455E-2</v>
      </c>
    </row>
    <row r="87" spans="2:5" x14ac:dyDescent="0.25">
      <c r="B87" s="39">
        <v>1.7</v>
      </c>
      <c r="C87" s="39">
        <v>-0.19</v>
      </c>
      <c r="D87" s="38">
        <f t="shared" si="8"/>
        <v>-0.21199999999999999</v>
      </c>
      <c r="E87" s="38">
        <f t="shared" si="9"/>
        <v>-2.0683916017026155E-2</v>
      </c>
    </row>
    <row r="88" spans="2:5" x14ac:dyDescent="0.25">
      <c r="B88" s="39">
        <v>1.72</v>
      </c>
      <c r="C88" s="39">
        <v>-0.20200000000000001</v>
      </c>
      <c r="D88" s="38">
        <f t="shared" si="8"/>
        <v>-0.224</v>
      </c>
      <c r="E88" s="38">
        <f t="shared" si="9"/>
        <v>-2.185470371610311E-2</v>
      </c>
    </row>
    <row r="89" spans="2:5" x14ac:dyDescent="0.25">
      <c r="B89" s="39">
        <v>1.74</v>
      </c>
      <c r="C89" s="39">
        <v>-0.22600000000000001</v>
      </c>
      <c r="D89" s="38">
        <f t="shared" si="8"/>
        <v>-0.248</v>
      </c>
      <c r="E89" s="38">
        <f t="shared" si="9"/>
        <v>-2.4196279114257015E-2</v>
      </c>
    </row>
    <row r="90" spans="2:5" x14ac:dyDescent="0.25">
      <c r="B90" s="39">
        <v>1.76</v>
      </c>
      <c r="C90" s="39">
        <v>-0.23200000000000001</v>
      </c>
      <c r="D90" s="38">
        <f t="shared" si="8"/>
        <v>-0.254</v>
      </c>
      <c r="E90" s="38">
        <f t="shared" si="9"/>
        <v>-2.4781672963795489E-2</v>
      </c>
    </row>
    <row r="91" spans="2:5" x14ac:dyDescent="0.25">
      <c r="B91" s="39">
        <v>1.78</v>
      </c>
      <c r="C91" s="39">
        <v>-0.23200000000000001</v>
      </c>
      <c r="D91" s="38">
        <f t="shared" si="8"/>
        <v>-0.254</v>
      </c>
      <c r="E91" s="38">
        <f t="shared" si="9"/>
        <v>-2.4781672963795489E-2</v>
      </c>
    </row>
    <row r="92" spans="2:5" x14ac:dyDescent="0.25">
      <c r="B92" s="39">
        <v>1.8</v>
      </c>
      <c r="C92" s="39">
        <v>-0.23799999999999999</v>
      </c>
      <c r="D92" s="38">
        <f t="shared" si="8"/>
        <v>-0.26</v>
      </c>
      <c r="E92" s="38">
        <f t="shared" si="9"/>
        <v>-2.5367066813333967E-2</v>
      </c>
    </row>
    <row r="93" spans="2:5" x14ac:dyDescent="0.25">
      <c r="B93" s="40">
        <v>1.82</v>
      </c>
      <c r="C93" s="40">
        <v>-0.24399999999999999</v>
      </c>
      <c r="D93" s="38">
        <f t="shared" si="8"/>
        <v>-0.26600000000000001</v>
      </c>
      <c r="E93" s="38">
        <f t="shared" si="9"/>
        <v>-2.5952460662872445E-2</v>
      </c>
    </row>
    <row r="94" spans="2:5" x14ac:dyDescent="0.25">
      <c r="B94" s="40">
        <v>1.84</v>
      </c>
      <c r="C94" s="40">
        <v>-0.24399999999999999</v>
      </c>
      <c r="D94" s="38">
        <f t="shared" si="8"/>
        <v>-0.26600000000000001</v>
      </c>
      <c r="E94" s="38">
        <f t="shared" si="9"/>
        <v>-2.5952460662872445E-2</v>
      </c>
    </row>
    <row r="95" spans="2:5" x14ac:dyDescent="0.25">
      <c r="B95" s="39">
        <v>1.86</v>
      </c>
      <c r="C95" s="39">
        <v>-0.23200000000000001</v>
      </c>
      <c r="D95" s="38">
        <f t="shared" si="8"/>
        <v>-0.254</v>
      </c>
      <c r="E95" s="38">
        <f t="shared" si="9"/>
        <v>-2.4781672963795489E-2</v>
      </c>
    </row>
    <row r="96" spans="2:5" x14ac:dyDescent="0.25">
      <c r="B96" s="39">
        <v>1.88</v>
      </c>
      <c r="C96" s="39">
        <v>-0.23200000000000001</v>
      </c>
      <c r="D96" s="38">
        <f t="shared" si="8"/>
        <v>-0.254</v>
      </c>
      <c r="E96" s="38">
        <f t="shared" si="9"/>
        <v>-2.4781672963795489E-2</v>
      </c>
    </row>
    <row r="97" spans="2:5" x14ac:dyDescent="0.25">
      <c r="B97" s="39">
        <v>1.9</v>
      </c>
      <c r="C97" s="39">
        <v>-0.22600000000000001</v>
      </c>
      <c r="D97" s="38">
        <f t="shared" si="8"/>
        <v>-0.248</v>
      </c>
      <c r="E97" s="38">
        <f t="shared" si="9"/>
        <v>-2.4196279114257015E-2</v>
      </c>
    </row>
    <row r="98" spans="2:5" x14ac:dyDescent="0.25">
      <c r="B98" s="39">
        <v>1.92</v>
      </c>
      <c r="C98" s="39">
        <v>-0.214</v>
      </c>
      <c r="D98" s="38">
        <f t="shared" si="8"/>
        <v>-0.23599999999999999</v>
      </c>
      <c r="E98" s="38">
        <f t="shared" si="9"/>
        <v>-2.3025491415180059E-2</v>
      </c>
    </row>
    <row r="99" spans="2:5" x14ac:dyDescent="0.25">
      <c r="B99" s="39">
        <v>1.94</v>
      </c>
      <c r="C99" s="39">
        <v>-0.19600000000000001</v>
      </c>
      <c r="D99" s="38">
        <f t="shared" si="8"/>
        <v>-0.218</v>
      </c>
      <c r="E99" s="38">
        <f t="shared" si="9"/>
        <v>-2.1269309866564633E-2</v>
      </c>
    </row>
    <row r="100" spans="2:5" x14ac:dyDescent="0.25">
      <c r="B100" s="39">
        <v>1.96</v>
      </c>
      <c r="C100" s="39">
        <v>-0.19</v>
      </c>
      <c r="D100" s="38">
        <f t="shared" si="8"/>
        <v>-0.21199999999999999</v>
      </c>
      <c r="E100" s="38">
        <f t="shared" si="9"/>
        <v>-2.0683916017026155E-2</v>
      </c>
    </row>
    <row r="101" spans="2:5" x14ac:dyDescent="0.25">
      <c r="B101" s="39">
        <v>1.98</v>
      </c>
      <c r="C101" s="39">
        <v>-0.17699999999999999</v>
      </c>
      <c r="D101" s="38">
        <f t="shared" si="8"/>
        <v>-0.19899999999999998</v>
      </c>
      <c r="E101" s="38">
        <f t="shared" si="9"/>
        <v>-1.9415562676359455E-2</v>
      </c>
    </row>
    <row r="102" spans="2:5" x14ac:dyDescent="0.25">
      <c r="B102" s="39">
        <v>2</v>
      </c>
      <c r="C102" s="39">
        <v>-0.159</v>
      </c>
      <c r="D102" s="38">
        <f t="shared" si="8"/>
        <v>-0.18099999999999999</v>
      </c>
      <c r="E102" s="38">
        <f t="shared" si="9"/>
        <v>-1.7659381127744029E-2</v>
      </c>
    </row>
    <row r="103" spans="2:5" x14ac:dyDescent="0.25">
      <c r="B103" s="39">
        <v>2.02</v>
      </c>
      <c r="C103" s="39">
        <v>-0.13500000000000001</v>
      </c>
      <c r="D103" s="38">
        <f t="shared" si="8"/>
        <v>-0.157</v>
      </c>
      <c r="E103" s="38">
        <f t="shared" si="9"/>
        <v>-1.5317805729590125E-2</v>
      </c>
    </row>
    <row r="104" spans="2:5" x14ac:dyDescent="0.25">
      <c r="B104" s="39">
        <v>2.04</v>
      </c>
      <c r="C104" s="39">
        <v>-0.11700000000000001</v>
      </c>
      <c r="D104" s="38">
        <f t="shared" si="8"/>
        <v>-0.13900000000000001</v>
      </c>
      <c r="E104" s="38">
        <f t="shared" si="9"/>
        <v>-1.3561624180974698E-2</v>
      </c>
    </row>
    <row r="105" spans="2:5" x14ac:dyDescent="0.25">
      <c r="B105" s="39">
        <v>2.06</v>
      </c>
      <c r="C105" s="39">
        <v>-9.8000000000000004E-2</v>
      </c>
      <c r="D105" s="38">
        <f t="shared" si="8"/>
        <v>-0.12</v>
      </c>
      <c r="E105" s="38">
        <f t="shared" si="9"/>
        <v>-1.1707876990769523E-2</v>
      </c>
    </row>
    <row r="106" spans="2:5" x14ac:dyDescent="0.25">
      <c r="B106" s="39">
        <v>2.08</v>
      </c>
      <c r="C106" s="39">
        <v>-6.8000000000000005E-2</v>
      </c>
      <c r="D106" s="38">
        <f t="shared" si="8"/>
        <v>-0.09</v>
      </c>
      <c r="E106" s="38">
        <f t="shared" si="9"/>
        <v>-8.7809077430771407E-3</v>
      </c>
    </row>
    <row r="107" spans="2:5" x14ac:dyDescent="0.25">
      <c r="B107" s="39">
        <v>2.1</v>
      </c>
      <c r="C107" s="39">
        <v>-4.3999999999999997E-2</v>
      </c>
      <c r="D107" s="38">
        <f t="shared" si="8"/>
        <v>-6.6000000000000003E-2</v>
      </c>
      <c r="E107" s="38">
        <f t="shared" si="9"/>
        <v>-6.4393323449232374E-3</v>
      </c>
    </row>
    <row r="108" spans="2:5" x14ac:dyDescent="0.25">
      <c r="B108" s="39">
        <v>2.12</v>
      </c>
      <c r="C108" s="39">
        <v>-3.2000000000000001E-2</v>
      </c>
      <c r="D108" s="38">
        <f t="shared" si="8"/>
        <v>-5.3999999999999999E-2</v>
      </c>
      <c r="E108" s="38">
        <f t="shared" si="9"/>
        <v>-5.2685446458462853E-3</v>
      </c>
    </row>
    <row r="109" spans="2:5" x14ac:dyDescent="0.25">
      <c r="B109" s="39">
        <v>2.14</v>
      </c>
      <c r="C109" s="39">
        <v>-1.2999999999999999E-2</v>
      </c>
      <c r="D109" s="38">
        <f t="shared" si="8"/>
        <v>-3.4999999999999996E-2</v>
      </c>
      <c r="E109" s="38">
        <f t="shared" si="9"/>
        <v>-3.4147974556411106E-3</v>
      </c>
    </row>
    <row r="110" spans="2:5" x14ac:dyDescent="0.25">
      <c r="B110" s="39">
        <v>2.16</v>
      </c>
      <c r="C110" s="39">
        <v>1.7000000000000001E-2</v>
      </c>
      <c r="D110" s="38">
        <f t="shared" si="8"/>
        <v>-4.9999999999999975E-3</v>
      </c>
      <c r="E110" s="38">
        <f t="shared" si="9"/>
        <v>-4.8782820794872984E-4</v>
      </c>
    </row>
    <row r="111" spans="2:5" x14ac:dyDescent="0.25">
      <c r="B111" s="39">
        <v>2.1800000000000002</v>
      </c>
      <c r="C111" s="39">
        <v>3.5000000000000003E-2</v>
      </c>
      <c r="D111" s="38">
        <f t="shared" si="8"/>
        <v>1.3000000000000005E-2</v>
      </c>
      <c r="E111" s="38">
        <f t="shared" si="9"/>
        <v>1.2683533406666987E-3</v>
      </c>
    </row>
    <row r="112" spans="2:5" x14ac:dyDescent="0.25">
      <c r="B112" s="39">
        <v>2.2000000000000002</v>
      </c>
      <c r="C112" s="39">
        <v>5.2999999999999999E-2</v>
      </c>
      <c r="D112" s="38">
        <f t="shared" si="8"/>
        <v>3.1E-2</v>
      </c>
      <c r="E112" s="38">
        <f t="shared" si="9"/>
        <v>3.0245348892821268E-3</v>
      </c>
    </row>
    <row r="113" spans="2:5" x14ac:dyDescent="0.25">
      <c r="B113" s="39">
        <v>2.2200000000000002</v>
      </c>
      <c r="C113" s="39">
        <v>8.4000000000000005E-2</v>
      </c>
      <c r="D113" s="38">
        <f t="shared" si="8"/>
        <v>6.2000000000000006E-2</v>
      </c>
      <c r="E113" s="38">
        <f t="shared" si="9"/>
        <v>6.0490697785642537E-3</v>
      </c>
    </row>
    <row r="114" spans="2:5" x14ac:dyDescent="0.25">
      <c r="B114" s="39">
        <v>2.2400000000000002</v>
      </c>
      <c r="C114" s="39">
        <v>0.10199999999999999</v>
      </c>
      <c r="D114" s="38">
        <f t="shared" si="8"/>
        <v>7.9999999999999988E-2</v>
      </c>
      <c r="E114" s="38">
        <f t="shared" si="9"/>
        <v>7.8052513271796801E-3</v>
      </c>
    </row>
    <row r="115" spans="2:5" x14ac:dyDescent="0.25">
      <c r="B115" s="39">
        <v>2.2599999999999998</v>
      </c>
      <c r="C115" s="39">
        <v>0.12</v>
      </c>
      <c r="D115" s="38">
        <f t="shared" si="8"/>
        <v>9.8000000000000004E-2</v>
      </c>
      <c r="E115" s="38">
        <f t="shared" si="9"/>
        <v>9.56143287579511E-3</v>
      </c>
    </row>
    <row r="116" spans="2:5" x14ac:dyDescent="0.25">
      <c r="B116" s="39">
        <v>2.2799999999999998</v>
      </c>
      <c r="C116" s="39">
        <v>0.13200000000000001</v>
      </c>
      <c r="D116" s="38">
        <f t="shared" si="8"/>
        <v>0.11000000000000001</v>
      </c>
      <c r="E116" s="38">
        <f t="shared" si="9"/>
        <v>1.0732220574872064E-2</v>
      </c>
    </row>
    <row r="117" spans="2:5" x14ac:dyDescent="0.25">
      <c r="B117" s="39">
        <v>2.2999999999999998</v>
      </c>
      <c r="C117" s="39">
        <v>0.15</v>
      </c>
      <c r="D117" s="38">
        <f t="shared" si="8"/>
        <v>0.128</v>
      </c>
      <c r="E117" s="38">
        <f t="shared" si="9"/>
        <v>1.248840212348749E-2</v>
      </c>
    </row>
    <row r="118" spans="2:5" x14ac:dyDescent="0.25">
      <c r="B118" s="39">
        <v>2.3199999999999998</v>
      </c>
      <c r="C118" s="39">
        <v>0.17499999999999999</v>
      </c>
      <c r="D118" s="38">
        <f t="shared" si="8"/>
        <v>0.153</v>
      </c>
      <c r="E118" s="38">
        <f t="shared" si="9"/>
        <v>1.492754316323114E-2</v>
      </c>
    </row>
    <row r="119" spans="2:5" x14ac:dyDescent="0.25">
      <c r="B119" s="39">
        <v>2.34</v>
      </c>
      <c r="C119" s="39">
        <v>0.193</v>
      </c>
      <c r="D119" s="38">
        <f t="shared" si="8"/>
        <v>0.17100000000000001</v>
      </c>
      <c r="E119" s="38">
        <f t="shared" si="9"/>
        <v>1.6683724711846572E-2</v>
      </c>
    </row>
    <row r="120" spans="2:5" x14ac:dyDescent="0.25">
      <c r="B120" s="39">
        <v>2.36</v>
      </c>
      <c r="C120" s="39">
        <v>0.19900000000000001</v>
      </c>
      <c r="D120" s="38">
        <f t="shared" si="8"/>
        <v>0.17700000000000002</v>
      </c>
      <c r="E120" s="38">
        <f t="shared" si="9"/>
        <v>1.7269118561385046E-2</v>
      </c>
    </row>
    <row r="121" spans="2:5" x14ac:dyDescent="0.25">
      <c r="B121" s="39">
        <v>2.38</v>
      </c>
      <c r="C121" s="39">
        <v>0.21099999999999999</v>
      </c>
      <c r="D121" s="38">
        <f t="shared" si="8"/>
        <v>0.189</v>
      </c>
      <c r="E121" s="38">
        <f t="shared" si="9"/>
        <v>1.8439906260461998E-2</v>
      </c>
    </row>
    <row r="122" spans="2:5" x14ac:dyDescent="0.25">
      <c r="B122" s="39">
        <v>2.4</v>
      </c>
      <c r="C122" s="39">
        <v>0.224</v>
      </c>
      <c r="D122" s="38">
        <f t="shared" si="8"/>
        <v>0.20200000000000001</v>
      </c>
      <c r="E122" s="38">
        <f t="shared" si="9"/>
        <v>1.9708259601128698E-2</v>
      </c>
    </row>
    <row r="123" spans="2:5" x14ac:dyDescent="0.25">
      <c r="B123" s="39">
        <v>2.42</v>
      </c>
      <c r="C123" s="39">
        <v>0.224</v>
      </c>
      <c r="D123" s="38">
        <f t="shared" si="8"/>
        <v>0.20200000000000001</v>
      </c>
      <c r="E123" s="38">
        <f t="shared" si="9"/>
        <v>1.9708259601128698E-2</v>
      </c>
    </row>
    <row r="124" spans="2:5" x14ac:dyDescent="0.25">
      <c r="B124" s="39">
        <v>2.44</v>
      </c>
      <c r="C124" s="39">
        <v>0.22900000000000001</v>
      </c>
      <c r="D124" s="38">
        <f t="shared" si="8"/>
        <v>0.20700000000000002</v>
      </c>
      <c r="E124" s="38">
        <f t="shared" si="9"/>
        <v>2.0196087809077428E-2</v>
      </c>
    </row>
    <row r="125" spans="2:5" x14ac:dyDescent="0.25">
      <c r="B125" s="39">
        <v>2.46</v>
      </c>
      <c r="C125" s="39">
        <v>0.22900000000000001</v>
      </c>
      <c r="D125" s="38">
        <f t="shared" si="8"/>
        <v>0.20700000000000002</v>
      </c>
      <c r="E125" s="38">
        <f t="shared" si="9"/>
        <v>2.0196087809077428E-2</v>
      </c>
    </row>
    <row r="126" spans="2:5" x14ac:dyDescent="0.25">
      <c r="B126" s="40">
        <v>2.48</v>
      </c>
      <c r="C126" s="40">
        <v>0.23499999999999999</v>
      </c>
      <c r="D126" s="38">
        <f t="shared" si="8"/>
        <v>0.21299999999999999</v>
      </c>
      <c r="E126" s="38">
        <f t="shared" si="9"/>
        <v>2.0781481658615902E-2</v>
      </c>
    </row>
    <row r="127" spans="2:5" x14ac:dyDescent="0.25">
      <c r="B127" s="39">
        <v>2.5</v>
      </c>
      <c r="C127" s="39">
        <v>0.22900000000000001</v>
      </c>
      <c r="D127" s="38">
        <f t="shared" si="8"/>
        <v>0.20700000000000002</v>
      </c>
      <c r="E127" s="38">
        <f t="shared" si="9"/>
        <v>2.0196087809077428E-2</v>
      </c>
    </row>
    <row r="128" spans="2:5" x14ac:dyDescent="0.25">
      <c r="B128" s="39">
        <v>2.52</v>
      </c>
      <c r="C128" s="39">
        <v>0.224</v>
      </c>
      <c r="D128" s="38">
        <f t="shared" si="8"/>
        <v>0.20200000000000001</v>
      </c>
      <c r="E128" s="38">
        <f t="shared" si="9"/>
        <v>1.9708259601128698E-2</v>
      </c>
    </row>
    <row r="129" spans="2:5" x14ac:dyDescent="0.25">
      <c r="B129" s="39">
        <v>2.54</v>
      </c>
      <c r="C129" s="39">
        <v>0.224</v>
      </c>
      <c r="D129" s="38">
        <f t="shared" si="8"/>
        <v>0.20200000000000001</v>
      </c>
      <c r="E129" s="38">
        <f t="shared" si="9"/>
        <v>1.9708259601128698E-2</v>
      </c>
    </row>
    <row r="130" spans="2:5" x14ac:dyDescent="0.25">
      <c r="B130" s="39">
        <v>2.56</v>
      </c>
      <c r="C130" s="39">
        <v>0.21099999999999999</v>
      </c>
      <c r="D130" s="38">
        <f t="shared" si="8"/>
        <v>0.189</v>
      </c>
      <c r="E130" s="38">
        <f t="shared" si="9"/>
        <v>1.8439906260461998E-2</v>
      </c>
    </row>
    <row r="131" spans="2:5" x14ac:dyDescent="0.25">
      <c r="B131" s="39">
        <v>2.58</v>
      </c>
      <c r="C131" s="39">
        <v>0.19900000000000001</v>
      </c>
      <c r="D131" s="38">
        <f t="shared" ref="D131:D194" si="10">C131-$O$5</f>
        <v>0.17700000000000002</v>
      </c>
      <c r="E131" s="38">
        <f t="shared" si="9"/>
        <v>1.7269118561385046E-2</v>
      </c>
    </row>
    <row r="132" spans="2:5" x14ac:dyDescent="0.25">
      <c r="B132" s="39">
        <v>2.6</v>
      </c>
      <c r="C132" s="39">
        <v>0.193</v>
      </c>
      <c r="D132" s="38">
        <f t="shared" si="10"/>
        <v>0.17100000000000001</v>
      </c>
      <c r="E132" s="38">
        <f t="shared" ref="E132:E195" si="11">D132/$O$2</f>
        <v>1.6683724711846572E-2</v>
      </c>
    </row>
    <row r="133" spans="2:5" x14ac:dyDescent="0.25">
      <c r="B133" s="39">
        <v>2.62</v>
      </c>
      <c r="C133" s="39">
        <v>0.18099999999999999</v>
      </c>
      <c r="D133" s="38">
        <f t="shared" si="10"/>
        <v>0.159</v>
      </c>
      <c r="E133" s="38">
        <f t="shared" si="11"/>
        <v>1.5512937012769618E-2</v>
      </c>
    </row>
    <row r="134" spans="2:5" x14ac:dyDescent="0.25">
      <c r="B134" s="39">
        <v>2.64</v>
      </c>
      <c r="C134" s="39">
        <v>0.15</v>
      </c>
      <c r="D134" s="38">
        <f t="shared" si="10"/>
        <v>0.128</v>
      </c>
      <c r="E134" s="38">
        <f t="shared" si="11"/>
        <v>1.248840212348749E-2</v>
      </c>
    </row>
    <row r="135" spans="2:5" x14ac:dyDescent="0.25">
      <c r="B135" s="39">
        <v>2.66</v>
      </c>
      <c r="C135" s="39">
        <v>0.13200000000000001</v>
      </c>
      <c r="D135" s="38">
        <f t="shared" si="10"/>
        <v>0.11000000000000001</v>
      </c>
      <c r="E135" s="38">
        <f t="shared" si="11"/>
        <v>1.0732220574872064E-2</v>
      </c>
    </row>
    <row r="136" spans="2:5" x14ac:dyDescent="0.25">
      <c r="B136" s="39">
        <v>2.68</v>
      </c>
      <c r="C136" s="39">
        <v>0.126</v>
      </c>
      <c r="D136" s="38">
        <f t="shared" si="10"/>
        <v>0.10400000000000001</v>
      </c>
      <c r="E136" s="38">
        <f t="shared" si="11"/>
        <v>1.0146826725333588E-2</v>
      </c>
    </row>
    <row r="137" spans="2:5" x14ac:dyDescent="0.25">
      <c r="B137" s="39">
        <v>2.7</v>
      </c>
      <c r="C137" s="39">
        <v>0.108</v>
      </c>
      <c r="D137" s="38">
        <f t="shared" si="10"/>
        <v>8.5999999999999993E-2</v>
      </c>
      <c r="E137" s="38">
        <f t="shared" si="11"/>
        <v>8.3906451767181579E-3</v>
      </c>
    </row>
    <row r="138" spans="2:5" x14ac:dyDescent="0.25">
      <c r="B138" s="39">
        <v>2.72</v>
      </c>
      <c r="C138" s="39">
        <v>9.6000000000000002E-2</v>
      </c>
      <c r="D138" s="38">
        <f t="shared" si="10"/>
        <v>7.400000000000001E-2</v>
      </c>
      <c r="E138" s="38">
        <f t="shared" si="11"/>
        <v>7.2198574776412066E-3</v>
      </c>
    </row>
    <row r="139" spans="2:5" x14ac:dyDescent="0.25">
      <c r="B139" s="39">
        <v>2.74</v>
      </c>
      <c r="C139" s="39">
        <v>7.6999999999999999E-2</v>
      </c>
      <c r="D139" s="38">
        <f t="shared" si="10"/>
        <v>5.5E-2</v>
      </c>
      <c r="E139" s="38">
        <f t="shared" si="11"/>
        <v>5.366110287436031E-3</v>
      </c>
    </row>
    <row r="140" spans="2:5" x14ac:dyDescent="0.25">
      <c r="B140" s="39">
        <v>2.76</v>
      </c>
      <c r="C140" s="39">
        <v>0.06</v>
      </c>
      <c r="D140" s="38">
        <f t="shared" si="10"/>
        <v>3.7999999999999999E-2</v>
      </c>
      <c r="E140" s="38">
        <f t="shared" si="11"/>
        <v>3.7074943804103486E-3</v>
      </c>
    </row>
    <row r="141" spans="2:5" x14ac:dyDescent="0.25">
      <c r="B141" s="39">
        <v>2.78</v>
      </c>
      <c r="C141" s="39">
        <v>4.7E-2</v>
      </c>
      <c r="D141" s="38">
        <f t="shared" si="10"/>
        <v>2.5000000000000001E-2</v>
      </c>
      <c r="E141" s="38">
        <f t="shared" si="11"/>
        <v>2.4391410397436508E-3</v>
      </c>
    </row>
    <row r="142" spans="2:5" x14ac:dyDescent="0.25">
      <c r="B142" s="39">
        <v>2.8</v>
      </c>
      <c r="C142" s="39">
        <v>2.9000000000000001E-2</v>
      </c>
      <c r="D142" s="38">
        <f t="shared" si="10"/>
        <v>7.0000000000000027E-3</v>
      </c>
      <c r="E142" s="38">
        <f t="shared" si="11"/>
        <v>6.8295949112822242E-4</v>
      </c>
    </row>
    <row r="143" spans="2:5" x14ac:dyDescent="0.25">
      <c r="B143" s="39">
        <v>2.82</v>
      </c>
      <c r="C143" s="39">
        <v>5.0000000000000001E-3</v>
      </c>
      <c r="D143" s="38">
        <f t="shared" si="10"/>
        <v>-1.6999999999999998E-2</v>
      </c>
      <c r="E143" s="38">
        <f t="shared" si="11"/>
        <v>-1.6586159070256822E-3</v>
      </c>
    </row>
    <row r="144" spans="2:5" x14ac:dyDescent="0.25">
      <c r="B144" s="39">
        <v>2.84</v>
      </c>
      <c r="C144" s="39">
        <v>-7.0000000000000001E-3</v>
      </c>
      <c r="D144" s="38">
        <f t="shared" si="10"/>
        <v>-2.8999999999999998E-2</v>
      </c>
      <c r="E144" s="38">
        <f t="shared" si="11"/>
        <v>-2.8294036061026345E-3</v>
      </c>
    </row>
    <row r="145" spans="2:5" x14ac:dyDescent="0.25">
      <c r="B145" s="39">
        <v>2.86</v>
      </c>
      <c r="C145" s="39">
        <v>-1.9E-2</v>
      </c>
      <c r="D145" s="38">
        <f t="shared" si="10"/>
        <v>-4.0999999999999995E-2</v>
      </c>
      <c r="E145" s="38">
        <f t="shared" si="11"/>
        <v>-4.0001913051795866E-3</v>
      </c>
    </row>
    <row r="146" spans="2:5" x14ac:dyDescent="0.25">
      <c r="B146" s="39">
        <v>2.88</v>
      </c>
      <c r="C146" s="39">
        <v>-3.7999999999999999E-2</v>
      </c>
      <c r="D146" s="38">
        <f t="shared" si="10"/>
        <v>-0.06</v>
      </c>
      <c r="E146" s="38">
        <f t="shared" si="11"/>
        <v>-5.8539384953847614E-3</v>
      </c>
    </row>
    <row r="147" spans="2:5" x14ac:dyDescent="0.25">
      <c r="B147" s="39">
        <v>2.9</v>
      </c>
      <c r="C147" s="39">
        <v>-5.6000000000000001E-2</v>
      </c>
      <c r="D147" s="38">
        <f t="shared" si="10"/>
        <v>-7.8E-2</v>
      </c>
      <c r="E147" s="38">
        <f t="shared" si="11"/>
        <v>-7.6101200440001895E-3</v>
      </c>
    </row>
    <row r="148" spans="2:5" x14ac:dyDescent="0.25">
      <c r="B148" s="39">
        <v>2.92</v>
      </c>
      <c r="C148" s="39">
        <v>-6.2E-2</v>
      </c>
      <c r="D148" s="38">
        <f t="shared" si="10"/>
        <v>-8.3999999999999991E-2</v>
      </c>
      <c r="E148" s="38">
        <f t="shared" si="11"/>
        <v>-8.1955138935386647E-3</v>
      </c>
    </row>
    <row r="149" spans="2:5" x14ac:dyDescent="0.25">
      <c r="B149" s="39">
        <v>2.94</v>
      </c>
      <c r="C149" s="39">
        <v>-8.1000000000000003E-2</v>
      </c>
      <c r="D149" s="38">
        <f t="shared" si="10"/>
        <v>-0.10300000000000001</v>
      </c>
      <c r="E149" s="38">
        <f t="shared" si="11"/>
        <v>-1.004926108374384E-2</v>
      </c>
    </row>
    <row r="150" spans="2:5" x14ac:dyDescent="0.25">
      <c r="B150" s="39">
        <v>2.96</v>
      </c>
      <c r="C150" s="39">
        <v>-9.1999999999999998E-2</v>
      </c>
      <c r="D150" s="38">
        <f t="shared" si="10"/>
        <v>-0.11399999999999999</v>
      </c>
      <c r="E150" s="38">
        <f t="shared" si="11"/>
        <v>-1.1122483141231045E-2</v>
      </c>
    </row>
    <row r="151" spans="2:5" x14ac:dyDescent="0.25">
      <c r="B151" s="39">
        <v>2.98</v>
      </c>
      <c r="C151" s="39">
        <v>-9.8000000000000004E-2</v>
      </c>
      <c r="D151" s="38">
        <f t="shared" si="10"/>
        <v>-0.12</v>
      </c>
      <c r="E151" s="38">
        <f t="shared" si="11"/>
        <v>-1.1707876990769523E-2</v>
      </c>
    </row>
    <row r="152" spans="2:5" x14ac:dyDescent="0.25">
      <c r="B152" s="39">
        <v>3</v>
      </c>
      <c r="C152" s="39">
        <v>-0.105</v>
      </c>
      <c r="D152" s="38">
        <f t="shared" si="10"/>
        <v>-0.127</v>
      </c>
      <c r="E152" s="38">
        <f t="shared" si="11"/>
        <v>-1.2390836481897744E-2</v>
      </c>
    </row>
    <row r="153" spans="2:5" x14ac:dyDescent="0.25">
      <c r="B153" s="39">
        <v>3.02</v>
      </c>
      <c r="C153" s="39">
        <v>-0.11700000000000001</v>
      </c>
      <c r="D153" s="38">
        <f t="shared" si="10"/>
        <v>-0.13900000000000001</v>
      </c>
      <c r="E153" s="38">
        <f t="shared" si="11"/>
        <v>-1.3561624180974698E-2</v>
      </c>
    </row>
    <row r="154" spans="2:5" x14ac:dyDescent="0.25">
      <c r="B154" s="39">
        <v>3.04</v>
      </c>
      <c r="C154" s="39">
        <v>-0.123</v>
      </c>
      <c r="D154" s="38">
        <f t="shared" si="10"/>
        <v>-0.14499999999999999</v>
      </c>
      <c r="E154" s="38">
        <f t="shared" si="11"/>
        <v>-1.4147018030513173E-2</v>
      </c>
    </row>
    <row r="155" spans="2:5" x14ac:dyDescent="0.25">
      <c r="B155" s="39">
        <v>3.06</v>
      </c>
      <c r="C155" s="39">
        <v>-0.129</v>
      </c>
      <c r="D155" s="38">
        <f t="shared" si="10"/>
        <v>-0.151</v>
      </c>
      <c r="E155" s="38">
        <f t="shared" si="11"/>
        <v>-1.4732411880051649E-2</v>
      </c>
    </row>
    <row r="156" spans="2:5" x14ac:dyDescent="0.25">
      <c r="B156" s="39">
        <v>3.08</v>
      </c>
      <c r="C156" s="39">
        <v>-0.123</v>
      </c>
      <c r="D156" s="38">
        <f t="shared" si="10"/>
        <v>-0.14499999999999999</v>
      </c>
      <c r="E156" s="38">
        <f t="shared" si="11"/>
        <v>-1.4147018030513173E-2</v>
      </c>
    </row>
    <row r="157" spans="2:5" x14ac:dyDescent="0.25">
      <c r="B157" s="40">
        <v>3.1</v>
      </c>
      <c r="C157" s="40">
        <v>-0.13500000000000001</v>
      </c>
      <c r="D157" s="38">
        <f t="shared" si="10"/>
        <v>-0.157</v>
      </c>
      <c r="E157" s="38">
        <f t="shared" si="11"/>
        <v>-1.5317805729590125E-2</v>
      </c>
    </row>
    <row r="158" spans="2:5" x14ac:dyDescent="0.25">
      <c r="B158" s="39">
        <v>3.12</v>
      </c>
      <c r="C158" s="39">
        <v>-0.129</v>
      </c>
      <c r="D158" s="38">
        <f t="shared" si="10"/>
        <v>-0.151</v>
      </c>
      <c r="E158" s="38">
        <f t="shared" si="11"/>
        <v>-1.4732411880051649E-2</v>
      </c>
    </row>
    <row r="159" spans="2:5" x14ac:dyDescent="0.25">
      <c r="B159" s="39">
        <v>3.14</v>
      </c>
      <c r="C159" s="39">
        <v>-0.129</v>
      </c>
      <c r="D159" s="38">
        <f t="shared" si="10"/>
        <v>-0.151</v>
      </c>
      <c r="E159" s="38">
        <f t="shared" si="11"/>
        <v>-1.4732411880051649E-2</v>
      </c>
    </row>
    <row r="160" spans="2:5" x14ac:dyDescent="0.25">
      <c r="B160" s="39">
        <v>3.16</v>
      </c>
      <c r="C160" s="39">
        <v>-0.123</v>
      </c>
      <c r="D160" s="38">
        <f t="shared" si="10"/>
        <v>-0.14499999999999999</v>
      </c>
      <c r="E160" s="38">
        <f t="shared" si="11"/>
        <v>-1.4147018030513173E-2</v>
      </c>
    </row>
    <row r="161" spans="2:5" x14ac:dyDescent="0.25">
      <c r="B161" s="39">
        <v>3.18</v>
      </c>
      <c r="C161" s="39">
        <v>-0.123</v>
      </c>
      <c r="D161" s="38">
        <f t="shared" si="10"/>
        <v>-0.14499999999999999</v>
      </c>
      <c r="E161" s="38">
        <f t="shared" si="11"/>
        <v>-1.4147018030513173E-2</v>
      </c>
    </row>
    <row r="162" spans="2:5" x14ac:dyDescent="0.25">
      <c r="B162" s="39">
        <v>3.2</v>
      </c>
      <c r="C162" s="39">
        <v>-0.11700000000000001</v>
      </c>
      <c r="D162" s="38">
        <f t="shared" si="10"/>
        <v>-0.13900000000000001</v>
      </c>
      <c r="E162" s="38">
        <f t="shared" si="11"/>
        <v>-1.3561624180974698E-2</v>
      </c>
    </row>
    <row r="163" spans="2:5" x14ac:dyDescent="0.25">
      <c r="B163" s="39">
        <v>3.22</v>
      </c>
      <c r="C163" s="39">
        <v>-0.111</v>
      </c>
      <c r="D163" s="38">
        <f t="shared" si="10"/>
        <v>-0.13300000000000001</v>
      </c>
      <c r="E163" s="38">
        <f t="shared" si="11"/>
        <v>-1.2976230331436222E-2</v>
      </c>
    </row>
    <row r="164" spans="2:5" x14ac:dyDescent="0.25">
      <c r="B164" s="39">
        <v>3.24</v>
      </c>
      <c r="C164" s="39">
        <v>-9.8000000000000004E-2</v>
      </c>
      <c r="D164" s="38">
        <f t="shared" si="10"/>
        <v>-0.12</v>
      </c>
      <c r="E164" s="38">
        <f t="shared" si="11"/>
        <v>-1.1707876990769523E-2</v>
      </c>
    </row>
    <row r="165" spans="2:5" x14ac:dyDescent="0.25">
      <c r="B165" s="39">
        <v>3.26</v>
      </c>
      <c r="C165" s="39">
        <v>-9.1999999999999998E-2</v>
      </c>
      <c r="D165" s="38">
        <f t="shared" si="10"/>
        <v>-0.11399999999999999</v>
      </c>
      <c r="E165" s="38">
        <f t="shared" si="11"/>
        <v>-1.1122483141231045E-2</v>
      </c>
    </row>
    <row r="166" spans="2:5" x14ac:dyDescent="0.25">
      <c r="B166" s="39">
        <v>3.28</v>
      </c>
      <c r="C166" s="39">
        <v>-8.5999999999999993E-2</v>
      </c>
      <c r="D166" s="38">
        <f t="shared" si="10"/>
        <v>-0.10799999999999998</v>
      </c>
      <c r="E166" s="38">
        <f t="shared" si="11"/>
        <v>-1.0537089291692569E-2</v>
      </c>
    </row>
    <row r="167" spans="2:5" x14ac:dyDescent="0.25">
      <c r="B167" s="39">
        <v>3.3</v>
      </c>
      <c r="C167" s="39">
        <v>-7.3999999999999996E-2</v>
      </c>
      <c r="D167" s="38">
        <f t="shared" si="10"/>
        <v>-9.6000000000000002E-2</v>
      </c>
      <c r="E167" s="38">
        <f t="shared" si="11"/>
        <v>-9.3663015926156185E-3</v>
      </c>
    </row>
    <row r="168" spans="2:5" x14ac:dyDescent="0.25">
      <c r="B168" s="39">
        <v>3.32</v>
      </c>
      <c r="C168" s="39">
        <v>-6.2E-2</v>
      </c>
      <c r="D168" s="38">
        <f t="shared" si="10"/>
        <v>-8.3999999999999991E-2</v>
      </c>
      <c r="E168" s="38">
        <f t="shared" si="11"/>
        <v>-8.1955138935386647E-3</v>
      </c>
    </row>
    <row r="169" spans="2:5" x14ac:dyDescent="0.25">
      <c r="B169" s="39">
        <v>3.34</v>
      </c>
      <c r="C169" s="39">
        <v>-0.05</v>
      </c>
      <c r="D169" s="38">
        <f t="shared" si="10"/>
        <v>-7.2000000000000008E-2</v>
      </c>
      <c r="E169" s="38">
        <f t="shared" si="11"/>
        <v>-7.0247261944617143E-3</v>
      </c>
    </row>
    <row r="170" spans="2:5" x14ac:dyDescent="0.25">
      <c r="B170" s="39">
        <v>3.36</v>
      </c>
      <c r="C170" s="39">
        <v>-3.7999999999999999E-2</v>
      </c>
      <c r="D170" s="38">
        <f t="shared" si="10"/>
        <v>-0.06</v>
      </c>
      <c r="E170" s="38">
        <f t="shared" si="11"/>
        <v>-5.8539384953847614E-3</v>
      </c>
    </row>
    <row r="171" spans="2:5" x14ac:dyDescent="0.25">
      <c r="B171" s="39">
        <v>3.38</v>
      </c>
      <c r="C171" s="39">
        <v>-1.9E-2</v>
      </c>
      <c r="D171" s="38">
        <f t="shared" si="10"/>
        <v>-4.0999999999999995E-2</v>
      </c>
      <c r="E171" s="38">
        <f t="shared" si="11"/>
        <v>-4.0001913051795866E-3</v>
      </c>
    </row>
    <row r="172" spans="2:5" x14ac:dyDescent="0.25">
      <c r="B172" s="39">
        <v>3.4</v>
      </c>
      <c r="C172" s="39">
        <v>-7.0000000000000001E-3</v>
      </c>
      <c r="D172" s="38">
        <f t="shared" si="10"/>
        <v>-2.8999999999999998E-2</v>
      </c>
      <c r="E172" s="38">
        <f t="shared" si="11"/>
        <v>-2.8294036061026345E-3</v>
      </c>
    </row>
    <row r="173" spans="2:5" x14ac:dyDescent="0.25">
      <c r="B173" s="39">
        <v>3.42</v>
      </c>
      <c r="C173" s="39">
        <v>-2E-3</v>
      </c>
      <c r="D173" s="38">
        <f t="shared" si="10"/>
        <v>-2.4E-2</v>
      </c>
      <c r="E173" s="38">
        <f t="shared" si="11"/>
        <v>-2.3415753981539046E-3</v>
      </c>
    </row>
    <row r="174" spans="2:5" x14ac:dyDescent="0.25">
      <c r="B174" s="39">
        <v>3.44</v>
      </c>
      <c r="C174" s="39">
        <v>1.0999999999999999E-2</v>
      </c>
      <c r="D174" s="38">
        <f t="shared" si="10"/>
        <v>-1.0999999999999999E-2</v>
      </c>
      <c r="E174" s="38">
        <f t="shared" si="11"/>
        <v>-1.0732220574872062E-3</v>
      </c>
    </row>
    <row r="175" spans="2:5" x14ac:dyDescent="0.25">
      <c r="B175" s="39">
        <v>3.46</v>
      </c>
      <c r="C175" s="39">
        <v>2.9000000000000001E-2</v>
      </c>
      <c r="D175" s="38">
        <f t="shared" si="10"/>
        <v>7.0000000000000027E-3</v>
      </c>
      <c r="E175" s="38">
        <f t="shared" si="11"/>
        <v>6.8295949112822242E-4</v>
      </c>
    </row>
    <row r="176" spans="2:5" x14ac:dyDescent="0.25">
      <c r="B176" s="39">
        <v>3.48</v>
      </c>
      <c r="C176" s="39">
        <v>3.5000000000000003E-2</v>
      </c>
      <c r="D176" s="38">
        <f t="shared" si="10"/>
        <v>1.3000000000000005E-2</v>
      </c>
      <c r="E176" s="38">
        <f t="shared" si="11"/>
        <v>1.2683533406666987E-3</v>
      </c>
    </row>
    <row r="177" spans="2:5" x14ac:dyDescent="0.25">
      <c r="B177" s="39">
        <v>3.5</v>
      </c>
      <c r="C177" s="39">
        <v>4.7E-2</v>
      </c>
      <c r="D177" s="38">
        <f t="shared" si="10"/>
        <v>2.5000000000000001E-2</v>
      </c>
      <c r="E177" s="38">
        <f t="shared" si="11"/>
        <v>2.4391410397436508E-3</v>
      </c>
    </row>
    <row r="178" spans="2:5" x14ac:dyDescent="0.25">
      <c r="B178" s="39">
        <v>3.52</v>
      </c>
      <c r="C178" s="39">
        <v>0.06</v>
      </c>
      <c r="D178" s="38">
        <f t="shared" si="10"/>
        <v>3.7999999999999999E-2</v>
      </c>
      <c r="E178" s="38">
        <f t="shared" si="11"/>
        <v>3.7074943804103486E-3</v>
      </c>
    </row>
    <row r="179" spans="2:5" x14ac:dyDescent="0.25">
      <c r="B179" s="39">
        <v>3.54</v>
      </c>
      <c r="C179" s="39">
        <v>7.6999999999999999E-2</v>
      </c>
      <c r="D179" s="38">
        <f t="shared" si="10"/>
        <v>5.5E-2</v>
      </c>
      <c r="E179" s="38">
        <f t="shared" si="11"/>
        <v>5.366110287436031E-3</v>
      </c>
    </row>
    <row r="180" spans="2:5" x14ac:dyDescent="0.25">
      <c r="B180" s="39">
        <v>3.56</v>
      </c>
      <c r="C180" s="39">
        <v>7.6999999999999999E-2</v>
      </c>
      <c r="D180" s="38">
        <f t="shared" si="10"/>
        <v>5.5E-2</v>
      </c>
      <c r="E180" s="38">
        <f t="shared" si="11"/>
        <v>5.366110287436031E-3</v>
      </c>
    </row>
    <row r="181" spans="2:5" x14ac:dyDescent="0.25">
      <c r="B181" s="39">
        <v>3.58</v>
      </c>
      <c r="C181" s="39">
        <v>9.6000000000000002E-2</v>
      </c>
      <c r="D181" s="38">
        <f t="shared" si="10"/>
        <v>7.400000000000001E-2</v>
      </c>
      <c r="E181" s="38">
        <f t="shared" si="11"/>
        <v>7.2198574776412066E-3</v>
      </c>
    </row>
    <row r="182" spans="2:5" x14ac:dyDescent="0.25">
      <c r="B182" s="39">
        <v>3.6</v>
      </c>
      <c r="C182" s="39">
        <v>0.10199999999999999</v>
      </c>
      <c r="D182" s="38">
        <f t="shared" si="10"/>
        <v>7.9999999999999988E-2</v>
      </c>
      <c r="E182" s="38">
        <f t="shared" si="11"/>
        <v>7.8052513271796801E-3</v>
      </c>
    </row>
    <row r="183" spans="2:5" x14ac:dyDescent="0.25">
      <c r="B183" s="39">
        <v>3.62</v>
      </c>
      <c r="C183" s="39">
        <v>0.114</v>
      </c>
      <c r="D183" s="38">
        <f t="shared" si="10"/>
        <v>9.1999999999999998E-2</v>
      </c>
      <c r="E183" s="38">
        <f t="shared" si="11"/>
        <v>8.9760390262566339E-3</v>
      </c>
    </row>
    <row r="184" spans="2:5" x14ac:dyDescent="0.25">
      <c r="B184" s="39">
        <v>3.64</v>
      </c>
      <c r="C184" s="39">
        <v>0.114</v>
      </c>
      <c r="D184" s="38">
        <f t="shared" si="10"/>
        <v>9.1999999999999998E-2</v>
      </c>
      <c r="E184" s="38">
        <f t="shared" si="11"/>
        <v>8.9760390262566339E-3</v>
      </c>
    </row>
    <row r="185" spans="2:5" x14ac:dyDescent="0.25">
      <c r="B185" s="39">
        <v>3.66</v>
      </c>
      <c r="C185" s="39">
        <v>0.12</v>
      </c>
      <c r="D185" s="38">
        <f t="shared" si="10"/>
        <v>9.8000000000000004E-2</v>
      </c>
      <c r="E185" s="38">
        <f t="shared" si="11"/>
        <v>9.56143287579511E-3</v>
      </c>
    </row>
    <row r="186" spans="2:5" x14ac:dyDescent="0.25">
      <c r="B186" s="39">
        <v>3.68</v>
      </c>
      <c r="C186" s="39">
        <v>0.13200000000000001</v>
      </c>
      <c r="D186" s="38">
        <f t="shared" si="10"/>
        <v>0.11000000000000001</v>
      </c>
      <c r="E186" s="38">
        <f t="shared" si="11"/>
        <v>1.0732220574872064E-2</v>
      </c>
    </row>
    <row r="187" spans="2:5" x14ac:dyDescent="0.25">
      <c r="B187" s="39">
        <v>3.7</v>
      </c>
      <c r="C187" s="39">
        <v>0.13200000000000001</v>
      </c>
      <c r="D187" s="38">
        <f t="shared" si="10"/>
        <v>0.11000000000000001</v>
      </c>
      <c r="E187" s="38">
        <f t="shared" si="11"/>
        <v>1.0732220574872064E-2</v>
      </c>
    </row>
    <row r="188" spans="2:5" x14ac:dyDescent="0.25">
      <c r="B188" s="39">
        <v>3.72</v>
      </c>
      <c r="C188" s="39">
        <v>0.13200000000000001</v>
      </c>
      <c r="D188" s="38">
        <f t="shared" si="10"/>
        <v>0.11000000000000001</v>
      </c>
      <c r="E188" s="38">
        <f t="shared" si="11"/>
        <v>1.0732220574872064E-2</v>
      </c>
    </row>
    <row r="189" spans="2:5" x14ac:dyDescent="0.25">
      <c r="B189" s="39">
        <v>3.74</v>
      </c>
      <c r="C189" s="39">
        <v>0.13200000000000001</v>
      </c>
      <c r="D189" s="38">
        <f t="shared" si="10"/>
        <v>0.11000000000000001</v>
      </c>
      <c r="E189" s="38">
        <f t="shared" si="11"/>
        <v>1.0732220574872064E-2</v>
      </c>
    </row>
    <row r="190" spans="2:5" x14ac:dyDescent="0.25">
      <c r="B190" s="40">
        <v>3.76</v>
      </c>
      <c r="C190" s="40">
        <v>0.13800000000000001</v>
      </c>
      <c r="D190" s="38">
        <f t="shared" si="10"/>
        <v>0.11600000000000002</v>
      </c>
      <c r="E190" s="38">
        <f t="shared" si="11"/>
        <v>1.131761442441054E-2</v>
      </c>
    </row>
    <row r="191" spans="2:5" x14ac:dyDescent="0.25">
      <c r="B191" s="39">
        <v>3.78</v>
      </c>
      <c r="C191" s="39">
        <v>0.13200000000000001</v>
      </c>
      <c r="D191" s="38">
        <f t="shared" si="10"/>
        <v>0.11000000000000001</v>
      </c>
      <c r="E191" s="38">
        <f t="shared" si="11"/>
        <v>1.0732220574872064E-2</v>
      </c>
    </row>
    <row r="192" spans="2:5" x14ac:dyDescent="0.25">
      <c r="B192" s="39">
        <v>3.8</v>
      </c>
      <c r="C192" s="39">
        <v>0.126</v>
      </c>
      <c r="D192" s="38">
        <f t="shared" si="10"/>
        <v>0.10400000000000001</v>
      </c>
      <c r="E192" s="38">
        <f t="shared" si="11"/>
        <v>1.0146826725333588E-2</v>
      </c>
    </row>
    <row r="193" spans="2:5" x14ac:dyDescent="0.25">
      <c r="B193" s="39">
        <v>3.82</v>
      </c>
      <c r="C193" s="39">
        <v>0.13200000000000001</v>
      </c>
      <c r="D193" s="38">
        <f t="shared" si="10"/>
        <v>0.11000000000000001</v>
      </c>
      <c r="E193" s="38">
        <f t="shared" si="11"/>
        <v>1.0732220574872064E-2</v>
      </c>
    </row>
    <row r="194" spans="2:5" x14ac:dyDescent="0.25">
      <c r="B194" s="39">
        <v>3.84</v>
      </c>
      <c r="C194" s="39">
        <v>0.13200000000000001</v>
      </c>
      <c r="D194" s="38">
        <f t="shared" si="10"/>
        <v>0.11000000000000001</v>
      </c>
      <c r="E194" s="38">
        <f t="shared" si="11"/>
        <v>1.0732220574872064E-2</v>
      </c>
    </row>
    <row r="195" spans="2:5" x14ac:dyDescent="0.25">
      <c r="B195" s="39">
        <v>3.86</v>
      </c>
      <c r="C195" s="39">
        <v>0.12</v>
      </c>
      <c r="D195" s="38">
        <f t="shared" ref="D195:D258" si="12">C195-$O$5</f>
        <v>9.8000000000000004E-2</v>
      </c>
      <c r="E195" s="38">
        <f t="shared" si="11"/>
        <v>9.56143287579511E-3</v>
      </c>
    </row>
    <row r="196" spans="2:5" x14ac:dyDescent="0.25">
      <c r="B196" s="39">
        <v>3.88</v>
      </c>
      <c r="C196" s="39">
        <v>0.108</v>
      </c>
      <c r="D196" s="38">
        <f t="shared" si="12"/>
        <v>8.5999999999999993E-2</v>
      </c>
      <c r="E196" s="38">
        <f t="shared" ref="E196:E259" si="13">D196/$O$2</f>
        <v>8.3906451767181579E-3</v>
      </c>
    </row>
    <row r="197" spans="2:5" x14ac:dyDescent="0.25">
      <c r="B197" s="39">
        <v>3.9</v>
      </c>
      <c r="C197" s="39">
        <v>0.108</v>
      </c>
      <c r="D197" s="38">
        <f t="shared" si="12"/>
        <v>8.5999999999999993E-2</v>
      </c>
      <c r="E197" s="38">
        <f t="shared" si="13"/>
        <v>8.3906451767181579E-3</v>
      </c>
    </row>
    <row r="198" spans="2:5" x14ac:dyDescent="0.25">
      <c r="B198" s="39">
        <v>3.92</v>
      </c>
      <c r="C198" s="39">
        <v>0.10199999999999999</v>
      </c>
      <c r="D198" s="38">
        <f t="shared" si="12"/>
        <v>7.9999999999999988E-2</v>
      </c>
      <c r="E198" s="38">
        <f t="shared" si="13"/>
        <v>7.8052513271796801E-3</v>
      </c>
    </row>
    <row r="199" spans="2:5" x14ac:dyDescent="0.25">
      <c r="B199" s="39">
        <v>3.94</v>
      </c>
      <c r="C199" s="39">
        <v>0.09</v>
      </c>
      <c r="D199" s="38">
        <f t="shared" si="12"/>
        <v>6.8000000000000005E-2</v>
      </c>
      <c r="E199" s="38">
        <f t="shared" si="13"/>
        <v>6.6344636281027297E-3</v>
      </c>
    </row>
    <row r="200" spans="2:5" x14ac:dyDescent="0.25">
      <c r="B200" s="39">
        <v>3.96</v>
      </c>
      <c r="C200" s="39">
        <v>7.6999999999999999E-2</v>
      </c>
      <c r="D200" s="38">
        <f t="shared" si="12"/>
        <v>5.5E-2</v>
      </c>
      <c r="E200" s="38">
        <f t="shared" si="13"/>
        <v>5.366110287436031E-3</v>
      </c>
    </row>
    <row r="201" spans="2:5" x14ac:dyDescent="0.25">
      <c r="B201" s="39">
        <v>3.98</v>
      </c>
      <c r="C201" s="39">
        <v>7.6999999999999999E-2</v>
      </c>
      <c r="D201" s="38">
        <f t="shared" si="12"/>
        <v>5.5E-2</v>
      </c>
      <c r="E201" s="38">
        <f t="shared" si="13"/>
        <v>5.366110287436031E-3</v>
      </c>
    </row>
    <row r="202" spans="2:5" x14ac:dyDescent="0.25">
      <c r="B202" s="39">
        <v>4</v>
      </c>
      <c r="C202" s="39">
        <v>7.1999999999999995E-2</v>
      </c>
      <c r="D202" s="38">
        <f t="shared" si="12"/>
        <v>4.9999999999999996E-2</v>
      </c>
      <c r="E202" s="38">
        <f t="shared" si="13"/>
        <v>4.8782820794873007E-3</v>
      </c>
    </row>
    <row r="203" spans="2:5" x14ac:dyDescent="0.25">
      <c r="B203" s="39">
        <v>4.0199999999999996</v>
      </c>
      <c r="C203" s="39">
        <v>5.2999999999999999E-2</v>
      </c>
      <c r="D203" s="38">
        <f t="shared" si="12"/>
        <v>3.1E-2</v>
      </c>
      <c r="E203" s="38">
        <f t="shared" si="13"/>
        <v>3.0245348892821268E-3</v>
      </c>
    </row>
    <row r="204" spans="2:5" x14ac:dyDescent="0.25">
      <c r="B204" s="39">
        <v>4.04</v>
      </c>
      <c r="C204" s="39">
        <v>4.7E-2</v>
      </c>
      <c r="D204" s="38">
        <f t="shared" si="12"/>
        <v>2.5000000000000001E-2</v>
      </c>
      <c r="E204" s="38">
        <f t="shared" si="13"/>
        <v>2.4391410397436508E-3</v>
      </c>
    </row>
    <row r="205" spans="2:5" x14ac:dyDescent="0.25">
      <c r="B205" s="39">
        <v>4.0599999999999996</v>
      </c>
      <c r="C205" s="39">
        <v>3.5000000000000003E-2</v>
      </c>
      <c r="D205" s="38">
        <f t="shared" si="12"/>
        <v>1.3000000000000005E-2</v>
      </c>
      <c r="E205" s="38">
        <f t="shared" si="13"/>
        <v>1.2683533406666987E-3</v>
      </c>
    </row>
    <row r="206" spans="2:5" x14ac:dyDescent="0.25">
      <c r="B206" s="39">
        <v>4.08</v>
      </c>
      <c r="C206" s="39">
        <v>3.5000000000000003E-2</v>
      </c>
      <c r="D206" s="38">
        <f t="shared" si="12"/>
        <v>1.3000000000000005E-2</v>
      </c>
      <c r="E206" s="38">
        <f t="shared" si="13"/>
        <v>1.2683533406666987E-3</v>
      </c>
    </row>
    <row r="207" spans="2:5" x14ac:dyDescent="0.25">
      <c r="B207" s="39">
        <v>4.0999999999999996</v>
      </c>
      <c r="C207" s="39">
        <v>1.7000000000000001E-2</v>
      </c>
      <c r="D207" s="38">
        <f t="shared" si="12"/>
        <v>-4.9999999999999975E-3</v>
      </c>
      <c r="E207" s="38">
        <f t="shared" si="13"/>
        <v>-4.8782820794872984E-4</v>
      </c>
    </row>
    <row r="208" spans="2:5" x14ac:dyDescent="0.25">
      <c r="B208" s="39">
        <v>4.12</v>
      </c>
      <c r="C208" s="39">
        <v>5.0000000000000001E-3</v>
      </c>
      <c r="D208" s="38">
        <f t="shared" si="12"/>
        <v>-1.6999999999999998E-2</v>
      </c>
      <c r="E208" s="38">
        <f t="shared" si="13"/>
        <v>-1.6586159070256822E-3</v>
      </c>
    </row>
    <row r="209" spans="2:5" x14ac:dyDescent="0.25">
      <c r="B209" s="39">
        <v>4.1399999999999997</v>
      </c>
      <c r="C209" s="39">
        <v>-2E-3</v>
      </c>
      <c r="D209" s="38">
        <f t="shared" si="12"/>
        <v>-2.4E-2</v>
      </c>
      <c r="E209" s="38">
        <f t="shared" si="13"/>
        <v>-2.3415753981539046E-3</v>
      </c>
    </row>
    <row r="210" spans="2:5" x14ac:dyDescent="0.25">
      <c r="B210" s="39">
        <v>4.16</v>
      </c>
      <c r="C210" s="39">
        <v>-7.0000000000000001E-3</v>
      </c>
      <c r="D210" s="38">
        <f t="shared" si="12"/>
        <v>-2.8999999999999998E-2</v>
      </c>
      <c r="E210" s="38">
        <f t="shared" si="13"/>
        <v>-2.8294036061026345E-3</v>
      </c>
    </row>
    <row r="211" spans="2:5" x14ac:dyDescent="0.25">
      <c r="B211" s="39">
        <v>4.18</v>
      </c>
      <c r="C211" s="39">
        <v>-1.9E-2</v>
      </c>
      <c r="D211" s="38">
        <f t="shared" si="12"/>
        <v>-4.0999999999999995E-2</v>
      </c>
      <c r="E211" s="38">
        <f t="shared" si="13"/>
        <v>-4.0001913051795866E-3</v>
      </c>
    </row>
    <row r="212" spans="2:5" x14ac:dyDescent="0.25">
      <c r="B212" s="39">
        <v>4.2</v>
      </c>
      <c r="C212" s="39">
        <v>-2.5999999999999999E-2</v>
      </c>
      <c r="D212" s="38">
        <f t="shared" si="12"/>
        <v>-4.8000000000000001E-2</v>
      </c>
      <c r="E212" s="38">
        <f t="shared" si="13"/>
        <v>-4.6831507963078093E-3</v>
      </c>
    </row>
    <row r="213" spans="2:5" x14ac:dyDescent="0.25">
      <c r="B213" s="39">
        <v>4.22</v>
      </c>
      <c r="C213" s="39">
        <v>-3.2000000000000001E-2</v>
      </c>
      <c r="D213" s="38">
        <f t="shared" si="12"/>
        <v>-5.3999999999999999E-2</v>
      </c>
      <c r="E213" s="38">
        <f t="shared" si="13"/>
        <v>-5.2685446458462853E-3</v>
      </c>
    </row>
    <row r="214" spans="2:5" x14ac:dyDescent="0.25">
      <c r="B214" s="39">
        <v>4.24</v>
      </c>
      <c r="C214" s="39">
        <v>-3.7999999999999999E-2</v>
      </c>
      <c r="D214" s="38">
        <f t="shared" si="12"/>
        <v>-0.06</v>
      </c>
      <c r="E214" s="38">
        <f t="shared" si="13"/>
        <v>-5.8539384953847614E-3</v>
      </c>
    </row>
    <row r="215" spans="2:5" x14ac:dyDescent="0.25">
      <c r="B215" s="39">
        <v>4.26</v>
      </c>
      <c r="C215" s="39">
        <v>-0.05</v>
      </c>
      <c r="D215" s="38">
        <f t="shared" si="12"/>
        <v>-7.2000000000000008E-2</v>
      </c>
      <c r="E215" s="38">
        <f t="shared" si="13"/>
        <v>-7.0247261944617143E-3</v>
      </c>
    </row>
    <row r="216" spans="2:5" x14ac:dyDescent="0.25">
      <c r="B216" s="39">
        <v>4.28</v>
      </c>
      <c r="C216" s="39">
        <v>-5.6000000000000001E-2</v>
      </c>
      <c r="D216" s="38">
        <f t="shared" si="12"/>
        <v>-7.8E-2</v>
      </c>
      <c r="E216" s="38">
        <f t="shared" si="13"/>
        <v>-7.6101200440001895E-3</v>
      </c>
    </row>
    <row r="217" spans="2:5" x14ac:dyDescent="0.25">
      <c r="B217" s="39">
        <v>4.3</v>
      </c>
      <c r="C217" s="39">
        <v>-5.6000000000000001E-2</v>
      </c>
      <c r="D217" s="38">
        <f t="shared" si="12"/>
        <v>-7.8E-2</v>
      </c>
      <c r="E217" s="38">
        <f t="shared" si="13"/>
        <v>-7.6101200440001895E-3</v>
      </c>
    </row>
    <row r="218" spans="2:5" x14ac:dyDescent="0.25">
      <c r="B218" s="39">
        <v>4.32</v>
      </c>
      <c r="C218" s="39">
        <v>-6.2E-2</v>
      </c>
      <c r="D218" s="38">
        <f t="shared" si="12"/>
        <v>-8.3999999999999991E-2</v>
      </c>
      <c r="E218" s="38">
        <f t="shared" si="13"/>
        <v>-8.1955138935386647E-3</v>
      </c>
    </row>
    <row r="219" spans="2:5" x14ac:dyDescent="0.25">
      <c r="B219" s="39">
        <v>4.34</v>
      </c>
      <c r="C219" s="39">
        <v>-6.2E-2</v>
      </c>
      <c r="D219" s="38">
        <f t="shared" si="12"/>
        <v>-8.3999999999999991E-2</v>
      </c>
      <c r="E219" s="38">
        <f t="shared" si="13"/>
        <v>-8.1955138935386647E-3</v>
      </c>
    </row>
    <row r="220" spans="2:5" x14ac:dyDescent="0.25">
      <c r="B220" s="39">
        <v>4.3600000000000003</v>
      </c>
      <c r="C220" s="39">
        <v>-6.2E-2</v>
      </c>
      <c r="D220" s="38">
        <f t="shared" si="12"/>
        <v>-8.3999999999999991E-2</v>
      </c>
      <c r="E220" s="38">
        <f t="shared" si="13"/>
        <v>-8.1955138935386647E-3</v>
      </c>
    </row>
    <row r="221" spans="2:5" x14ac:dyDescent="0.25">
      <c r="B221" s="39">
        <v>4.38</v>
      </c>
      <c r="C221" s="39">
        <v>-6.2E-2</v>
      </c>
      <c r="D221" s="38">
        <f t="shared" si="12"/>
        <v>-8.3999999999999991E-2</v>
      </c>
      <c r="E221" s="38">
        <f t="shared" si="13"/>
        <v>-8.1955138935386647E-3</v>
      </c>
    </row>
    <row r="222" spans="2:5" x14ac:dyDescent="0.25">
      <c r="B222" s="40">
        <v>4.4000000000000004</v>
      </c>
      <c r="C222" s="40">
        <v>-6.8000000000000005E-2</v>
      </c>
      <c r="D222" s="38">
        <f t="shared" si="12"/>
        <v>-0.09</v>
      </c>
      <c r="E222" s="38">
        <f t="shared" si="13"/>
        <v>-8.7809077430771407E-3</v>
      </c>
    </row>
    <row r="223" spans="2:5" x14ac:dyDescent="0.25">
      <c r="B223" s="40">
        <v>4.42</v>
      </c>
      <c r="C223" s="40">
        <v>-6.8000000000000005E-2</v>
      </c>
      <c r="D223" s="38">
        <f t="shared" si="12"/>
        <v>-0.09</v>
      </c>
      <c r="E223" s="38">
        <f t="shared" si="13"/>
        <v>-8.7809077430771407E-3</v>
      </c>
    </row>
    <row r="224" spans="2:5" x14ac:dyDescent="0.25">
      <c r="B224" s="40">
        <v>4.4400000000000004</v>
      </c>
      <c r="C224" s="40">
        <v>-6.8000000000000005E-2</v>
      </c>
      <c r="D224" s="38">
        <f t="shared" si="12"/>
        <v>-0.09</v>
      </c>
      <c r="E224" s="38">
        <f t="shared" si="13"/>
        <v>-8.7809077430771407E-3</v>
      </c>
    </row>
    <row r="225" spans="2:5" x14ac:dyDescent="0.25">
      <c r="B225" s="39">
        <v>4.46</v>
      </c>
      <c r="C225" s="39">
        <v>-6.2E-2</v>
      </c>
      <c r="D225" s="38">
        <f t="shared" si="12"/>
        <v>-8.3999999999999991E-2</v>
      </c>
      <c r="E225" s="38">
        <f t="shared" si="13"/>
        <v>-8.1955138935386647E-3</v>
      </c>
    </row>
    <row r="226" spans="2:5" x14ac:dyDescent="0.25">
      <c r="B226" s="39">
        <v>4.4800000000000004</v>
      </c>
      <c r="C226" s="39">
        <v>-6.2E-2</v>
      </c>
      <c r="D226" s="38">
        <f t="shared" si="12"/>
        <v>-8.3999999999999991E-2</v>
      </c>
      <c r="E226" s="38">
        <f t="shared" si="13"/>
        <v>-8.1955138935386647E-3</v>
      </c>
    </row>
    <row r="227" spans="2:5" x14ac:dyDescent="0.25">
      <c r="B227" s="39">
        <v>4.5</v>
      </c>
      <c r="C227" s="39">
        <v>-6.2E-2</v>
      </c>
      <c r="D227" s="38">
        <f t="shared" si="12"/>
        <v>-8.3999999999999991E-2</v>
      </c>
      <c r="E227" s="38">
        <f t="shared" si="13"/>
        <v>-8.1955138935386647E-3</v>
      </c>
    </row>
    <row r="228" spans="2:5" x14ac:dyDescent="0.25">
      <c r="B228" s="39">
        <v>4.5199999999999996</v>
      </c>
      <c r="C228" s="39">
        <v>-0.05</v>
      </c>
      <c r="D228" s="38">
        <f t="shared" si="12"/>
        <v>-7.2000000000000008E-2</v>
      </c>
      <c r="E228" s="38">
        <f t="shared" si="13"/>
        <v>-7.0247261944617143E-3</v>
      </c>
    </row>
    <row r="229" spans="2:5" x14ac:dyDescent="0.25">
      <c r="B229" s="39">
        <v>4.54</v>
      </c>
      <c r="C229" s="39">
        <v>-4.3999999999999997E-2</v>
      </c>
      <c r="D229" s="38">
        <f t="shared" si="12"/>
        <v>-6.6000000000000003E-2</v>
      </c>
      <c r="E229" s="38">
        <f t="shared" si="13"/>
        <v>-6.4393323449232374E-3</v>
      </c>
    </row>
    <row r="230" spans="2:5" x14ac:dyDescent="0.25">
      <c r="B230" s="39">
        <v>4.5599999999999996</v>
      </c>
      <c r="C230" s="39">
        <v>-4.3999999999999997E-2</v>
      </c>
      <c r="D230" s="38">
        <f t="shared" si="12"/>
        <v>-6.6000000000000003E-2</v>
      </c>
      <c r="E230" s="38">
        <f t="shared" si="13"/>
        <v>-6.4393323449232374E-3</v>
      </c>
    </row>
    <row r="231" spans="2:5" x14ac:dyDescent="0.25">
      <c r="B231" s="39">
        <v>4.58</v>
      </c>
      <c r="C231" s="39">
        <v>-4.3999999999999997E-2</v>
      </c>
      <c r="D231" s="38">
        <f t="shared" si="12"/>
        <v>-6.6000000000000003E-2</v>
      </c>
      <c r="E231" s="38">
        <f t="shared" si="13"/>
        <v>-6.4393323449232374E-3</v>
      </c>
    </row>
    <row r="232" spans="2:5" x14ac:dyDescent="0.25">
      <c r="B232" s="39">
        <v>4.5999999999999996</v>
      </c>
      <c r="C232" s="39">
        <v>-2.5999999999999999E-2</v>
      </c>
      <c r="D232" s="38">
        <f t="shared" si="12"/>
        <v>-4.8000000000000001E-2</v>
      </c>
      <c r="E232" s="38">
        <f t="shared" si="13"/>
        <v>-4.6831507963078093E-3</v>
      </c>
    </row>
    <row r="233" spans="2:5" x14ac:dyDescent="0.25">
      <c r="B233" s="39">
        <v>4.62</v>
      </c>
      <c r="C233" s="39">
        <v>-2.5999999999999999E-2</v>
      </c>
      <c r="D233" s="38">
        <f t="shared" si="12"/>
        <v>-4.8000000000000001E-2</v>
      </c>
      <c r="E233" s="38">
        <f t="shared" si="13"/>
        <v>-4.6831507963078093E-3</v>
      </c>
    </row>
    <row r="234" spans="2:5" x14ac:dyDescent="0.25">
      <c r="B234" s="39">
        <v>4.6399999999999997</v>
      </c>
      <c r="C234" s="39">
        <v>-1.9E-2</v>
      </c>
      <c r="D234" s="38">
        <f t="shared" si="12"/>
        <v>-4.0999999999999995E-2</v>
      </c>
      <c r="E234" s="38">
        <f t="shared" si="13"/>
        <v>-4.0001913051795866E-3</v>
      </c>
    </row>
    <row r="235" spans="2:5" x14ac:dyDescent="0.25">
      <c r="B235" s="39">
        <v>4.66</v>
      </c>
      <c r="C235" s="39">
        <v>-7.0000000000000001E-3</v>
      </c>
      <c r="D235" s="38">
        <f t="shared" si="12"/>
        <v>-2.8999999999999998E-2</v>
      </c>
      <c r="E235" s="38">
        <f t="shared" si="13"/>
        <v>-2.8294036061026345E-3</v>
      </c>
    </row>
    <row r="236" spans="2:5" x14ac:dyDescent="0.25">
      <c r="B236" s="39">
        <v>4.68</v>
      </c>
      <c r="C236" s="39">
        <v>5.0000000000000001E-3</v>
      </c>
      <c r="D236" s="38">
        <f t="shared" si="12"/>
        <v>-1.6999999999999998E-2</v>
      </c>
      <c r="E236" s="38">
        <f t="shared" si="13"/>
        <v>-1.6586159070256822E-3</v>
      </c>
    </row>
    <row r="237" spans="2:5" x14ac:dyDescent="0.25">
      <c r="B237" s="39">
        <v>4.7</v>
      </c>
      <c r="C237" s="39">
        <v>5.0000000000000001E-3</v>
      </c>
      <c r="D237" s="38">
        <f t="shared" si="12"/>
        <v>-1.6999999999999998E-2</v>
      </c>
      <c r="E237" s="38">
        <f t="shared" si="13"/>
        <v>-1.6586159070256822E-3</v>
      </c>
    </row>
    <row r="238" spans="2:5" x14ac:dyDescent="0.25">
      <c r="B238" s="39">
        <v>4.72</v>
      </c>
      <c r="C238" s="39">
        <v>5.0000000000000001E-3</v>
      </c>
      <c r="D238" s="38">
        <f t="shared" si="12"/>
        <v>-1.6999999999999998E-2</v>
      </c>
      <c r="E238" s="38">
        <f t="shared" si="13"/>
        <v>-1.6586159070256822E-3</v>
      </c>
    </row>
    <row r="239" spans="2:5" x14ac:dyDescent="0.25">
      <c r="B239" s="39">
        <v>4.74</v>
      </c>
      <c r="C239" s="39">
        <v>1.7000000000000001E-2</v>
      </c>
      <c r="D239" s="38">
        <f t="shared" si="12"/>
        <v>-4.9999999999999975E-3</v>
      </c>
      <c r="E239" s="38">
        <f t="shared" si="13"/>
        <v>-4.8782820794872984E-4</v>
      </c>
    </row>
    <row r="240" spans="2:5" x14ac:dyDescent="0.25">
      <c r="B240" s="39">
        <v>4.76</v>
      </c>
      <c r="C240" s="39">
        <v>2.3E-2</v>
      </c>
      <c r="D240" s="38">
        <f t="shared" si="12"/>
        <v>1.0000000000000009E-3</v>
      </c>
      <c r="E240" s="38">
        <f t="shared" si="13"/>
        <v>9.7565641589746112E-5</v>
      </c>
    </row>
    <row r="241" spans="2:5" x14ac:dyDescent="0.25">
      <c r="B241" s="39">
        <v>4.78</v>
      </c>
      <c r="C241" s="39">
        <v>2.9000000000000001E-2</v>
      </c>
      <c r="D241" s="38">
        <f t="shared" si="12"/>
        <v>7.0000000000000027E-3</v>
      </c>
      <c r="E241" s="38">
        <f t="shared" si="13"/>
        <v>6.8295949112822242E-4</v>
      </c>
    </row>
    <row r="242" spans="2:5" x14ac:dyDescent="0.25">
      <c r="B242" s="39">
        <v>4.8</v>
      </c>
      <c r="C242" s="39">
        <v>3.5000000000000003E-2</v>
      </c>
      <c r="D242" s="38">
        <f t="shared" si="12"/>
        <v>1.3000000000000005E-2</v>
      </c>
      <c r="E242" s="38">
        <f t="shared" si="13"/>
        <v>1.2683533406666987E-3</v>
      </c>
    </row>
    <row r="243" spans="2:5" x14ac:dyDescent="0.25">
      <c r="B243" s="39">
        <v>4.82</v>
      </c>
      <c r="C243" s="39">
        <v>4.1000000000000002E-2</v>
      </c>
      <c r="D243" s="38">
        <f t="shared" si="12"/>
        <v>1.9000000000000003E-2</v>
      </c>
      <c r="E243" s="38">
        <f t="shared" si="13"/>
        <v>1.8537471902051747E-3</v>
      </c>
    </row>
    <row r="244" spans="2:5" x14ac:dyDescent="0.25">
      <c r="B244" s="39">
        <v>4.84</v>
      </c>
      <c r="C244" s="39">
        <v>5.2999999999999999E-2</v>
      </c>
      <c r="D244" s="38">
        <f t="shared" si="12"/>
        <v>3.1E-2</v>
      </c>
      <c r="E244" s="38">
        <f t="shared" si="13"/>
        <v>3.0245348892821268E-3</v>
      </c>
    </row>
    <row r="245" spans="2:5" x14ac:dyDescent="0.25">
      <c r="B245" s="39">
        <v>4.8600000000000003</v>
      </c>
      <c r="C245" s="39">
        <v>0.06</v>
      </c>
      <c r="D245" s="38">
        <f t="shared" si="12"/>
        <v>3.7999999999999999E-2</v>
      </c>
      <c r="E245" s="38">
        <f t="shared" si="13"/>
        <v>3.7074943804103486E-3</v>
      </c>
    </row>
    <row r="246" spans="2:5" x14ac:dyDescent="0.25">
      <c r="B246" s="39">
        <v>4.88</v>
      </c>
      <c r="C246" s="39">
        <v>0.06</v>
      </c>
      <c r="D246" s="38">
        <f t="shared" si="12"/>
        <v>3.7999999999999999E-2</v>
      </c>
      <c r="E246" s="38">
        <f t="shared" si="13"/>
        <v>3.7074943804103486E-3</v>
      </c>
    </row>
    <row r="247" spans="2:5" x14ac:dyDescent="0.25">
      <c r="B247" s="39">
        <v>4.9000000000000004</v>
      </c>
      <c r="C247" s="39">
        <v>6.6000000000000003E-2</v>
      </c>
      <c r="D247" s="38">
        <f t="shared" si="12"/>
        <v>4.4000000000000004E-2</v>
      </c>
      <c r="E247" s="38">
        <f t="shared" si="13"/>
        <v>4.2928882299488255E-3</v>
      </c>
    </row>
    <row r="248" spans="2:5" x14ac:dyDescent="0.25">
      <c r="B248" s="39">
        <v>4.92</v>
      </c>
      <c r="C248" s="39">
        <v>7.1999999999999995E-2</v>
      </c>
      <c r="D248" s="38">
        <f t="shared" si="12"/>
        <v>4.9999999999999996E-2</v>
      </c>
      <c r="E248" s="38">
        <f t="shared" si="13"/>
        <v>4.8782820794873007E-3</v>
      </c>
    </row>
    <row r="249" spans="2:5" x14ac:dyDescent="0.25">
      <c r="B249" s="39">
        <v>4.9400000000000004</v>
      </c>
      <c r="C249" s="39">
        <v>7.6999999999999999E-2</v>
      </c>
      <c r="D249" s="38">
        <f t="shared" si="12"/>
        <v>5.5E-2</v>
      </c>
      <c r="E249" s="38">
        <f t="shared" si="13"/>
        <v>5.366110287436031E-3</v>
      </c>
    </row>
    <row r="250" spans="2:5" x14ac:dyDescent="0.25">
      <c r="B250" s="39">
        <v>4.96</v>
      </c>
      <c r="C250" s="39">
        <v>7.6999999999999999E-2</v>
      </c>
      <c r="D250" s="38">
        <f t="shared" si="12"/>
        <v>5.5E-2</v>
      </c>
      <c r="E250" s="38">
        <f t="shared" si="13"/>
        <v>5.366110287436031E-3</v>
      </c>
    </row>
    <row r="251" spans="2:5" x14ac:dyDescent="0.25">
      <c r="B251" s="39">
        <v>4.9800000000000004</v>
      </c>
      <c r="C251" s="39">
        <v>8.4000000000000005E-2</v>
      </c>
      <c r="D251" s="38">
        <f t="shared" si="12"/>
        <v>6.2000000000000006E-2</v>
      </c>
      <c r="E251" s="38">
        <f t="shared" si="13"/>
        <v>6.0490697785642537E-3</v>
      </c>
    </row>
    <row r="252" spans="2:5" x14ac:dyDescent="0.25">
      <c r="B252" s="39">
        <v>5</v>
      </c>
      <c r="C252" s="39">
        <v>8.4000000000000005E-2</v>
      </c>
      <c r="D252" s="38">
        <f t="shared" si="12"/>
        <v>6.2000000000000006E-2</v>
      </c>
      <c r="E252" s="38">
        <f t="shared" si="13"/>
        <v>6.0490697785642537E-3</v>
      </c>
    </row>
    <row r="253" spans="2:5" x14ac:dyDescent="0.25">
      <c r="B253" s="39">
        <v>5.0199999999999996</v>
      </c>
      <c r="C253" s="39">
        <v>7.6999999999999999E-2</v>
      </c>
      <c r="D253" s="38">
        <f t="shared" si="12"/>
        <v>5.5E-2</v>
      </c>
      <c r="E253" s="38">
        <f t="shared" si="13"/>
        <v>5.366110287436031E-3</v>
      </c>
    </row>
    <row r="254" spans="2:5" x14ac:dyDescent="0.25">
      <c r="B254" s="39">
        <v>5.04</v>
      </c>
      <c r="C254" s="39">
        <v>7.6999999999999999E-2</v>
      </c>
      <c r="D254" s="38">
        <f t="shared" si="12"/>
        <v>5.5E-2</v>
      </c>
      <c r="E254" s="38">
        <f t="shared" si="13"/>
        <v>5.366110287436031E-3</v>
      </c>
    </row>
    <row r="255" spans="2:5" x14ac:dyDescent="0.25">
      <c r="B255" s="40">
        <v>5.0599999999999996</v>
      </c>
      <c r="C255" s="40">
        <v>0.09</v>
      </c>
      <c r="D255" s="38">
        <f t="shared" si="12"/>
        <v>6.8000000000000005E-2</v>
      </c>
      <c r="E255" s="38">
        <f t="shared" si="13"/>
        <v>6.6344636281027297E-3</v>
      </c>
    </row>
    <row r="256" spans="2:5" x14ac:dyDescent="0.25">
      <c r="B256" s="39">
        <v>5.08</v>
      </c>
      <c r="C256" s="39">
        <v>8.4000000000000005E-2</v>
      </c>
      <c r="D256" s="38">
        <f t="shared" si="12"/>
        <v>6.2000000000000006E-2</v>
      </c>
      <c r="E256" s="38">
        <f t="shared" si="13"/>
        <v>6.0490697785642537E-3</v>
      </c>
    </row>
    <row r="257" spans="2:5" x14ac:dyDescent="0.25">
      <c r="B257" s="39">
        <v>5.0999999999999996</v>
      </c>
      <c r="C257" s="39">
        <v>7.6999999999999999E-2</v>
      </c>
      <c r="D257" s="38">
        <f t="shared" si="12"/>
        <v>5.5E-2</v>
      </c>
      <c r="E257" s="38">
        <f t="shared" si="13"/>
        <v>5.366110287436031E-3</v>
      </c>
    </row>
    <row r="258" spans="2:5" x14ac:dyDescent="0.25">
      <c r="B258" s="39">
        <v>5.12</v>
      </c>
      <c r="C258" s="39">
        <v>7.6999999999999999E-2</v>
      </c>
      <c r="D258" s="38">
        <f t="shared" si="12"/>
        <v>5.5E-2</v>
      </c>
      <c r="E258" s="38">
        <f t="shared" si="13"/>
        <v>5.366110287436031E-3</v>
      </c>
    </row>
    <row r="259" spans="2:5" x14ac:dyDescent="0.25">
      <c r="B259" s="39">
        <v>5.14</v>
      </c>
      <c r="C259" s="39">
        <v>8.4000000000000005E-2</v>
      </c>
      <c r="D259" s="38">
        <f t="shared" ref="D259:D322" si="14">C259-$O$5</f>
        <v>6.2000000000000006E-2</v>
      </c>
      <c r="E259" s="38">
        <f t="shared" si="13"/>
        <v>6.0490697785642537E-3</v>
      </c>
    </row>
    <row r="260" spans="2:5" x14ac:dyDescent="0.25">
      <c r="B260" s="39">
        <v>5.16</v>
      </c>
      <c r="C260" s="39">
        <v>7.6999999999999999E-2</v>
      </c>
      <c r="D260" s="38">
        <f t="shared" si="14"/>
        <v>5.5E-2</v>
      </c>
      <c r="E260" s="38">
        <f t="shared" ref="E260:E323" si="15">D260/$O$2</f>
        <v>5.366110287436031E-3</v>
      </c>
    </row>
    <row r="261" spans="2:5" x14ac:dyDescent="0.25">
      <c r="B261" s="39">
        <v>5.18</v>
      </c>
      <c r="C261" s="39">
        <v>7.1999999999999995E-2</v>
      </c>
      <c r="D261" s="38">
        <f t="shared" si="14"/>
        <v>4.9999999999999996E-2</v>
      </c>
      <c r="E261" s="38">
        <f t="shared" si="15"/>
        <v>4.8782820794873007E-3</v>
      </c>
    </row>
    <row r="262" spans="2:5" x14ac:dyDescent="0.25">
      <c r="B262" s="39">
        <v>5.2</v>
      </c>
      <c r="C262" s="39">
        <v>6.6000000000000003E-2</v>
      </c>
      <c r="D262" s="38">
        <f t="shared" si="14"/>
        <v>4.4000000000000004E-2</v>
      </c>
      <c r="E262" s="38">
        <f t="shared" si="15"/>
        <v>4.2928882299488255E-3</v>
      </c>
    </row>
    <row r="263" spans="2:5" x14ac:dyDescent="0.25">
      <c r="B263" s="39">
        <v>5.22</v>
      </c>
      <c r="C263" s="39">
        <v>7.1999999999999995E-2</v>
      </c>
      <c r="D263" s="38">
        <f t="shared" si="14"/>
        <v>4.9999999999999996E-2</v>
      </c>
      <c r="E263" s="38">
        <f t="shared" si="15"/>
        <v>4.8782820794873007E-3</v>
      </c>
    </row>
    <row r="264" spans="2:5" x14ac:dyDescent="0.25">
      <c r="B264" s="39">
        <v>5.24</v>
      </c>
      <c r="C264" s="39">
        <v>0.06</v>
      </c>
      <c r="D264" s="38">
        <f t="shared" si="14"/>
        <v>3.7999999999999999E-2</v>
      </c>
      <c r="E264" s="38">
        <f t="shared" si="15"/>
        <v>3.7074943804103486E-3</v>
      </c>
    </row>
    <row r="265" spans="2:5" x14ac:dyDescent="0.25">
      <c r="B265" s="39">
        <v>5.26</v>
      </c>
      <c r="C265" s="39">
        <v>5.2999999999999999E-2</v>
      </c>
      <c r="D265" s="38">
        <f t="shared" si="14"/>
        <v>3.1E-2</v>
      </c>
      <c r="E265" s="38">
        <f t="shared" si="15"/>
        <v>3.0245348892821268E-3</v>
      </c>
    </row>
    <row r="266" spans="2:5" x14ac:dyDescent="0.25">
      <c r="B266" s="39">
        <v>5.28</v>
      </c>
      <c r="C266" s="39">
        <v>4.7E-2</v>
      </c>
      <c r="D266" s="38">
        <f t="shared" si="14"/>
        <v>2.5000000000000001E-2</v>
      </c>
      <c r="E266" s="38">
        <f t="shared" si="15"/>
        <v>2.4391410397436508E-3</v>
      </c>
    </row>
    <row r="267" spans="2:5" x14ac:dyDescent="0.25">
      <c r="B267" s="39">
        <v>5.3</v>
      </c>
      <c r="C267" s="39">
        <v>4.7E-2</v>
      </c>
      <c r="D267" s="38">
        <f t="shared" si="14"/>
        <v>2.5000000000000001E-2</v>
      </c>
      <c r="E267" s="38">
        <f t="shared" si="15"/>
        <v>2.4391410397436508E-3</v>
      </c>
    </row>
    <row r="268" spans="2:5" x14ac:dyDescent="0.25">
      <c r="B268" s="39">
        <v>5.32</v>
      </c>
      <c r="C268" s="39">
        <v>3.5000000000000003E-2</v>
      </c>
      <c r="D268" s="38">
        <f t="shared" si="14"/>
        <v>1.3000000000000005E-2</v>
      </c>
      <c r="E268" s="38">
        <f t="shared" si="15"/>
        <v>1.2683533406666987E-3</v>
      </c>
    </row>
    <row r="269" spans="2:5" x14ac:dyDescent="0.25">
      <c r="B269" s="39">
        <v>5.34</v>
      </c>
      <c r="C269" s="39">
        <v>2.9000000000000001E-2</v>
      </c>
      <c r="D269" s="38">
        <f t="shared" si="14"/>
        <v>7.0000000000000027E-3</v>
      </c>
      <c r="E269" s="38">
        <f t="shared" si="15"/>
        <v>6.8295949112822242E-4</v>
      </c>
    </row>
    <row r="270" spans="2:5" x14ac:dyDescent="0.25">
      <c r="B270" s="39">
        <v>5.36</v>
      </c>
      <c r="C270" s="39">
        <v>2.9000000000000001E-2</v>
      </c>
      <c r="D270" s="38">
        <f t="shared" si="14"/>
        <v>7.0000000000000027E-3</v>
      </c>
      <c r="E270" s="38">
        <f t="shared" si="15"/>
        <v>6.8295949112822242E-4</v>
      </c>
    </row>
    <row r="271" spans="2:5" x14ac:dyDescent="0.25">
      <c r="B271" s="39">
        <v>5.38</v>
      </c>
      <c r="C271" s="39">
        <v>2.3E-2</v>
      </c>
      <c r="D271" s="38">
        <f t="shared" si="14"/>
        <v>1.0000000000000009E-3</v>
      </c>
      <c r="E271" s="38">
        <f t="shared" si="15"/>
        <v>9.7565641589746112E-5</v>
      </c>
    </row>
    <row r="272" spans="2:5" x14ac:dyDescent="0.25">
      <c r="B272" s="39">
        <v>5.4</v>
      </c>
      <c r="C272" s="39">
        <v>1.0999999999999999E-2</v>
      </c>
      <c r="D272" s="38">
        <f t="shared" si="14"/>
        <v>-1.0999999999999999E-2</v>
      </c>
      <c r="E272" s="38">
        <f t="shared" si="15"/>
        <v>-1.0732220574872062E-3</v>
      </c>
    </row>
    <row r="273" spans="2:5" x14ac:dyDescent="0.25">
      <c r="B273" s="39">
        <v>5.42</v>
      </c>
      <c r="C273" s="39">
        <v>5.0000000000000001E-3</v>
      </c>
      <c r="D273" s="38">
        <f t="shared" si="14"/>
        <v>-1.6999999999999998E-2</v>
      </c>
      <c r="E273" s="38">
        <f t="shared" si="15"/>
        <v>-1.6586159070256822E-3</v>
      </c>
    </row>
    <row r="274" spans="2:5" x14ac:dyDescent="0.25">
      <c r="B274" s="39">
        <v>5.44</v>
      </c>
      <c r="C274" s="39">
        <v>5.0000000000000001E-3</v>
      </c>
      <c r="D274" s="38">
        <f t="shared" si="14"/>
        <v>-1.6999999999999998E-2</v>
      </c>
      <c r="E274" s="38">
        <f t="shared" si="15"/>
        <v>-1.6586159070256822E-3</v>
      </c>
    </row>
    <row r="275" spans="2:5" x14ac:dyDescent="0.25">
      <c r="B275" s="39">
        <v>5.46</v>
      </c>
      <c r="C275" s="39">
        <v>-2E-3</v>
      </c>
      <c r="D275" s="38">
        <f t="shared" si="14"/>
        <v>-2.4E-2</v>
      </c>
      <c r="E275" s="38">
        <f t="shared" si="15"/>
        <v>-2.3415753981539046E-3</v>
      </c>
    </row>
    <row r="276" spans="2:5" x14ac:dyDescent="0.25">
      <c r="B276" s="39">
        <v>5.48</v>
      </c>
      <c r="C276" s="39">
        <v>-7.0000000000000001E-3</v>
      </c>
      <c r="D276" s="38">
        <f t="shared" si="14"/>
        <v>-2.8999999999999998E-2</v>
      </c>
      <c r="E276" s="38">
        <f t="shared" si="15"/>
        <v>-2.8294036061026345E-3</v>
      </c>
    </row>
    <row r="277" spans="2:5" x14ac:dyDescent="0.25">
      <c r="B277" s="39">
        <v>5.5</v>
      </c>
      <c r="C277" s="39">
        <v>-1.2999999999999999E-2</v>
      </c>
      <c r="D277" s="38">
        <f t="shared" si="14"/>
        <v>-3.4999999999999996E-2</v>
      </c>
      <c r="E277" s="38">
        <f t="shared" si="15"/>
        <v>-3.4147974556411106E-3</v>
      </c>
    </row>
    <row r="278" spans="2:5" x14ac:dyDescent="0.25">
      <c r="B278" s="39">
        <v>5.52</v>
      </c>
      <c r="C278" s="39">
        <v>-1.2999999999999999E-2</v>
      </c>
      <c r="D278" s="38">
        <f t="shared" si="14"/>
        <v>-3.4999999999999996E-2</v>
      </c>
      <c r="E278" s="38">
        <f t="shared" si="15"/>
        <v>-3.4147974556411106E-3</v>
      </c>
    </row>
    <row r="279" spans="2:5" x14ac:dyDescent="0.25">
      <c r="B279" s="39">
        <v>5.54</v>
      </c>
      <c r="C279" s="39">
        <v>-1.9E-2</v>
      </c>
      <c r="D279" s="38">
        <f t="shared" si="14"/>
        <v>-4.0999999999999995E-2</v>
      </c>
      <c r="E279" s="38">
        <f t="shared" si="15"/>
        <v>-4.0001913051795866E-3</v>
      </c>
    </row>
    <row r="280" spans="2:5" x14ac:dyDescent="0.25">
      <c r="B280" s="39">
        <v>5.56</v>
      </c>
      <c r="C280" s="39">
        <v>-1.9E-2</v>
      </c>
      <c r="D280" s="38">
        <f t="shared" si="14"/>
        <v>-4.0999999999999995E-2</v>
      </c>
      <c r="E280" s="38">
        <f t="shared" si="15"/>
        <v>-4.0001913051795866E-3</v>
      </c>
    </row>
    <row r="281" spans="2:5" x14ac:dyDescent="0.25">
      <c r="B281" s="39">
        <v>5.58</v>
      </c>
      <c r="C281" s="39">
        <v>-1.9E-2</v>
      </c>
      <c r="D281" s="38">
        <f t="shared" si="14"/>
        <v>-4.0999999999999995E-2</v>
      </c>
      <c r="E281" s="38">
        <f t="shared" si="15"/>
        <v>-4.0001913051795866E-3</v>
      </c>
    </row>
    <row r="282" spans="2:5" x14ac:dyDescent="0.25">
      <c r="B282" s="39">
        <v>5.6</v>
      </c>
      <c r="C282" s="39">
        <v>-2.5999999999999999E-2</v>
      </c>
      <c r="D282" s="38">
        <f t="shared" si="14"/>
        <v>-4.8000000000000001E-2</v>
      </c>
      <c r="E282" s="38">
        <f t="shared" si="15"/>
        <v>-4.6831507963078093E-3</v>
      </c>
    </row>
    <row r="283" spans="2:5" x14ac:dyDescent="0.25">
      <c r="B283" s="39">
        <v>5.62</v>
      </c>
      <c r="C283" s="39">
        <v>-3.2000000000000001E-2</v>
      </c>
      <c r="D283" s="38">
        <f t="shared" si="14"/>
        <v>-5.3999999999999999E-2</v>
      </c>
      <c r="E283" s="38">
        <f t="shared" si="15"/>
        <v>-5.2685446458462853E-3</v>
      </c>
    </row>
    <row r="284" spans="2:5" x14ac:dyDescent="0.25">
      <c r="B284" s="39">
        <v>5.64</v>
      </c>
      <c r="C284" s="39">
        <v>-3.2000000000000001E-2</v>
      </c>
      <c r="D284" s="38">
        <f t="shared" si="14"/>
        <v>-5.3999999999999999E-2</v>
      </c>
      <c r="E284" s="38">
        <f t="shared" si="15"/>
        <v>-5.2685446458462853E-3</v>
      </c>
    </row>
    <row r="285" spans="2:5" x14ac:dyDescent="0.25">
      <c r="B285" s="39">
        <v>5.66</v>
      </c>
      <c r="C285" s="39">
        <v>-3.2000000000000001E-2</v>
      </c>
      <c r="D285" s="38">
        <f t="shared" si="14"/>
        <v>-5.3999999999999999E-2</v>
      </c>
      <c r="E285" s="38">
        <f t="shared" si="15"/>
        <v>-5.2685446458462853E-3</v>
      </c>
    </row>
    <row r="286" spans="2:5" x14ac:dyDescent="0.25">
      <c r="B286" s="39">
        <v>5.68</v>
      </c>
      <c r="C286" s="39">
        <v>-3.2000000000000001E-2</v>
      </c>
      <c r="D286" s="38">
        <f t="shared" si="14"/>
        <v>-5.3999999999999999E-2</v>
      </c>
      <c r="E286" s="38">
        <f t="shared" si="15"/>
        <v>-5.2685446458462853E-3</v>
      </c>
    </row>
    <row r="287" spans="2:5" x14ac:dyDescent="0.25">
      <c r="B287" s="39">
        <v>5.7</v>
      </c>
      <c r="C287" s="39">
        <v>-3.7999999999999999E-2</v>
      </c>
      <c r="D287" s="38">
        <f t="shared" si="14"/>
        <v>-0.06</v>
      </c>
      <c r="E287" s="38">
        <f t="shared" si="15"/>
        <v>-5.8539384953847614E-3</v>
      </c>
    </row>
    <row r="288" spans="2:5" x14ac:dyDescent="0.25">
      <c r="B288" s="39">
        <v>5.72</v>
      </c>
      <c r="C288" s="39">
        <v>-3.2000000000000001E-2</v>
      </c>
      <c r="D288" s="38">
        <f t="shared" si="14"/>
        <v>-5.3999999999999999E-2</v>
      </c>
      <c r="E288" s="38">
        <f t="shared" si="15"/>
        <v>-5.2685446458462853E-3</v>
      </c>
    </row>
    <row r="289" spans="2:5" x14ac:dyDescent="0.25">
      <c r="B289" s="39">
        <v>5.74</v>
      </c>
      <c r="C289" s="39">
        <v>-2.5999999999999999E-2</v>
      </c>
      <c r="D289" s="38">
        <f t="shared" si="14"/>
        <v>-4.8000000000000001E-2</v>
      </c>
      <c r="E289" s="38">
        <f t="shared" si="15"/>
        <v>-4.6831507963078093E-3</v>
      </c>
    </row>
    <row r="290" spans="2:5" x14ac:dyDescent="0.25">
      <c r="B290" s="39">
        <v>5.76</v>
      </c>
      <c r="C290" s="39">
        <v>-3.2000000000000001E-2</v>
      </c>
      <c r="D290" s="38">
        <f t="shared" si="14"/>
        <v>-5.3999999999999999E-2</v>
      </c>
      <c r="E290" s="38">
        <f t="shared" si="15"/>
        <v>-5.2685446458462853E-3</v>
      </c>
    </row>
    <row r="291" spans="2:5" x14ac:dyDescent="0.25">
      <c r="B291" s="39">
        <v>5.78</v>
      </c>
      <c r="C291" s="39">
        <v>-3.2000000000000001E-2</v>
      </c>
      <c r="D291" s="38">
        <f t="shared" si="14"/>
        <v>-5.3999999999999999E-2</v>
      </c>
      <c r="E291" s="38">
        <f t="shared" si="15"/>
        <v>-5.2685446458462853E-3</v>
      </c>
    </row>
    <row r="292" spans="2:5" x14ac:dyDescent="0.25">
      <c r="B292" s="39">
        <v>5.8</v>
      </c>
      <c r="C292" s="39">
        <v>-2.5999999999999999E-2</v>
      </c>
      <c r="D292" s="38">
        <f t="shared" si="14"/>
        <v>-4.8000000000000001E-2</v>
      </c>
      <c r="E292" s="38">
        <f t="shared" si="15"/>
        <v>-4.6831507963078093E-3</v>
      </c>
    </row>
    <row r="293" spans="2:5" x14ac:dyDescent="0.25">
      <c r="B293" s="39">
        <v>5.82</v>
      </c>
      <c r="C293" s="39">
        <v>-1.9E-2</v>
      </c>
      <c r="D293" s="38">
        <f t="shared" si="14"/>
        <v>-4.0999999999999995E-2</v>
      </c>
      <c r="E293" s="38">
        <f t="shared" si="15"/>
        <v>-4.0001913051795866E-3</v>
      </c>
    </row>
    <row r="294" spans="2:5" x14ac:dyDescent="0.25">
      <c r="B294" s="39">
        <v>5.84</v>
      </c>
      <c r="C294" s="39">
        <v>-1.9E-2</v>
      </c>
      <c r="D294" s="38">
        <f t="shared" si="14"/>
        <v>-4.0999999999999995E-2</v>
      </c>
      <c r="E294" s="38">
        <f t="shared" si="15"/>
        <v>-4.0001913051795866E-3</v>
      </c>
    </row>
    <row r="295" spans="2:5" x14ac:dyDescent="0.25">
      <c r="B295" s="39">
        <v>5.86</v>
      </c>
      <c r="C295" s="39">
        <v>-1.9E-2</v>
      </c>
      <c r="D295" s="38">
        <f t="shared" si="14"/>
        <v>-4.0999999999999995E-2</v>
      </c>
      <c r="E295" s="38">
        <f t="shared" si="15"/>
        <v>-4.0001913051795866E-3</v>
      </c>
    </row>
    <row r="296" spans="2:5" x14ac:dyDescent="0.25">
      <c r="B296" s="39">
        <v>5.88</v>
      </c>
      <c r="C296" s="39">
        <v>-1.2999999999999999E-2</v>
      </c>
      <c r="D296" s="38">
        <f t="shared" si="14"/>
        <v>-3.4999999999999996E-2</v>
      </c>
      <c r="E296" s="38">
        <f t="shared" si="15"/>
        <v>-3.4147974556411106E-3</v>
      </c>
    </row>
    <row r="297" spans="2:5" x14ac:dyDescent="0.25">
      <c r="B297" s="39">
        <v>5.9</v>
      </c>
      <c r="C297" s="39">
        <v>-7.0000000000000001E-3</v>
      </c>
      <c r="D297" s="38">
        <f t="shared" si="14"/>
        <v>-2.8999999999999998E-2</v>
      </c>
      <c r="E297" s="38">
        <f t="shared" si="15"/>
        <v>-2.8294036061026345E-3</v>
      </c>
    </row>
    <row r="298" spans="2:5" x14ac:dyDescent="0.25">
      <c r="B298" s="39">
        <v>5.92</v>
      </c>
      <c r="C298" s="39">
        <v>-2E-3</v>
      </c>
      <c r="D298" s="38">
        <f t="shared" si="14"/>
        <v>-2.4E-2</v>
      </c>
      <c r="E298" s="38">
        <f t="shared" si="15"/>
        <v>-2.3415753981539046E-3</v>
      </c>
    </row>
    <row r="299" spans="2:5" x14ac:dyDescent="0.25">
      <c r="B299" s="39">
        <v>5.94</v>
      </c>
      <c r="C299" s="39">
        <v>-2E-3</v>
      </c>
      <c r="D299" s="38">
        <f t="shared" si="14"/>
        <v>-2.4E-2</v>
      </c>
      <c r="E299" s="38">
        <f t="shared" si="15"/>
        <v>-2.3415753981539046E-3</v>
      </c>
    </row>
    <row r="300" spans="2:5" x14ac:dyDescent="0.25">
      <c r="B300" s="39">
        <v>5.96</v>
      </c>
      <c r="C300" s="39">
        <v>5.0000000000000001E-3</v>
      </c>
      <c r="D300" s="38">
        <f t="shared" si="14"/>
        <v>-1.6999999999999998E-2</v>
      </c>
      <c r="E300" s="38">
        <f t="shared" si="15"/>
        <v>-1.6586159070256822E-3</v>
      </c>
    </row>
    <row r="301" spans="2:5" x14ac:dyDescent="0.25">
      <c r="B301" s="39">
        <v>5.98</v>
      </c>
      <c r="C301" s="39">
        <v>5.0000000000000001E-3</v>
      </c>
      <c r="D301" s="38">
        <f t="shared" si="14"/>
        <v>-1.6999999999999998E-2</v>
      </c>
      <c r="E301" s="38">
        <f t="shared" si="15"/>
        <v>-1.6586159070256822E-3</v>
      </c>
    </row>
    <row r="302" spans="2:5" x14ac:dyDescent="0.25">
      <c r="B302" s="39">
        <v>6</v>
      </c>
      <c r="C302" s="39">
        <v>1.0999999999999999E-2</v>
      </c>
      <c r="D302" s="38">
        <f t="shared" si="14"/>
        <v>-1.0999999999999999E-2</v>
      </c>
      <c r="E302" s="38">
        <f t="shared" si="15"/>
        <v>-1.0732220574872062E-3</v>
      </c>
    </row>
    <row r="303" spans="2:5" x14ac:dyDescent="0.25">
      <c r="B303" s="39">
        <v>6.02</v>
      </c>
      <c r="C303" s="39">
        <v>1.7000000000000001E-2</v>
      </c>
      <c r="D303" s="38">
        <f t="shared" si="14"/>
        <v>-4.9999999999999975E-3</v>
      </c>
      <c r="E303" s="38">
        <f t="shared" si="15"/>
        <v>-4.8782820794872984E-4</v>
      </c>
    </row>
    <row r="304" spans="2:5" x14ac:dyDescent="0.25">
      <c r="B304" s="39">
        <v>6.04</v>
      </c>
      <c r="C304" s="39">
        <v>1.7000000000000001E-2</v>
      </c>
      <c r="D304" s="38">
        <f t="shared" si="14"/>
        <v>-4.9999999999999975E-3</v>
      </c>
      <c r="E304" s="38">
        <f t="shared" si="15"/>
        <v>-4.8782820794872984E-4</v>
      </c>
    </row>
    <row r="305" spans="2:5" x14ac:dyDescent="0.25">
      <c r="B305" s="39">
        <v>6.06</v>
      </c>
      <c r="C305" s="39">
        <v>2.9000000000000001E-2</v>
      </c>
      <c r="D305" s="38">
        <f t="shared" si="14"/>
        <v>7.0000000000000027E-3</v>
      </c>
      <c r="E305" s="38">
        <f t="shared" si="15"/>
        <v>6.8295949112822242E-4</v>
      </c>
    </row>
    <row r="306" spans="2:5" x14ac:dyDescent="0.25">
      <c r="B306" s="39">
        <v>6.08</v>
      </c>
      <c r="C306" s="39">
        <v>3.5000000000000003E-2</v>
      </c>
      <c r="D306" s="38">
        <f t="shared" si="14"/>
        <v>1.3000000000000005E-2</v>
      </c>
      <c r="E306" s="38">
        <f t="shared" si="15"/>
        <v>1.2683533406666987E-3</v>
      </c>
    </row>
    <row r="307" spans="2:5" x14ac:dyDescent="0.25">
      <c r="B307" s="39">
        <v>6.1</v>
      </c>
      <c r="C307" s="39">
        <v>3.5000000000000003E-2</v>
      </c>
      <c r="D307" s="38">
        <f t="shared" si="14"/>
        <v>1.3000000000000005E-2</v>
      </c>
      <c r="E307" s="38">
        <f t="shared" si="15"/>
        <v>1.2683533406666987E-3</v>
      </c>
    </row>
    <row r="308" spans="2:5" x14ac:dyDescent="0.25">
      <c r="B308" s="39">
        <v>6.12</v>
      </c>
      <c r="C308" s="39">
        <v>3.5000000000000003E-2</v>
      </c>
      <c r="D308" s="38">
        <f t="shared" si="14"/>
        <v>1.3000000000000005E-2</v>
      </c>
      <c r="E308" s="38">
        <f t="shared" si="15"/>
        <v>1.2683533406666987E-3</v>
      </c>
    </row>
    <row r="309" spans="2:5" x14ac:dyDescent="0.25">
      <c r="B309" s="39">
        <v>6.14</v>
      </c>
      <c r="C309" s="39">
        <v>4.1000000000000002E-2</v>
      </c>
      <c r="D309" s="38">
        <f t="shared" si="14"/>
        <v>1.9000000000000003E-2</v>
      </c>
      <c r="E309" s="38">
        <f t="shared" si="15"/>
        <v>1.8537471902051747E-3</v>
      </c>
    </row>
    <row r="310" spans="2:5" x14ac:dyDescent="0.25">
      <c r="B310" s="39">
        <v>6.16</v>
      </c>
      <c r="C310" s="39">
        <v>4.7E-2</v>
      </c>
      <c r="D310" s="38">
        <f t="shared" si="14"/>
        <v>2.5000000000000001E-2</v>
      </c>
      <c r="E310" s="38">
        <f t="shared" si="15"/>
        <v>2.4391410397436508E-3</v>
      </c>
    </row>
    <row r="311" spans="2:5" x14ac:dyDescent="0.25">
      <c r="B311" s="39">
        <v>6.18</v>
      </c>
      <c r="C311" s="39">
        <v>4.1000000000000002E-2</v>
      </c>
      <c r="D311" s="38">
        <f t="shared" si="14"/>
        <v>1.9000000000000003E-2</v>
      </c>
      <c r="E311" s="38">
        <f t="shared" si="15"/>
        <v>1.8537471902051747E-3</v>
      </c>
    </row>
    <row r="312" spans="2:5" x14ac:dyDescent="0.25">
      <c r="B312" s="39">
        <v>6.2</v>
      </c>
      <c r="C312" s="39">
        <v>5.2999999999999999E-2</v>
      </c>
      <c r="D312" s="38">
        <f t="shared" si="14"/>
        <v>3.1E-2</v>
      </c>
      <c r="E312" s="38">
        <f t="shared" si="15"/>
        <v>3.0245348892821268E-3</v>
      </c>
    </row>
    <row r="313" spans="2:5" x14ac:dyDescent="0.25">
      <c r="B313" s="39">
        <v>6.22</v>
      </c>
      <c r="C313" s="39">
        <v>5.2999999999999999E-2</v>
      </c>
      <c r="D313" s="38">
        <f t="shared" si="14"/>
        <v>3.1E-2</v>
      </c>
      <c r="E313" s="38">
        <f t="shared" si="15"/>
        <v>3.0245348892821268E-3</v>
      </c>
    </row>
    <row r="314" spans="2:5" x14ac:dyDescent="0.25">
      <c r="B314" s="39">
        <v>6.24</v>
      </c>
      <c r="C314" s="39">
        <v>5.2999999999999999E-2</v>
      </c>
      <c r="D314" s="38">
        <f t="shared" si="14"/>
        <v>3.1E-2</v>
      </c>
      <c r="E314" s="38">
        <f t="shared" si="15"/>
        <v>3.0245348892821268E-3</v>
      </c>
    </row>
    <row r="315" spans="2:5" x14ac:dyDescent="0.25">
      <c r="B315" s="39">
        <v>6.26</v>
      </c>
      <c r="C315" s="39">
        <v>5.2999999999999999E-2</v>
      </c>
      <c r="D315" s="38">
        <f t="shared" si="14"/>
        <v>3.1E-2</v>
      </c>
      <c r="E315" s="38">
        <f t="shared" si="15"/>
        <v>3.0245348892821268E-3</v>
      </c>
    </row>
    <row r="316" spans="2:5" x14ac:dyDescent="0.25">
      <c r="B316" s="39">
        <v>6.28</v>
      </c>
      <c r="C316" s="39">
        <v>0.06</v>
      </c>
      <c r="D316" s="38">
        <f t="shared" si="14"/>
        <v>3.7999999999999999E-2</v>
      </c>
      <c r="E316" s="38">
        <f t="shared" si="15"/>
        <v>3.7074943804103486E-3</v>
      </c>
    </row>
    <row r="317" spans="2:5" x14ac:dyDescent="0.25">
      <c r="B317" s="39">
        <v>6.3</v>
      </c>
      <c r="C317" s="39">
        <v>0.06</v>
      </c>
      <c r="D317" s="38">
        <f t="shared" si="14"/>
        <v>3.7999999999999999E-2</v>
      </c>
      <c r="E317" s="38">
        <f t="shared" si="15"/>
        <v>3.7074943804103486E-3</v>
      </c>
    </row>
    <row r="318" spans="2:5" x14ac:dyDescent="0.25">
      <c r="B318" s="39">
        <v>6.32</v>
      </c>
      <c r="C318" s="39">
        <v>5.2999999999999999E-2</v>
      </c>
      <c r="D318" s="38">
        <f t="shared" si="14"/>
        <v>3.1E-2</v>
      </c>
      <c r="E318" s="38">
        <f t="shared" si="15"/>
        <v>3.0245348892821268E-3</v>
      </c>
    </row>
    <row r="319" spans="2:5" x14ac:dyDescent="0.25">
      <c r="B319" s="39">
        <v>6.34</v>
      </c>
      <c r="C319" s="39">
        <v>0.06</v>
      </c>
      <c r="D319" s="38">
        <f t="shared" si="14"/>
        <v>3.7999999999999999E-2</v>
      </c>
      <c r="E319" s="38">
        <f t="shared" si="15"/>
        <v>3.7074943804103486E-3</v>
      </c>
    </row>
    <row r="320" spans="2:5" x14ac:dyDescent="0.25">
      <c r="B320" s="39">
        <v>6.36</v>
      </c>
      <c r="C320" s="39">
        <v>0.06</v>
      </c>
      <c r="D320" s="38">
        <f t="shared" si="14"/>
        <v>3.7999999999999999E-2</v>
      </c>
      <c r="E320" s="38">
        <f t="shared" si="15"/>
        <v>3.7074943804103486E-3</v>
      </c>
    </row>
    <row r="321" spans="2:5" x14ac:dyDescent="0.25">
      <c r="B321" s="39">
        <v>6.38</v>
      </c>
      <c r="C321" s="39">
        <v>0.06</v>
      </c>
      <c r="D321" s="38">
        <f t="shared" si="14"/>
        <v>3.7999999999999999E-2</v>
      </c>
      <c r="E321" s="38">
        <f t="shared" si="15"/>
        <v>3.7074943804103486E-3</v>
      </c>
    </row>
    <row r="322" spans="2:5" x14ac:dyDescent="0.25">
      <c r="B322" s="39">
        <v>6.4</v>
      </c>
      <c r="C322" s="39">
        <v>5.2999999999999999E-2</v>
      </c>
      <c r="D322" s="38">
        <f t="shared" si="14"/>
        <v>3.1E-2</v>
      </c>
      <c r="E322" s="38">
        <f t="shared" si="15"/>
        <v>3.0245348892821268E-3</v>
      </c>
    </row>
    <row r="323" spans="2:5" x14ac:dyDescent="0.25">
      <c r="B323" s="39">
        <v>6.42</v>
      </c>
      <c r="C323" s="39">
        <v>5.2999999999999999E-2</v>
      </c>
      <c r="D323" s="38">
        <f t="shared" ref="D323:D386" si="16">C323-$O$5</f>
        <v>3.1E-2</v>
      </c>
      <c r="E323" s="38">
        <f t="shared" si="15"/>
        <v>3.0245348892821268E-3</v>
      </c>
    </row>
    <row r="324" spans="2:5" x14ac:dyDescent="0.25">
      <c r="B324" s="39">
        <v>6.44</v>
      </c>
      <c r="C324" s="39">
        <v>0.06</v>
      </c>
      <c r="D324" s="38">
        <f t="shared" si="16"/>
        <v>3.7999999999999999E-2</v>
      </c>
      <c r="E324" s="38">
        <f t="shared" ref="E324:E387" si="17">D324/$O$2</f>
        <v>3.7074943804103486E-3</v>
      </c>
    </row>
    <row r="325" spans="2:5" x14ac:dyDescent="0.25">
      <c r="B325" s="39">
        <v>6.46</v>
      </c>
      <c r="C325" s="39">
        <v>5.2999999999999999E-2</v>
      </c>
      <c r="D325" s="38">
        <f t="shared" si="16"/>
        <v>3.1E-2</v>
      </c>
      <c r="E325" s="38">
        <f t="shared" si="17"/>
        <v>3.0245348892821268E-3</v>
      </c>
    </row>
    <row r="326" spans="2:5" x14ac:dyDescent="0.25">
      <c r="B326" s="39">
        <v>6.48</v>
      </c>
      <c r="C326" s="39">
        <v>4.7E-2</v>
      </c>
      <c r="D326" s="38">
        <f t="shared" si="16"/>
        <v>2.5000000000000001E-2</v>
      </c>
      <c r="E326" s="38">
        <f t="shared" si="17"/>
        <v>2.4391410397436508E-3</v>
      </c>
    </row>
    <row r="327" spans="2:5" x14ac:dyDescent="0.25">
      <c r="B327" s="39">
        <v>6.5</v>
      </c>
      <c r="C327" s="39">
        <v>4.7E-2</v>
      </c>
      <c r="D327" s="38">
        <f t="shared" si="16"/>
        <v>2.5000000000000001E-2</v>
      </c>
      <c r="E327" s="38">
        <f t="shared" si="17"/>
        <v>2.4391410397436508E-3</v>
      </c>
    </row>
    <row r="328" spans="2:5" x14ac:dyDescent="0.25">
      <c r="B328" s="39">
        <v>6.52</v>
      </c>
      <c r="C328" s="39">
        <v>5.2999999999999999E-2</v>
      </c>
      <c r="D328" s="38">
        <f t="shared" si="16"/>
        <v>3.1E-2</v>
      </c>
      <c r="E328" s="38">
        <f t="shared" si="17"/>
        <v>3.0245348892821268E-3</v>
      </c>
    </row>
    <row r="329" spans="2:5" x14ac:dyDescent="0.25">
      <c r="B329" s="39">
        <v>6.54</v>
      </c>
      <c r="C329" s="39">
        <v>4.1000000000000002E-2</v>
      </c>
      <c r="D329" s="38">
        <f t="shared" si="16"/>
        <v>1.9000000000000003E-2</v>
      </c>
      <c r="E329" s="38">
        <f t="shared" si="17"/>
        <v>1.8537471902051747E-3</v>
      </c>
    </row>
    <row r="330" spans="2:5" x14ac:dyDescent="0.25">
      <c r="B330" s="39">
        <v>6.56</v>
      </c>
      <c r="C330" s="39">
        <v>3.5000000000000003E-2</v>
      </c>
      <c r="D330" s="38">
        <f t="shared" si="16"/>
        <v>1.3000000000000005E-2</v>
      </c>
      <c r="E330" s="38">
        <f t="shared" si="17"/>
        <v>1.2683533406666987E-3</v>
      </c>
    </row>
    <row r="331" spans="2:5" x14ac:dyDescent="0.25">
      <c r="B331" s="39">
        <v>6.58</v>
      </c>
      <c r="C331" s="39">
        <v>3.5000000000000003E-2</v>
      </c>
      <c r="D331" s="38">
        <f t="shared" si="16"/>
        <v>1.3000000000000005E-2</v>
      </c>
      <c r="E331" s="38">
        <f t="shared" si="17"/>
        <v>1.2683533406666987E-3</v>
      </c>
    </row>
    <row r="332" spans="2:5" x14ac:dyDescent="0.25">
      <c r="B332" s="39">
        <v>6.6</v>
      </c>
      <c r="C332" s="39">
        <v>3.5000000000000003E-2</v>
      </c>
      <c r="D332" s="38">
        <f t="shared" si="16"/>
        <v>1.3000000000000005E-2</v>
      </c>
      <c r="E332" s="38">
        <f t="shared" si="17"/>
        <v>1.2683533406666987E-3</v>
      </c>
    </row>
    <row r="333" spans="2:5" x14ac:dyDescent="0.25">
      <c r="B333" s="39">
        <v>6.62</v>
      </c>
      <c r="C333" s="39">
        <v>2.9000000000000001E-2</v>
      </c>
      <c r="D333" s="38">
        <f t="shared" si="16"/>
        <v>7.0000000000000027E-3</v>
      </c>
      <c r="E333" s="38">
        <f t="shared" si="17"/>
        <v>6.8295949112822242E-4</v>
      </c>
    </row>
    <row r="334" spans="2:5" x14ac:dyDescent="0.25">
      <c r="B334" s="39">
        <v>6.64</v>
      </c>
      <c r="C334" s="39">
        <v>1.7000000000000001E-2</v>
      </c>
      <c r="D334" s="38">
        <f t="shared" si="16"/>
        <v>-4.9999999999999975E-3</v>
      </c>
      <c r="E334" s="38">
        <f t="shared" si="17"/>
        <v>-4.8782820794872984E-4</v>
      </c>
    </row>
    <row r="335" spans="2:5" x14ac:dyDescent="0.25">
      <c r="B335" s="39">
        <v>6.66</v>
      </c>
      <c r="C335" s="39">
        <v>1.7000000000000001E-2</v>
      </c>
      <c r="D335" s="38">
        <f t="shared" si="16"/>
        <v>-4.9999999999999975E-3</v>
      </c>
      <c r="E335" s="38">
        <f t="shared" si="17"/>
        <v>-4.8782820794872984E-4</v>
      </c>
    </row>
    <row r="336" spans="2:5" x14ac:dyDescent="0.25">
      <c r="B336" s="39">
        <v>6.68</v>
      </c>
      <c r="C336" s="39">
        <v>1.7000000000000001E-2</v>
      </c>
      <c r="D336" s="38">
        <f t="shared" si="16"/>
        <v>-4.9999999999999975E-3</v>
      </c>
      <c r="E336" s="38">
        <f t="shared" si="17"/>
        <v>-4.8782820794872984E-4</v>
      </c>
    </row>
    <row r="337" spans="2:5" x14ac:dyDescent="0.25">
      <c r="B337" s="39">
        <v>6.7</v>
      </c>
      <c r="C337" s="39">
        <v>1.0999999999999999E-2</v>
      </c>
      <c r="D337" s="38">
        <f t="shared" si="16"/>
        <v>-1.0999999999999999E-2</v>
      </c>
      <c r="E337" s="38">
        <f t="shared" si="17"/>
        <v>-1.0732220574872062E-3</v>
      </c>
    </row>
    <row r="338" spans="2:5" x14ac:dyDescent="0.25">
      <c r="B338" s="39">
        <v>6.72</v>
      </c>
      <c r="C338" s="39">
        <v>5.0000000000000001E-3</v>
      </c>
      <c r="D338" s="38">
        <f t="shared" si="16"/>
        <v>-1.6999999999999998E-2</v>
      </c>
      <c r="E338" s="38">
        <f t="shared" si="17"/>
        <v>-1.6586159070256822E-3</v>
      </c>
    </row>
    <row r="339" spans="2:5" x14ac:dyDescent="0.25">
      <c r="B339" s="39">
        <v>6.74</v>
      </c>
      <c r="C339" s="39">
        <v>1.0999999999999999E-2</v>
      </c>
      <c r="D339" s="38">
        <f t="shared" si="16"/>
        <v>-1.0999999999999999E-2</v>
      </c>
      <c r="E339" s="38">
        <f t="shared" si="17"/>
        <v>-1.0732220574872062E-3</v>
      </c>
    </row>
    <row r="340" spans="2:5" x14ac:dyDescent="0.25">
      <c r="B340" s="39">
        <v>6.76</v>
      </c>
      <c r="C340" s="39">
        <v>5.0000000000000001E-3</v>
      </c>
      <c r="D340" s="38">
        <f t="shared" si="16"/>
        <v>-1.6999999999999998E-2</v>
      </c>
      <c r="E340" s="38">
        <f t="shared" si="17"/>
        <v>-1.6586159070256822E-3</v>
      </c>
    </row>
    <row r="341" spans="2:5" x14ac:dyDescent="0.25">
      <c r="B341" s="39">
        <v>6.78</v>
      </c>
      <c r="C341" s="39">
        <v>-2E-3</v>
      </c>
      <c r="D341" s="38">
        <f t="shared" si="16"/>
        <v>-2.4E-2</v>
      </c>
      <c r="E341" s="38">
        <f t="shared" si="17"/>
        <v>-2.3415753981539046E-3</v>
      </c>
    </row>
    <row r="342" spans="2:5" x14ac:dyDescent="0.25">
      <c r="B342" s="39">
        <v>6.8</v>
      </c>
      <c r="C342" s="39">
        <v>5.0000000000000001E-3</v>
      </c>
      <c r="D342" s="38">
        <f t="shared" si="16"/>
        <v>-1.6999999999999998E-2</v>
      </c>
      <c r="E342" s="38">
        <f t="shared" si="17"/>
        <v>-1.6586159070256822E-3</v>
      </c>
    </row>
    <row r="343" spans="2:5" x14ac:dyDescent="0.25">
      <c r="B343" s="39">
        <v>6.82</v>
      </c>
      <c r="C343" s="39">
        <v>5.0000000000000001E-3</v>
      </c>
      <c r="D343" s="38">
        <f t="shared" si="16"/>
        <v>-1.6999999999999998E-2</v>
      </c>
      <c r="E343" s="38">
        <f t="shared" si="17"/>
        <v>-1.6586159070256822E-3</v>
      </c>
    </row>
    <row r="344" spans="2:5" x14ac:dyDescent="0.25">
      <c r="B344" s="39">
        <v>6.84</v>
      </c>
      <c r="C344" s="39">
        <v>-2E-3</v>
      </c>
      <c r="D344" s="38">
        <f t="shared" si="16"/>
        <v>-2.4E-2</v>
      </c>
      <c r="E344" s="38">
        <f t="shared" si="17"/>
        <v>-2.3415753981539046E-3</v>
      </c>
    </row>
    <row r="345" spans="2:5" x14ac:dyDescent="0.25">
      <c r="B345" s="39">
        <v>6.86</v>
      </c>
      <c r="C345" s="39">
        <v>-7.0000000000000001E-3</v>
      </c>
      <c r="D345" s="38">
        <f t="shared" si="16"/>
        <v>-2.8999999999999998E-2</v>
      </c>
      <c r="E345" s="38">
        <f t="shared" si="17"/>
        <v>-2.8294036061026345E-3</v>
      </c>
    </row>
    <row r="346" spans="2:5" x14ac:dyDescent="0.25">
      <c r="B346" s="39">
        <v>6.88</v>
      </c>
      <c r="C346" s="39">
        <v>-2E-3</v>
      </c>
      <c r="D346" s="38">
        <f t="shared" si="16"/>
        <v>-2.4E-2</v>
      </c>
      <c r="E346" s="38">
        <f t="shared" si="17"/>
        <v>-2.3415753981539046E-3</v>
      </c>
    </row>
    <row r="347" spans="2:5" x14ac:dyDescent="0.25">
      <c r="B347" s="39">
        <v>6.9</v>
      </c>
      <c r="C347" s="39">
        <v>-7.0000000000000001E-3</v>
      </c>
      <c r="D347" s="38">
        <f t="shared" si="16"/>
        <v>-2.8999999999999998E-2</v>
      </c>
      <c r="E347" s="38">
        <f t="shared" si="17"/>
        <v>-2.8294036061026345E-3</v>
      </c>
    </row>
    <row r="348" spans="2:5" x14ac:dyDescent="0.25">
      <c r="B348" s="39">
        <v>6.92</v>
      </c>
      <c r="C348" s="39">
        <v>-1.2999999999999999E-2</v>
      </c>
      <c r="D348" s="38">
        <f t="shared" si="16"/>
        <v>-3.4999999999999996E-2</v>
      </c>
      <c r="E348" s="38">
        <f t="shared" si="17"/>
        <v>-3.4147974556411106E-3</v>
      </c>
    </row>
    <row r="349" spans="2:5" x14ac:dyDescent="0.25">
      <c r="B349" s="39">
        <v>6.94</v>
      </c>
      <c r="C349" s="39">
        <v>-7.0000000000000001E-3</v>
      </c>
      <c r="D349" s="38">
        <f t="shared" si="16"/>
        <v>-2.8999999999999998E-2</v>
      </c>
      <c r="E349" s="38">
        <f t="shared" si="17"/>
        <v>-2.8294036061026345E-3</v>
      </c>
    </row>
    <row r="350" spans="2:5" x14ac:dyDescent="0.25">
      <c r="B350" s="39">
        <v>6.96</v>
      </c>
      <c r="C350" s="39">
        <v>-1.2999999999999999E-2</v>
      </c>
      <c r="D350" s="38">
        <f t="shared" si="16"/>
        <v>-3.4999999999999996E-2</v>
      </c>
      <c r="E350" s="38">
        <f t="shared" si="17"/>
        <v>-3.4147974556411106E-3</v>
      </c>
    </row>
    <row r="351" spans="2:5" x14ac:dyDescent="0.25">
      <c r="B351" s="39">
        <v>6.98</v>
      </c>
      <c r="C351" s="39">
        <v>-1.2999999999999999E-2</v>
      </c>
      <c r="D351" s="38">
        <f t="shared" si="16"/>
        <v>-3.4999999999999996E-2</v>
      </c>
      <c r="E351" s="38">
        <f t="shared" si="17"/>
        <v>-3.4147974556411106E-3</v>
      </c>
    </row>
    <row r="352" spans="2:5" x14ac:dyDescent="0.25">
      <c r="B352" s="39">
        <v>7</v>
      </c>
      <c r="C352" s="39">
        <v>-1.2999999999999999E-2</v>
      </c>
      <c r="D352" s="38">
        <f t="shared" si="16"/>
        <v>-3.4999999999999996E-2</v>
      </c>
      <c r="E352" s="38">
        <f t="shared" si="17"/>
        <v>-3.4147974556411106E-3</v>
      </c>
    </row>
    <row r="353" spans="2:5" x14ac:dyDescent="0.25">
      <c r="B353" s="39">
        <v>7.02</v>
      </c>
      <c r="C353" s="39">
        <v>-1.2999999999999999E-2</v>
      </c>
      <c r="D353" s="38">
        <f t="shared" si="16"/>
        <v>-3.4999999999999996E-2</v>
      </c>
      <c r="E353" s="38">
        <f t="shared" si="17"/>
        <v>-3.4147974556411106E-3</v>
      </c>
    </row>
    <row r="354" spans="2:5" x14ac:dyDescent="0.25">
      <c r="B354" s="39">
        <v>7.04</v>
      </c>
      <c r="C354" s="39">
        <v>-7.0000000000000001E-3</v>
      </c>
      <c r="D354" s="38">
        <f t="shared" si="16"/>
        <v>-2.8999999999999998E-2</v>
      </c>
      <c r="E354" s="38">
        <f t="shared" si="17"/>
        <v>-2.8294036061026345E-3</v>
      </c>
    </row>
    <row r="355" spans="2:5" x14ac:dyDescent="0.25">
      <c r="B355" s="39">
        <v>7.06</v>
      </c>
      <c r="C355" s="39">
        <v>-1.2999999999999999E-2</v>
      </c>
      <c r="D355" s="38">
        <f t="shared" si="16"/>
        <v>-3.4999999999999996E-2</v>
      </c>
      <c r="E355" s="38">
        <f t="shared" si="17"/>
        <v>-3.4147974556411106E-3</v>
      </c>
    </row>
    <row r="356" spans="2:5" x14ac:dyDescent="0.25">
      <c r="B356" s="39">
        <v>7.08</v>
      </c>
      <c r="C356" s="39">
        <v>-1.2999999999999999E-2</v>
      </c>
      <c r="D356" s="38">
        <f t="shared" si="16"/>
        <v>-3.4999999999999996E-2</v>
      </c>
      <c r="E356" s="38">
        <f t="shared" si="17"/>
        <v>-3.4147974556411106E-3</v>
      </c>
    </row>
    <row r="357" spans="2:5" x14ac:dyDescent="0.25">
      <c r="B357" s="39">
        <v>7.1</v>
      </c>
      <c r="C357" s="39">
        <v>-7.0000000000000001E-3</v>
      </c>
      <c r="D357" s="38">
        <f t="shared" si="16"/>
        <v>-2.8999999999999998E-2</v>
      </c>
      <c r="E357" s="38">
        <f t="shared" si="17"/>
        <v>-2.8294036061026345E-3</v>
      </c>
    </row>
    <row r="358" spans="2:5" x14ac:dyDescent="0.25">
      <c r="B358" s="39">
        <v>7.12</v>
      </c>
      <c r="C358" s="39">
        <v>5.0000000000000001E-3</v>
      </c>
      <c r="D358" s="38">
        <f t="shared" si="16"/>
        <v>-1.6999999999999998E-2</v>
      </c>
      <c r="E358" s="38">
        <f t="shared" si="17"/>
        <v>-1.6586159070256822E-3</v>
      </c>
    </row>
    <row r="359" spans="2:5" x14ac:dyDescent="0.25">
      <c r="B359" s="39">
        <v>7.14</v>
      </c>
      <c r="C359" s="39">
        <v>-2E-3</v>
      </c>
      <c r="D359" s="38">
        <f t="shared" si="16"/>
        <v>-2.4E-2</v>
      </c>
      <c r="E359" s="38">
        <f t="shared" si="17"/>
        <v>-2.3415753981539046E-3</v>
      </c>
    </row>
    <row r="360" spans="2:5" x14ac:dyDescent="0.25">
      <c r="B360" s="39">
        <v>7.16</v>
      </c>
      <c r="C360" s="39">
        <v>-2E-3</v>
      </c>
      <c r="D360" s="38">
        <f t="shared" si="16"/>
        <v>-2.4E-2</v>
      </c>
      <c r="E360" s="38">
        <f t="shared" si="17"/>
        <v>-2.3415753981539046E-3</v>
      </c>
    </row>
    <row r="361" spans="2:5" x14ac:dyDescent="0.25">
      <c r="B361" s="39">
        <v>7.18</v>
      </c>
      <c r="C361" s="39">
        <v>5.0000000000000001E-3</v>
      </c>
      <c r="D361" s="38">
        <f t="shared" si="16"/>
        <v>-1.6999999999999998E-2</v>
      </c>
      <c r="E361" s="38">
        <f t="shared" si="17"/>
        <v>-1.6586159070256822E-3</v>
      </c>
    </row>
    <row r="362" spans="2:5" x14ac:dyDescent="0.25">
      <c r="B362" s="39">
        <v>7.2</v>
      </c>
      <c r="C362" s="39">
        <v>5.0000000000000001E-3</v>
      </c>
      <c r="D362" s="38">
        <f t="shared" si="16"/>
        <v>-1.6999999999999998E-2</v>
      </c>
      <c r="E362" s="38">
        <f t="shared" si="17"/>
        <v>-1.6586159070256822E-3</v>
      </c>
    </row>
    <row r="363" spans="2:5" x14ac:dyDescent="0.25">
      <c r="B363" s="39">
        <v>7.22</v>
      </c>
      <c r="C363" s="39">
        <v>5.0000000000000001E-3</v>
      </c>
      <c r="D363" s="38">
        <f t="shared" si="16"/>
        <v>-1.6999999999999998E-2</v>
      </c>
      <c r="E363" s="38">
        <f t="shared" si="17"/>
        <v>-1.6586159070256822E-3</v>
      </c>
    </row>
    <row r="364" spans="2:5" x14ac:dyDescent="0.25">
      <c r="B364" s="39">
        <v>7.24</v>
      </c>
      <c r="C364" s="39">
        <v>5.0000000000000001E-3</v>
      </c>
      <c r="D364" s="38">
        <f t="shared" si="16"/>
        <v>-1.6999999999999998E-2</v>
      </c>
      <c r="E364" s="38">
        <f t="shared" si="17"/>
        <v>-1.6586159070256822E-3</v>
      </c>
    </row>
    <row r="365" spans="2:5" x14ac:dyDescent="0.25">
      <c r="B365" s="39">
        <v>7.26</v>
      </c>
      <c r="C365" s="39">
        <v>5.0000000000000001E-3</v>
      </c>
      <c r="D365" s="38">
        <f t="shared" si="16"/>
        <v>-1.6999999999999998E-2</v>
      </c>
      <c r="E365" s="38">
        <f t="shared" si="17"/>
        <v>-1.6586159070256822E-3</v>
      </c>
    </row>
    <row r="366" spans="2:5" x14ac:dyDescent="0.25">
      <c r="B366" s="39">
        <v>7.28</v>
      </c>
      <c r="C366" s="39">
        <v>1.7000000000000001E-2</v>
      </c>
      <c r="D366" s="38">
        <f t="shared" si="16"/>
        <v>-4.9999999999999975E-3</v>
      </c>
      <c r="E366" s="38">
        <f t="shared" si="17"/>
        <v>-4.8782820794872984E-4</v>
      </c>
    </row>
    <row r="367" spans="2:5" x14ac:dyDescent="0.25">
      <c r="B367" s="39">
        <v>7.3</v>
      </c>
      <c r="C367" s="39">
        <v>1.7000000000000001E-2</v>
      </c>
      <c r="D367" s="38">
        <f t="shared" si="16"/>
        <v>-4.9999999999999975E-3</v>
      </c>
      <c r="E367" s="38">
        <f t="shared" si="17"/>
        <v>-4.8782820794872984E-4</v>
      </c>
    </row>
    <row r="368" spans="2:5" x14ac:dyDescent="0.25">
      <c r="B368" s="39">
        <v>7.32</v>
      </c>
      <c r="C368" s="39">
        <v>1.7000000000000001E-2</v>
      </c>
      <c r="D368" s="38">
        <f t="shared" si="16"/>
        <v>-4.9999999999999975E-3</v>
      </c>
      <c r="E368" s="38">
        <f t="shared" si="17"/>
        <v>-4.8782820794872984E-4</v>
      </c>
    </row>
    <row r="369" spans="2:5" x14ac:dyDescent="0.25">
      <c r="B369" s="39">
        <v>7.34</v>
      </c>
      <c r="C369" s="39">
        <v>2.3E-2</v>
      </c>
      <c r="D369" s="38">
        <f t="shared" si="16"/>
        <v>1.0000000000000009E-3</v>
      </c>
      <c r="E369" s="38">
        <f t="shared" si="17"/>
        <v>9.7565641589746112E-5</v>
      </c>
    </row>
    <row r="370" spans="2:5" x14ac:dyDescent="0.25">
      <c r="B370" s="39">
        <v>7.36</v>
      </c>
      <c r="C370" s="39">
        <v>2.9000000000000001E-2</v>
      </c>
      <c r="D370" s="38">
        <f t="shared" si="16"/>
        <v>7.0000000000000027E-3</v>
      </c>
      <c r="E370" s="38">
        <f t="shared" si="17"/>
        <v>6.8295949112822242E-4</v>
      </c>
    </row>
    <row r="371" spans="2:5" x14ac:dyDescent="0.25">
      <c r="B371" s="39">
        <v>7.38</v>
      </c>
      <c r="C371" s="39">
        <v>2.9000000000000001E-2</v>
      </c>
      <c r="D371" s="38">
        <f t="shared" si="16"/>
        <v>7.0000000000000027E-3</v>
      </c>
      <c r="E371" s="38">
        <f t="shared" si="17"/>
        <v>6.8295949112822242E-4</v>
      </c>
    </row>
    <row r="372" spans="2:5" x14ac:dyDescent="0.25">
      <c r="B372" s="39">
        <v>7.4</v>
      </c>
      <c r="C372" s="39">
        <v>2.9000000000000001E-2</v>
      </c>
      <c r="D372" s="38">
        <f t="shared" si="16"/>
        <v>7.0000000000000027E-3</v>
      </c>
      <c r="E372" s="38">
        <f t="shared" si="17"/>
        <v>6.8295949112822242E-4</v>
      </c>
    </row>
    <row r="373" spans="2:5" x14ac:dyDescent="0.25">
      <c r="B373" s="39">
        <v>7.42</v>
      </c>
      <c r="C373" s="39">
        <v>3.5000000000000003E-2</v>
      </c>
      <c r="D373" s="38">
        <f t="shared" si="16"/>
        <v>1.3000000000000005E-2</v>
      </c>
      <c r="E373" s="38">
        <f t="shared" si="17"/>
        <v>1.2683533406666987E-3</v>
      </c>
    </row>
    <row r="374" spans="2:5" x14ac:dyDescent="0.25">
      <c r="B374" s="39">
        <v>7.44</v>
      </c>
      <c r="C374" s="39">
        <v>3.5000000000000003E-2</v>
      </c>
      <c r="D374" s="38">
        <f t="shared" si="16"/>
        <v>1.3000000000000005E-2</v>
      </c>
      <c r="E374" s="38">
        <f t="shared" si="17"/>
        <v>1.2683533406666987E-3</v>
      </c>
    </row>
    <row r="375" spans="2:5" x14ac:dyDescent="0.25">
      <c r="B375" s="39">
        <v>7.46</v>
      </c>
      <c r="C375" s="39">
        <v>3.5000000000000003E-2</v>
      </c>
      <c r="D375" s="38">
        <f t="shared" si="16"/>
        <v>1.3000000000000005E-2</v>
      </c>
      <c r="E375" s="38">
        <f t="shared" si="17"/>
        <v>1.2683533406666987E-3</v>
      </c>
    </row>
    <row r="376" spans="2:5" x14ac:dyDescent="0.25">
      <c r="B376" s="39">
        <v>7.48</v>
      </c>
      <c r="C376" s="39">
        <v>3.5000000000000003E-2</v>
      </c>
      <c r="D376" s="38">
        <f t="shared" si="16"/>
        <v>1.3000000000000005E-2</v>
      </c>
      <c r="E376" s="38">
        <f t="shared" si="17"/>
        <v>1.2683533406666987E-3</v>
      </c>
    </row>
    <row r="377" spans="2:5" x14ac:dyDescent="0.25">
      <c r="B377" s="39">
        <v>7.5</v>
      </c>
      <c r="C377" s="39">
        <v>3.5000000000000003E-2</v>
      </c>
      <c r="D377" s="38">
        <f t="shared" si="16"/>
        <v>1.3000000000000005E-2</v>
      </c>
      <c r="E377" s="38">
        <f t="shared" si="17"/>
        <v>1.2683533406666987E-3</v>
      </c>
    </row>
    <row r="378" spans="2:5" x14ac:dyDescent="0.25">
      <c r="B378" s="39">
        <v>7.52</v>
      </c>
      <c r="C378" s="39">
        <v>3.5000000000000003E-2</v>
      </c>
      <c r="D378" s="38">
        <f t="shared" si="16"/>
        <v>1.3000000000000005E-2</v>
      </c>
      <c r="E378" s="38">
        <f t="shared" si="17"/>
        <v>1.2683533406666987E-3</v>
      </c>
    </row>
    <row r="379" spans="2:5" x14ac:dyDescent="0.25">
      <c r="B379" s="39">
        <v>7.54</v>
      </c>
      <c r="C379" s="39">
        <v>3.5000000000000003E-2</v>
      </c>
      <c r="D379" s="38">
        <f t="shared" si="16"/>
        <v>1.3000000000000005E-2</v>
      </c>
      <c r="E379" s="38">
        <f t="shared" si="17"/>
        <v>1.2683533406666987E-3</v>
      </c>
    </row>
    <row r="380" spans="2:5" x14ac:dyDescent="0.25">
      <c r="B380" s="39">
        <v>7.56</v>
      </c>
      <c r="C380" s="39">
        <v>4.1000000000000002E-2</v>
      </c>
      <c r="D380" s="38">
        <f t="shared" si="16"/>
        <v>1.9000000000000003E-2</v>
      </c>
      <c r="E380" s="38">
        <f t="shared" si="17"/>
        <v>1.8537471902051747E-3</v>
      </c>
    </row>
    <row r="381" spans="2:5" x14ac:dyDescent="0.25">
      <c r="B381" s="39">
        <v>7.58</v>
      </c>
      <c r="C381" s="39">
        <v>4.7E-2</v>
      </c>
      <c r="D381" s="38">
        <f t="shared" si="16"/>
        <v>2.5000000000000001E-2</v>
      </c>
      <c r="E381" s="38">
        <f t="shared" si="17"/>
        <v>2.4391410397436508E-3</v>
      </c>
    </row>
    <row r="382" spans="2:5" x14ac:dyDescent="0.25">
      <c r="B382" s="39">
        <v>7.6</v>
      </c>
      <c r="C382" s="39">
        <v>4.7E-2</v>
      </c>
      <c r="D382" s="38">
        <f t="shared" si="16"/>
        <v>2.5000000000000001E-2</v>
      </c>
      <c r="E382" s="38">
        <f t="shared" si="17"/>
        <v>2.4391410397436508E-3</v>
      </c>
    </row>
    <row r="383" spans="2:5" x14ac:dyDescent="0.25">
      <c r="B383" s="39">
        <v>7.62</v>
      </c>
      <c r="C383" s="39">
        <v>3.5000000000000003E-2</v>
      </c>
      <c r="D383" s="38">
        <f t="shared" si="16"/>
        <v>1.3000000000000005E-2</v>
      </c>
      <c r="E383" s="38">
        <f t="shared" si="17"/>
        <v>1.2683533406666987E-3</v>
      </c>
    </row>
    <row r="384" spans="2:5" x14ac:dyDescent="0.25">
      <c r="B384" s="39">
        <v>7.64</v>
      </c>
      <c r="C384" s="39">
        <v>4.1000000000000002E-2</v>
      </c>
      <c r="D384" s="38">
        <f t="shared" si="16"/>
        <v>1.9000000000000003E-2</v>
      </c>
      <c r="E384" s="38">
        <f t="shared" si="17"/>
        <v>1.8537471902051747E-3</v>
      </c>
    </row>
    <row r="385" spans="2:5" x14ac:dyDescent="0.25">
      <c r="B385" s="39">
        <v>7.66</v>
      </c>
      <c r="C385" s="39">
        <v>4.7E-2</v>
      </c>
      <c r="D385" s="38">
        <f t="shared" si="16"/>
        <v>2.5000000000000001E-2</v>
      </c>
      <c r="E385" s="38">
        <f t="shared" si="17"/>
        <v>2.4391410397436508E-3</v>
      </c>
    </row>
    <row r="386" spans="2:5" x14ac:dyDescent="0.25">
      <c r="B386" s="39">
        <v>7.68</v>
      </c>
      <c r="C386" s="39">
        <v>4.1000000000000002E-2</v>
      </c>
      <c r="D386" s="38">
        <f t="shared" si="16"/>
        <v>1.9000000000000003E-2</v>
      </c>
      <c r="E386" s="38">
        <f t="shared" si="17"/>
        <v>1.8537471902051747E-3</v>
      </c>
    </row>
    <row r="387" spans="2:5" x14ac:dyDescent="0.25">
      <c r="B387" s="39">
        <v>7.7</v>
      </c>
      <c r="C387" s="39">
        <v>3.5000000000000003E-2</v>
      </c>
      <c r="D387" s="38">
        <f t="shared" ref="D387:D450" si="18">C387-$O$5</f>
        <v>1.3000000000000005E-2</v>
      </c>
      <c r="E387" s="38">
        <f t="shared" si="17"/>
        <v>1.2683533406666987E-3</v>
      </c>
    </row>
    <row r="388" spans="2:5" x14ac:dyDescent="0.25">
      <c r="B388" s="39">
        <v>7.72</v>
      </c>
      <c r="C388" s="39">
        <v>3.5000000000000003E-2</v>
      </c>
      <c r="D388" s="38">
        <f t="shared" si="18"/>
        <v>1.3000000000000005E-2</v>
      </c>
      <c r="E388" s="38">
        <f t="shared" ref="E388:E451" si="19">D388/$O$2</f>
        <v>1.2683533406666987E-3</v>
      </c>
    </row>
    <row r="389" spans="2:5" x14ac:dyDescent="0.25">
      <c r="B389" s="39">
        <v>7.74</v>
      </c>
      <c r="C389" s="39">
        <v>4.1000000000000002E-2</v>
      </c>
      <c r="D389" s="38">
        <f t="shared" si="18"/>
        <v>1.9000000000000003E-2</v>
      </c>
      <c r="E389" s="38">
        <f t="shared" si="19"/>
        <v>1.8537471902051747E-3</v>
      </c>
    </row>
    <row r="390" spans="2:5" x14ac:dyDescent="0.25">
      <c r="B390" s="39">
        <v>7.76</v>
      </c>
      <c r="C390" s="39">
        <v>3.5000000000000003E-2</v>
      </c>
      <c r="D390" s="38">
        <f t="shared" si="18"/>
        <v>1.3000000000000005E-2</v>
      </c>
      <c r="E390" s="38">
        <f t="shared" si="19"/>
        <v>1.2683533406666987E-3</v>
      </c>
    </row>
    <row r="391" spans="2:5" x14ac:dyDescent="0.25">
      <c r="B391" s="39">
        <v>7.78</v>
      </c>
      <c r="C391" s="39">
        <v>3.5000000000000003E-2</v>
      </c>
      <c r="D391" s="38">
        <f t="shared" si="18"/>
        <v>1.3000000000000005E-2</v>
      </c>
      <c r="E391" s="38">
        <f t="shared" si="19"/>
        <v>1.2683533406666987E-3</v>
      </c>
    </row>
    <row r="392" spans="2:5" x14ac:dyDescent="0.25">
      <c r="B392" s="39">
        <v>7.8</v>
      </c>
      <c r="C392" s="39">
        <v>3.5000000000000003E-2</v>
      </c>
      <c r="D392" s="38">
        <f t="shared" si="18"/>
        <v>1.3000000000000005E-2</v>
      </c>
      <c r="E392" s="38">
        <f t="shared" si="19"/>
        <v>1.2683533406666987E-3</v>
      </c>
    </row>
    <row r="393" spans="2:5" x14ac:dyDescent="0.25">
      <c r="B393" s="39">
        <v>7.82</v>
      </c>
      <c r="C393" s="39">
        <v>3.5000000000000003E-2</v>
      </c>
      <c r="D393" s="38">
        <f t="shared" si="18"/>
        <v>1.3000000000000005E-2</v>
      </c>
      <c r="E393" s="38">
        <f t="shared" si="19"/>
        <v>1.2683533406666987E-3</v>
      </c>
    </row>
    <row r="394" spans="2:5" x14ac:dyDescent="0.25">
      <c r="B394" s="39">
        <v>7.84</v>
      </c>
      <c r="C394" s="39">
        <v>2.9000000000000001E-2</v>
      </c>
      <c r="D394" s="38">
        <f t="shared" si="18"/>
        <v>7.0000000000000027E-3</v>
      </c>
      <c r="E394" s="38">
        <f t="shared" si="19"/>
        <v>6.8295949112822242E-4</v>
      </c>
    </row>
    <row r="395" spans="2:5" x14ac:dyDescent="0.25">
      <c r="B395" s="39">
        <v>7.86</v>
      </c>
      <c r="C395" s="39">
        <v>2.9000000000000001E-2</v>
      </c>
      <c r="D395" s="38">
        <f t="shared" si="18"/>
        <v>7.0000000000000027E-3</v>
      </c>
      <c r="E395" s="38">
        <f t="shared" si="19"/>
        <v>6.8295949112822242E-4</v>
      </c>
    </row>
    <row r="396" spans="2:5" x14ac:dyDescent="0.25">
      <c r="B396" s="39">
        <v>7.88</v>
      </c>
      <c r="C396" s="39">
        <v>2.9000000000000001E-2</v>
      </c>
      <c r="D396" s="38">
        <f t="shared" si="18"/>
        <v>7.0000000000000027E-3</v>
      </c>
      <c r="E396" s="38">
        <f t="shared" si="19"/>
        <v>6.8295949112822242E-4</v>
      </c>
    </row>
    <row r="397" spans="2:5" x14ac:dyDescent="0.25">
      <c r="B397" s="39">
        <v>7.9</v>
      </c>
      <c r="C397" s="39">
        <v>2.9000000000000001E-2</v>
      </c>
      <c r="D397" s="38">
        <f t="shared" si="18"/>
        <v>7.0000000000000027E-3</v>
      </c>
      <c r="E397" s="38">
        <f t="shared" si="19"/>
        <v>6.8295949112822242E-4</v>
      </c>
    </row>
    <row r="398" spans="2:5" x14ac:dyDescent="0.25">
      <c r="B398" s="39">
        <v>7.92</v>
      </c>
      <c r="C398" s="39">
        <v>2.3E-2</v>
      </c>
      <c r="D398" s="38">
        <f t="shared" si="18"/>
        <v>1.0000000000000009E-3</v>
      </c>
      <c r="E398" s="38">
        <f t="shared" si="19"/>
        <v>9.7565641589746112E-5</v>
      </c>
    </row>
    <row r="399" spans="2:5" x14ac:dyDescent="0.25">
      <c r="B399" s="39">
        <v>7.94</v>
      </c>
      <c r="C399" s="39">
        <v>2.3E-2</v>
      </c>
      <c r="D399" s="38">
        <f t="shared" si="18"/>
        <v>1.0000000000000009E-3</v>
      </c>
      <c r="E399" s="38">
        <f t="shared" si="19"/>
        <v>9.7565641589746112E-5</v>
      </c>
    </row>
    <row r="400" spans="2:5" x14ac:dyDescent="0.25">
      <c r="B400" s="39">
        <v>7.96</v>
      </c>
      <c r="C400" s="39">
        <v>2.3E-2</v>
      </c>
      <c r="D400" s="38">
        <f t="shared" si="18"/>
        <v>1.0000000000000009E-3</v>
      </c>
      <c r="E400" s="38">
        <f t="shared" si="19"/>
        <v>9.7565641589746112E-5</v>
      </c>
    </row>
    <row r="401" spans="2:5" x14ac:dyDescent="0.25">
      <c r="B401" s="39">
        <v>7.98</v>
      </c>
      <c r="C401" s="39">
        <v>1.7000000000000001E-2</v>
      </c>
      <c r="D401" s="38">
        <f t="shared" si="18"/>
        <v>-4.9999999999999975E-3</v>
      </c>
      <c r="E401" s="38">
        <f t="shared" si="19"/>
        <v>-4.8782820794872984E-4</v>
      </c>
    </row>
    <row r="402" spans="2:5" x14ac:dyDescent="0.25">
      <c r="B402" s="39">
        <v>8</v>
      </c>
      <c r="C402" s="39">
        <v>1.0999999999999999E-2</v>
      </c>
      <c r="D402" s="38">
        <f t="shared" si="18"/>
        <v>-1.0999999999999999E-2</v>
      </c>
      <c r="E402" s="38">
        <f t="shared" si="19"/>
        <v>-1.0732220574872062E-3</v>
      </c>
    </row>
    <row r="403" spans="2:5" x14ac:dyDescent="0.25">
      <c r="B403" s="39">
        <v>8.02</v>
      </c>
      <c r="C403" s="39">
        <v>1.7000000000000001E-2</v>
      </c>
      <c r="D403" s="38">
        <f t="shared" si="18"/>
        <v>-4.9999999999999975E-3</v>
      </c>
      <c r="E403" s="38">
        <f t="shared" si="19"/>
        <v>-4.8782820794872984E-4</v>
      </c>
    </row>
    <row r="404" spans="2:5" x14ac:dyDescent="0.25">
      <c r="B404" s="39">
        <v>8.0399999999999991</v>
      </c>
      <c r="C404" s="39">
        <v>1.7000000000000001E-2</v>
      </c>
      <c r="D404" s="38">
        <f t="shared" si="18"/>
        <v>-4.9999999999999975E-3</v>
      </c>
      <c r="E404" s="38">
        <f t="shared" si="19"/>
        <v>-4.8782820794872984E-4</v>
      </c>
    </row>
    <row r="405" spans="2:5" x14ac:dyDescent="0.25">
      <c r="B405" s="39">
        <v>8.06</v>
      </c>
      <c r="C405" s="39">
        <v>1.0999999999999999E-2</v>
      </c>
      <c r="D405" s="38">
        <f t="shared" si="18"/>
        <v>-1.0999999999999999E-2</v>
      </c>
      <c r="E405" s="38">
        <f t="shared" si="19"/>
        <v>-1.0732220574872062E-3</v>
      </c>
    </row>
    <row r="406" spans="2:5" x14ac:dyDescent="0.25">
      <c r="B406" s="39">
        <v>8.08</v>
      </c>
      <c r="C406" s="39">
        <v>1.0999999999999999E-2</v>
      </c>
      <c r="D406" s="38">
        <f t="shared" si="18"/>
        <v>-1.0999999999999999E-2</v>
      </c>
      <c r="E406" s="38">
        <f t="shared" si="19"/>
        <v>-1.0732220574872062E-3</v>
      </c>
    </row>
    <row r="407" spans="2:5" x14ac:dyDescent="0.25">
      <c r="B407" s="39">
        <v>8.1</v>
      </c>
      <c r="C407" s="39">
        <v>1.0999999999999999E-2</v>
      </c>
      <c r="D407" s="38">
        <f t="shared" si="18"/>
        <v>-1.0999999999999999E-2</v>
      </c>
      <c r="E407" s="38">
        <f t="shared" si="19"/>
        <v>-1.0732220574872062E-3</v>
      </c>
    </row>
    <row r="408" spans="2:5" x14ac:dyDescent="0.25">
      <c r="B408" s="39">
        <v>8.1199999999999992</v>
      </c>
      <c r="C408" s="39">
        <v>1.0999999999999999E-2</v>
      </c>
      <c r="D408" s="38">
        <f t="shared" si="18"/>
        <v>-1.0999999999999999E-2</v>
      </c>
      <c r="E408" s="38">
        <f t="shared" si="19"/>
        <v>-1.0732220574872062E-3</v>
      </c>
    </row>
    <row r="409" spans="2:5" x14ac:dyDescent="0.25">
      <c r="B409" s="39">
        <v>8.14</v>
      </c>
      <c r="C409" s="39">
        <v>1.0999999999999999E-2</v>
      </c>
      <c r="D409" s="38">
        <f t="shared" si="18"/>
        <v>-1.0999999999999999E-2</v>
      </c>
      <c r="E409" s="38">
        <f t="shared" si="19"/>
        <v>-1.0732220574872062E-3</v>
      </c>
    </row>
    <row r="410" spans="2:5" x14ac:dyDescent="0.25">
      <c r="B410" s="39">
        <v>8.16</v>
      </c>
      <c r="C410" s="39">
        <v>5.0000000000000001E-3</v>
      </c>
      <c r="D410" s="38">
        <f t="shared" si="18"/>
        <v>-1.6999999999999998E-2</v>
      </c>
      <c r="E410" s="38">
        <f t="shared" si="19"/>
        <v>-1.6586159070256822E-3</v>
      </c>
    </row>
    <row r="411" spans="2:5" x14ac:dyDescent="0.25">
      <c r="B411" s="39">
        <v>8.18</v>
      </c>
      <c r="C411" s="39">
        <v>5.0000000000000001E-3</v>
      </c>
      <c r="D411" s="38">
        <f t="shared" si="18"/>
        <v>-1.6999999999999998E-2</v>
      </c>
      <c r="E411" s="38">
        <f t="shared" si="19"/>
        <v>-1.6586159070256822E-3</v>
      </c>
    </row>
    <row r="412" spans="2:5" x14ac:dyDescent="0.25">
      <c r="B412" s="39">
        <v>8.1999999999999993</v>
      </c>
      <c r="C412" s="39">
        <v>5.0000000000000001E-3</v>
      </c>
      <c r="D412" s="38">
        <f t="shared" si="18"/>
        <v>-1.6999999999999998E-2</v>
      </c>
      <c r="E412" s="38">
        <f t="shared" si="19"/>
        <v>-1.6586159070256822E-3</v>
      </c>
    </row>
    <row r="413" spans="2:5" x14ac:dyDescent="0.25">
      <c r="B413" s="39">
        <v>8.2200000000000006</v>
      </c>
      <c r="C413" s="39">
        <v>5.0000000000000001E-3</v>
      </c>
      <c r="D413" s="38">
        <f t="shared" si="18"/>
        <v>-1.6999999999999998E-2</v>
      </c>
      <c r="E413" s="38">
        <f t="shared" si="19"/>
        <v>-1.6586159070256822E-3</v>
      </c>
    </row>
    <row r="414" spans="2:5" x14ac:dyDescent="0.25">
      <c r="B414" s="39">
        <v>8.24</v>
      </c>
      <c r="C414" s="39">
        <v>5.0000000000000001E-3</v>
      </c>
      <c r="D414" s="38">
        <f t="shared" si="18"/>
        <v>-1.6999999999999998E-2</v>
      </c>
      <c r="E414" s="38">
        <f t="shared" si="19"/>
        <v>-1.6586159070256822E-3</v>
      </c>
    </row>
    <row r="415" spans="2:5" x14ac:dyDescent="0.25">
      <c r="B415" s="39">
        <v>8.26</v>
      </c>
      <c r="C415" s="39">
        <v>5.0000000000000001E-3</v>
      </c>
      <c r="D415" s="38">
        <f t="shared" si="18"/>
        <v>-1.6999999999999998E-2</v>
      </c>
      <c r="E415" s="38">
        <f t="shared" si="19"/>
        <v>-1.6586159070256822E-3</v>
      </c>
    </row>
    <row r="416" spans="2:5" x14ac:dyDescent="0.25">
      <c r="B416" s="39">
        <v>8.2799999999999994</v>
      </c>
      <c r="C416" s="39">
        <v>-2E-3</v>
      </c>
      <c r="D416" s="38">
        <f t="shared" si="18"/>
        <v>-2.4E-2</v>
      </c>
      <c r="E416" s="38">
        <f t="shared" si="19"/>
        <v>-2.3415753981539046E-3</v>
      </c>
    </row>
    <row r="417" spans="2:5" x14ac:dyDescent="0.25">
      <c r="B417" s="39">
        <v>8.3000000000000007</v>
      </c>
      <c r="C417" s="39">
        <v>5.0000000000000001E-3</v>
      </c>
      <c r="D417" s="38">
        <f t="shared" si="18"/>
        <v>-1.6999999999999998E-2</v>
      </c>
      <c r="E417" s="38">
        <f t="shared" si="19"/>
        <v>-1.6586159070256822E-3</v>
      </c>
    </row>
    <row r="418" spans="2:5" x14ac:dyDescent="0.25">
      <c r="B418" s="39">
        <v>8.32</v>
      </c>
      <c r="C418" s="39">
        <v>-2E-3</v>
      </c>
      <c r="D418" s="38">
        <f t="shared" si="18"/>
        <v>-2.4E-2</v>
      </c>
      <c r="E418" s="38">
        <f t="shared" si="19"/>
        <v>-2.3415753981539046E-3</v>
      </c>
    </row>
    <row r="419" spans="2:5" x14ac:dyDescent="0.25">
      <c r="B419" s="39">
        <v>8.34</v>
      </c>
      <c r="C419" s="39">
        <v>5.0000000000000001E-3</v>
      </c>
      <c r="D419" s="38">
        <f t="shared" si="18"/>
        <v>-1.6999999999999998E-2</v>
      </c>
      <c r="E419" s="38">
        <f t="shared" si="19"/>
        <v>-1.6586159070256822E-3</v>
      </c>
    </row>
    <row r="420" spans="2:5" x14ac:dyDescent="0.25">
      <c r="B420" s="39">
        <v>8.36</v>
      </c>
      <c r="C420" s="39">
        <v>5.0000000000000001E-3</v>
      </c>
      <c r="D420" s="38">
        <f t="shared" si="18"/>
        <v>-1.6999999999999998E-2</v>
      </c>
      <c r="E420" s="38">
        <f t="shared" si="19"/>
        <v>-1.6586159070256822E-3</v>
      </c>
    </row>
    <row r="421" spans="2:5" x14ac:dyDescent="0.25">
      <c r="B421" s="39">
        <v>8.3800000000000008</v>
      </c>
      <c r="C421" s="39">
        <v>5.0000000000000001E-3</v>
      </c>
      <c r="D421" s="38">
        <f t="shared" si="18"/>
        <v>-1.6999999999999998E-2</v>
      </c>
      <c r="E421" s="38">
        <f t="shared" si="19"/>
        <v>-1.6586159070256822E-3</v>
      </c>
    </row>
    <row r="422" spans="2:5" x14ac:dyDescent="0.25">
      <c r="B422" s="39">
        <v>8.4</v>
      </c>
      <c r="C422" s="39">
        <v>5.0000000000000001E-3</v>
      </c>
      <c r="D422" s="38">
        <f t="shared" si="18"/>
        <v>-1.6999999999999998E-2</v>
      </c>
      <c r="E422" s="38">
        <f t="shared" si="19"/>
        <v>-1.6586159070256822E-3</v>
      </c>
    </row>
    <row r="423" spans="2:5" x14ac:dyDescent="0.25">
      <c r="B423" s="39">
        <v>8.42</v>
      </c>
      <c r="C423" s="39">
        <v>5.0000000000000001E-3</v>
      </c>
      <c r="D423" s="38">
        <f t="shared" si="18"/>
        <v>-1.6999999999999998E-2</v>
      </c>
      <c r="E423" s="38">
        <f t="shared" si="19"/>
        <v>-1.6586159070256822E-3</v>
      </c>
    </row>
    <row r="424" spans="2:5" x14ac:dyDescent="0.25">
      <c r="B424" s="39">
        <v>8.44</v>
      </c>
      <c r="C424" s="39">
        <v>5.0000000000000001E-3</v>
      </c>
      <c r="D424" s="38">
        <f t="shared" si="18"/>
        <v>-1.6999999999999998E-2</v>
      </c>
      <c r="E424" s="38">
        <f t="shared" si="19"/>
        <v>-1.6586159070256822E-3</v>
      </c>
    </row>
    <row r="425" spans="2:5" x14ac:dyDescent="0.25">
      <c r="B425" s="39">
        <v>8.4600000000000009</v>
      </c>
      <c r="C425" s="39">
        <v>5.0000000000000001E-3</v>
      </c>
      <c r="D425" s="38">
        <f t="shared" si="18"/>
        <v>-1.6999999999999998E-2</v>
      </c>
      <c r="E425" s="38">
        <f t="shared" si="19"/>
        <v>-1.6586159070256822E-3</v>
      </c>
    </row>
    <row r="426" spans="2:5" x14ac:dyDescent="0.25">
      <c r="B426" s="39">
        <v>8.48</v>
      </c>
      <c r="C426" s="39">
        <v>1.0999999999999999E-2</v>
      </c>
      <c r="D426" s="38">
        <f t="shared" si="18"/>
        <v>-1.0999999999999999E-2</v>
      </c>
      <c r="E426" s="38">
        <f t="shared" si="19"/>
        <v>-1.0732220574872062E-3</v>
      </c>
    </row>
    <row r="427" spans="2:5" x14ac:dyDescent="0.25">
      <c r="B427" s="39">
        <v>8.5</v>
      </c>
      <c r="C427" s="39">
        <v>1.7000000000000001E-2</v>
      </c>
      <c r="D427" s="38">
        <f t="shared" si="18"/>
        <v>-4.9999999999999975E-3</v>
      </c>
      <c r="E427" s="38">
        <f t="shared" si="19"/>
        <v>-4.8782820794872984E-4</v>
      </c>
    </row>
    <row r="428" spans="2:5" x14ac:dyDescent="0.25">
      <c r="B428" s="39">
        <v>8.52</v>
      </c>
      <c r="C428" s="39">
        <v>1.7000000000000001E-2</v>
      </c>
      <c r="D428" s="38">
        <f t="shared" si="18"/>
        <v>-4.9999999999999975E-3</v>
      </c>
      <c r="E428" s="38">
        <f t="shared" si="19"/>
        <v>-4.8782820794872984E-4</v>
      </c>
    </row>
    <row r="429" spans="2:5" x14ac:dyDescent="0.25">
      <c r="B429" s="39">
        <v>8.5399999999999991</v>
      </c>
      <c r="C429" s="39">
        <v>1.7000000000000001E-2</v>
      </c>
      <c r="D429" s="38">
        <f t="shared" si="18"/>
        <v>-4.9999999999999975E-3</v>
      </c>
      <c r="E429" s="38">
        <f t="shared" si="19"/>
        <v>-4.8782820794872984E-4</v>
      </c>
    </row>
    <row r="430" spans="2:5" x14ac:dyDescent="0.25">
      <c r="B430" s="39">
        <v>8.56</v>
      </c>
      <c r="C430" s="39">
        <v>1.7000000000000001E-2</v>
      </c>
      <c r="D430" s="38">
        <f t="shared" si="18"/>
        <v>-4.9999999999999975E-3</v>
      </c>
      <c r="E430" s="38">
        <f t="shared" si="19"/>
        <v>-4.8782820794872984E-4</v>
      </c>
    </row>
    <row r="431" spans="2:5" x14ac:dyDescent="0.25">
      <c r="B431" s="39">
        <v>8.58</v>
      </c>
      <c r="C431" s="39">
        <v>1.7000000000000001E-2</v>
      </c>
      <c r="D431" s="38">
        <f t="shared" si="18"/>
        <v>-4.9999999999999975E-3</v>
      </c>
      <c r="E431" s="38">
        <f t="shared" si="19"/>
        <v>-4.8782820794872984E-4</v>
      </c>
    </row>
    <row r="432" spans="2:5" x14ac:dyDescent="0.25">
      <c r="B432" s="39">
        <v>8.6</v>
      </c>
      <c r="C432" s="39">
        <v>1.7000000000000001E-2</v>
      </c>
      <c r="D432" s="38">
        <f t="shared" si="18"/>
        <v>-4.9999999999999975E-3</v>
      </c>
      <c r="E432" s="38">
        <f t="shared" si="19"/>
        <v>-4.8782820794872984E-4</v>
      </c>
    </row>
    <row r="433" spans="2:5" x14ac:dyDescent="0.25">
      <c r="B433" s="39">
        <v>8.6199999999999992</v>
      </c>
      <c r="C433" s="39">
        <v>1.7000000000000001E-2</v>
      </c>
      <c r="D433" s="38">
        <f t="shared" si="18"/>
        <v>-4.9999999999999975E-3</v>
      </c>
      <c r="E433" s="38">
        <f t="shared" si="19"/>
        <v>-4.8782820794872984E-4</v>
      </c>
    </row>
    <row r="434" spans="2:5" x14ac:dyDescent="0.25">
      <c r="B434" s="39">
        <v>8.64</v>
      </c>
      <c r="C434" s="39">
        <v>2.3E-2</v>
      </c>
      <c r="D434" s="38">
        <f t="shared" si="18"/>
        <v>1.0000000000000009E-3</v>
      </c>
      <c r="E434" s="38">
        <f t="shared" si="19"/>
        <v>9.7565641589746112E-5</v>
      </c>
    </row>
    <row r="435" spans="2:5" x14ac:dyDescent="0.25">
      <c r="B435" s="39">
        <v>8.66</v>
      </c>
      <c r="C435" s="39">
        <v>2.3E-2</v>
      </c>
      <c r="D435" s="38">
        <f t="shared" si="18"/>
        <v>1.0000000000000009E-3</v>
      </c>
      <c r="E435" s="38">
        <f t="shared" si="19"/>
        <v>9.7565641589746112E-5</v>
      </c>
    </row>
    <row r="436" spans="2:5" x14ac:dyDescent="0.25">
      <c r="B436" s="39">
        <v>8.68</v>
      </c>
      <c r="C436" s="39">
        <v>2.3E-2</v>
      </c>
      <c r="D436" s="38">
        <f t="shared" si="18"/>
        <v>1.0000000000000009E-3</v>
      </c>
      <c r="E436" s="38">
        <f t="shared" si="19"/>
        <v>9.7565641589746112E-5</v>
      </c>
    </row>
    <row r="437" spans="2:5" x14ac:dyDescent="0.25">
      <c r="B437" s="39">
        <v>8.6999999999999993</v>
      </c>
      <c r="C437" s="39">
        <v>2.9000000000000001E-2</v>
      </c>
      <c r="D437" s="38">
        <f t="shared" si="18"/>
        <v>7.0000000000000027E-3</v>
      </c>
      <c r="E437" s="38">
        <f t="shared" si="19"/>
        <v>6.8295949112822242E-4</v>
      </c>
    </row>
    <row r="438" spans="2:5" x14ac:dyDescent="0.25">
      <c r="B438" s="39">
        <v>8.7200000000000006</v>
      </c>
      <c r="C438" s="39">
        <v>2.9000000000000001E-2</v>
      </c>
      <c r="D438" s="38">
        <f t="shared" si="18"/>
        <v>7.0000000000000027E-3</v>
      </c>
      <c r="E438" s="38">
        <f t="shared" si="19"/>
        <v>6.8295949112822242E-4</v>
      </c>
    </row>
    <row r="439" spans="2:5" x14ac:dyDescent="0.25">
      <c r="B439" s="39">
        <v>8.74</v>
      </c>
      <c r="C439" s="39">
        <v>2.9000000000000001E-2</v>
      </c>
      <c r="D439" s="38">
        <f t="shared" si="18"/>
        <v>7.0000000000000027E-3</v>
      </c>
      <c r="E439" s="38">
        <f t="shared" si="19"/>
        <v>6.8295949112822242E-4</v>
      </c>
    </row>
    <row r="440" spans="2:5" x14ac:dyDescent="0.25">
      <c r="B440" s="39">
        <v>8.76</v>
      </c>
      <c r="C440" s="39">
        <v>2.9000000000000001E-2</v>
      </c>
      <c r="D440" s="38">
        <f t="shared" si="18"/>
        <v>7.0000000000000027E-3</v>
      </c>
      <c r="E440" s="38">
        <f t="shared" si="19"/>
        <v>6.8295949112822242E-4</v>
      </c>
    </row>
    <row r="441" spans="2:5" x14ac:dyDescent="0.25">
      <c r="B441" s="39">
        <v>8.7799999999999994</v>
      </c>
      <c r="C441" s="39">
        <v>2.9000000000000001E-2</v>
      </c>
      <c r="D441" s="38">
        <f t="shared" si="18"/>
        <v>7.0000000000000027E-3</v>
      </c>
      <c r="E441" s="38">
        <f t="shared" si="19"/>
        <v>6.8295949112822242E-4</v>
      </c>
    </row>
    <row r="442" spans="2:5" x14ac:dyDescent="0.25">
      <c r="B442" s="39">
        <v>8.8000000000000007</v>
      </c>
      <c r="C442" s="39">
        <v>2.9000000000000001E-2</v>
      </c>
      <c r="D442" s="38">
        <f t="shared" si="18"/>
        <v>7.0000000000000027E-3</v>
      </c>
      <c r="E442" s="38">
        <f t="shared" si="19"/>
        <v>6.8295949112822242E-4</v>
      </c>
    </row>
    <row r="443" spans="2:5" x14ac:dyDescent="0.25">
      <c r="B443" s="39">
        <v>8.82</v>
      </c>
      <c r="C443" s="39">
        <v>3.5000000000000003E-2</v>
      </c>
      <c r="D443" s="38">
        <f t="shared" si="18"/>
        <v>1.3000000000000005E-2</v>
      </c>
      <c r="E443" s="38">
        <f t="shared" si="19"/>
        <v>1.2683533406666987E-3</v>
      </c>
    </row>
    <row r="444" spans="2:5" x14ac:dyDescent="0.25">
      <c r="B444" s="39">
        <v>8.84</v>
      </c>
      <c r="C444" s="39">
        <v>2.9000000000000001E-2</v>
      </c>
      <c r="D444" s="38">
        <f t="shared" si="18"/>
        <v>7.0000000000000027E-3</v>
      </c>
      <c r="E444" s="38">
        <f t="shared" si="19"/>
        <v>6.8295949112822242E-4</v>
      </c>
    </row>
    <row r="445" spans="2:5" x14ac:dyDescent="0.25">
      <c r="B445" s="39">
        <v>8.86</v>
      </c>
      <c r="C445" s="39">
        <v>2.9000000000000001E-2</v>
      </c>
      <c r="D445" s="38">
        <f t="shared" si="18"/>
        <v>7.0000000000000027E-3</v>
      </c>
      <c r="E445" s="38">
        <f t="shared" si="19"/>
        <v>6.8295949112822242E-4</v>
      </c>
    </row>
    <row r="446" spans="2:5" x14ac:dyDescent="0.25">
      <c r="B446" s="39">
        <v>8.8800000000000008</v>
      </c>
      <c r="C446" s="39">
        <v>3.5000000000000003E-2</v>
      </c>
      <c r="D446" s="38">
        <f t="shared" si="18"/>
        <v>1.3000000000000005E-2</v>
      </c>
      <c r="E446" s="38">
        <f t="shared" si="19"/>
        <v>1.2683533406666987E-3</v>
      </c>
    </row>
    <row r="447" spans="2:5" x14ac:dyDescent="0.25">
      <c r="B447" s="39">
        <v>8.9</v>
      </c>
      <c r="C447" s="39">
        <v>3.5000000000000003E-2</v>
      </c>
      <c r="D447" s="38">
        <f t="shared" si="18"/>
        <v>1.3000000000000005E-2</v>
      </c>
      <c r="E447" s="38">
        <f t="shared" si="19"/>
        <v>1.2683533406666987E-3</v>
      </c>
    </row>
    <row r="448" spans="2:5" x14ac:dyDescent="0.25">
      <c r="B448" s="39">
        <v>8.92</v>
      </c>
      <c r="C448" s="39">
        <v>2.9000000000000001E-2</v>
      </c>
      <c r="D448" s="38">
        <f t="shared" si="18"/>
        <v>7.0000000000000027E-3</v>
      </c>
      <c r="E448" s="38">
        <f t="shared" si="19"/>
        <v>6.8295949112822242E-4</v>
      </c>
    </row>
    <row r="449" spans="2:5" x14ac:dyDescent="0.25">
      <c r="B449" s="39">
        <v>8.94</v>
      </c>
      <c r="C449" s="39">
        <v>3.5000000000000003E-2</v>
      </c>
      <c r="D449" s="38">
        <f t="shared" si="18"/>
        <v>1.3000000000000005E-2</v>
      </c>
      <c r="E449" s="38">
        <f t="shared" si="19"/>
        <v>1.2683533406666987E-3</v>
      </c>
    </row>
    <row r="450" spans="2:5" x14ac:dyDescent="0.25">
      <c r="B450" s="39">
        <v>8.9600000000000009</v>
      </c>
      <c r="C450" s="39">
        <v>3.5000000000000003E-2</v>
      </c>
      <c r="D450" s="38">
        <f t="shared" si="18"/>
        <v>1.3000000000000005E-2</v>
      </c>
      <c r="E450" s="38">
        <f t="shared" si="19"/>
        <v>1.2683533406666987E-3</v>
      </c>
    </row>
    <row r="451" spans="2:5" x14ac:dyDescent="0.25">
      <c r="B451" s="39">
        <v>8.98</v>
      </c>
      <c r="C451" s="39">
        <v>3.5000000000000003E-2</v>
      </c>
      <c r="D451" s="38">
        <f t="shared" ref="D451:D502" si="20">C451-$O$5</f>
        <v>1.3000000000000005E-2</v>
      </c>
      <c r="E451" s="38">
        <f t="shared" si="19"/>
        <v>1.2683533406666987E-3</v>
      </c>
    </row>
    <row r="452" spans="2:5" x14ac:dyDescent="0.25">
      <c r="B452" s="39">
        <v>9</v>
      </c>
      <c r="C452" s="39">
        <v>2.9000000000000001E-2</v>
      </c>
      <c r="D452" s="38">
        <f t="shared" si="20"/>
        <v>7.0000000000000027E-3</v>
      </c>
      <c r="E452" s="38">
        <f t="shared" ref="E452:E502" si="21">D452/$O$2</f>
        <v>6.8295949112822242E-4</v>
      </c>
    </row>
    <row r="453" spans="2:5" x14ac:dyDescent="0.25">
      <c r="B453" s="39">
        <v>9.02</v>
      </c>
      <c r="C453" s="39">
        <v>2.9000000000000001E-2</v>
      </c>
      <c r="D453" s="38">
        <f t="shared" si="20"/>
        <v>7.0000000000000027E-3</v>
      </c>
      <c r="E453" s="38">
        <f t="shared" si="21"/>
        <v>6.8295949112822242E-4</v>
      </c>
    </row>
    <row r="454" spans="2:5" x14ac:dyDescent="0.25">
      <c r="B454" s="39">
        <v>9.0399999999999991</v>
      </c>
      <c r="C454" s="39">
        <v>2.9000000000000001E-2</v>
      </c>
      <c r="D454" s="38">
        <f t="shared" si="20"/>
        <v>7.0000000000000027E-3</v>
      </c>
      <c r="E454" s="38">
        <f t="shared" si="21"/>
        <v>6.8295949112822242E-4</v>
      </c>
    </row>
    <row r="455" spans="2:5" x14ac:dyDescent="0.25">
      <c r="B455" s="39">
        <v>9.06</v>
      </c>
      <c r="C455" s="39">
        <v>2.9000000000000001E-2</v>
      </c>
      <c r="D455" s="38">
        <f t="shared" si="20"/>
        <v>7.0000000000000027E-3</v>
      </c>
      <c r="E455" s="38">
        <f t="shared" si="21"/>
        <v>6.8295949112822242E-4</v>
      </c>
    </row>
    <row r="456" spans="2:5" x14ac:dyDescent="0.25">
      <c r="B456" s="39">
        <v>9.08</v>
      </c>
      <c r="C456" s="39">
        <v>2.9000000000000001E-2</v>
      </c>
      <c r="D456" s="38">
        <f t="shared" si="20"/>
        <v>7.0000000000000027E-3</v>
      </c>
      <c r="E456" s="38">
        <f t="shared" si="21"/>
        <v>6.8295949112822242E-4</v>
      </c>
    </row>
    <row r="457" spans="2:5" x14ac:dyDescent="0.25">
      <c r="B457" s="39">
        <v>9.1</v>
      </c>
      <c r="C457" s="39">
        <v>3.5000000000000003E-2</v>
      </c>
      <c r="D457" s="38">
        <f t="shared" si="20"/>
        <v>1.3000000000000005E-2</v>
      </c>
      <c r="E457" s="38">
        <f t="shared" si="21"/>
        <v>1.2683533406666987E-3</v>
      </c>
    </row>
    <row r="458" spans="2:5" x14ac:dyDescent="0.25">
      <c r="B458" s="39">
        <v>9.1199999999999992</v>
      </c>
      <c r="C458" s="39">
        <v>2.9000000000000001E-2</v>
      </c>
      <c r="D458" s="38">
        <f t="shared" si="20"/>
        <v>7.0000000000000027E-3</v>
      </c>
      <c r="E458" s="38">
        <f t="shared" si="21"/>
        <v>6.8295949112822242E-4</v>
      </c>
    </row>
    <row r="459" spans="2:5" x14ac:dyDescent="0.25">
      <c r="B459" s="39">
        <v>9.14</v>
      </c>
      <c r="C459" s="39">
        <v>2.3E-2</v>
      </c>
      <c r="D459" s="38">
        <f t="shared" si="20"/>
        <v>1.0000000000000009E-3</v>
      </c>
      <c r="E459" s="38">
        <f t="shared" si="21"/>
        <v>9.7565641589746112E-5</v>
      </c>
    </row>
    <row r="460" spans="2:5" x14ac:dyDescent="0.25">
      <c r="B460" s="39">
        <v>9.16</v>
      </c>
      <c r="C460" s="39">
        <v>2.9000000000000001E-2</v>
      </c>
      <c r="D460" s="38">
        <f t="shared" si="20"/>
        <v>7.0000000000000027E-3</v>
      </c>
      <c r="E460" s="38">
        <f t="shared" si="21"/>
        <v>6.8295949112822242E-4</v>
      </c>
    </row>
    <row r="461" spans="2:5" x14ac:dyDescent="0.25">
      <c r="B461" s="39">
        <v>9.18</v>
      </c>
      <c r="C461" s="39">
        <v>2.9000000000000001E-2</v>
      </c>
      <c r="D461" s="38">
        <f t="shared" si="20"/>
        <v>7.0000000000000027E-3</v>
      </c>
      <c r="E461" s="38">
        <f t="shared" si="21"/>
        <v>6.8295949112822242E-4</v>
      </c>
    </row>
    <row r="462" spans="2:5" x14ac:dyDescent="0.25">
      <c r="B462" s="39">
        <v>9.1999999999999993</v>
      </c>
      <c r="C462" s="39">
        <v>2.3E-2</v>
      </c>
      <c r="D462" s="38">
        <f t="shared" si="20"/>
        <v>1.0000000000000009E-3</v>
      </c>
      <c r="E462" s="38">
        <f t="shared" si="21"/>
        <v>9.7565641589746112E-5</v>
      </c>
    </row>
    <row r="463" spans="2:5" x14ac:dyDescent="0.25">
      <c r="B463" s="39">
        <v>9.2200000000000006</v>
      </c>
      <c r="C463" s="39">
        <v>1.7000000000000001E-2</v>
      </c>
      <c r="D463" s="38">
        <f t="shared" si="20"/>
        <v>-4.9999999999999975E-3</v>
      </c>
      <c r="E463" s="38">
        <f t="shared" si="21"/>
        <v>-4.8782820794872984E-4</v>
      </c>
    </row>
    <row r="464" spans="2:5" x14ac:dyDescent="0.25">
      <c r="B464" s="39">
        <v>9.24</v>
      </c>
      <c r="C464" s="39">
        <v>1.7000000000000001E-2</v>
      </c>
      <c r="D464" s="38">
        <f t="shared" si="20"/>
        <v>-4.9999999999999975E-3</v>
      </c>
      <c r="E464" s="38">
        <f t="shared" si="21"/>
        <v>-4.8782820794872984E-4</v>
      </c>
    </row>
    <row r="465" spans="2:5" x14ac:dyDescent="0.25">
      <c r="B465" s="39">
        <v>9.26</v>
      </c>
      <c r="C465" s="39">
        <v>1.7000000000000001E-2</v>
      </c>
      <c r="D465" s="38">
        <f t="shared" si="20"/>
        <v>-4.9999999999999975E-3</v>
      </c>
      <c r="E465" s="38">
        <f t="shared" si="21"/>
        <v>-4.8782820794872984E-4</v>
      </c>
    </row>
    <row r="466" spans="2:5" x14ac:dyDescent="0.25">
      <c r="B466" s="39">
        <v>9.2799999999999994</v>
      </c>
      <c r="C466" s="39">
        <v>1.7000000000000001E-2</v>
      </c>
      <c r="D466" s="38">
        <f t="shared" si="20"/>
        <v>-4.9999999999999975E-3</v>
      </c>
      <c r="E466" s="38">
        <f t="shared" si="21"/>
        <v>-4.8782820794872984E-4</v>
      </c>
    </row>
    <row r="467" spans="2:5" x14ac:dyDescent="0.25">
      <c r="B467" s="39">
        <v>9.3000000000000007</v>
      </c>
      <c r="C467" s="39">
        <v>1.0999999999999999E-2</v>
      </c>
      <c r="D467" s="38">
        <f t="shared" si="20"/>
        <v>-1.0999999999999999E-2</v>
      </c>
      <c r="E467" s="38">
        <f t="shared" si="21"/>
        <v>-1.0732220574872062E-3</v>
      </c>
    </row>
    <row r="468" spans="2:5" x14ac:dyDescent="0.25">
      <c r="B468" s="39">
        <v>9.32</v>
      </c>
      <c r="C468" s="39">
        <v>1.7000000000000001E-2</v>
      </c>
      <c r="D468" s="38">
        <f t="shared" si="20"/>
        <v>-4.9999999999999975E-3</v>
      </c>
      <c r="E468" s="38">
        <f t="shared" si="21"/>
        <v>-4.8782820794872984E-4</v>
      </c>
    </row>
    <row r="469" spans="2:5" x14ac:dyDescent="0.25">
      <c r="B469" s="39">
        <v>9.34</v>
      </c>
      <c r="C469" s="39">
        <v>1.0999999999999999E-2</v>
      </c>
      <c r="D469" s="38">
        <f t="shared" si="20"/>
        <v>-1.0999999999999999E-2</v>
      </c>
      <c r="E469" s="38">
        <f t="shared" si="21"/>
        <v>-1.0732220574872062E-3</v>
      </c>
    </row>
    <row r="470" spans="2:5" x14ac:dyDescent="0.25">
      <c r="B470" s="39">
        <v>9.36</v>
      </c>
      <c r="C470" s="39">
        <v>1.7000000000000001E-2</v>
      </c>
      <c r="D470" s="38">
        <f t="shared" si="20"/>
        <v>-4.9999999999999975E-3</v>
      </c>
      <c r="E470" s="38">
        <f t="shared" si="21"/>
        <v>-4.8782820794872984E-4</v>
      </c>
    </row>
    <row r="471" spans="2:5" x14ac:dyDescent="0.25">
      <c r="B471" s="39">
        <v>9.3800000000000008</v>
      </c>
      <c r="C471" s="39">
        <v>1.0999999999999999E-2</v>
      </c>
      <c r="D471" s="38">
        <f t="shared" si="20"/>
        <v>-1.0999999999999999E-2</v>
      </c>
      <c r="E471" s="38">
        <f t="shared" si="21"/>
        <v>-1.0732220574872062E-3</v>
      </c>
    </row>
    <row r="472" spans="2:5" x14ac:dyDescent="0.25">
      <c r="B472" s="39">
        <v>9.4</v>
      </c>
      <c r="C472" s="39">
        <v>1.0999999999999999E-2</v>
      </c>
      <c r="D472" s="38">
        <f t="shared" si="20"/>
        <v>-1.0999999999999999E-2</v>
      </c>
      <c r="E472" s="38">
        <f t="shared" si="21"/>
        <v>-1.0732220574872062E-3</v>
      </c>
    </row>
    <row r="473" spans="2:5" x14ac:dyDescent="0.25">
      <c r="B473" s="39">
        <v>9.42</v>
      </c>
      <c r="C473" s="39">
        <v>1.0999999999999999E-2</v>
      </c>
      <c r="D473" s="38">
        <f t="shared" si="20"/>
        <v>-1.0999999999999999E-2</v>
      </c>
      <c r="E473" s="38">
        <f t="shared" si="21"/>
        <v>-1.0732220574872062E-3</v>
      </c>
    </row>
    <row r="474" spans="2:5" x14ac:dyDescent="0.25">
      <c r="B474" s="39">
        <v>9.44</v>
      </c>
      <c r="C474" s="39">
        <v>5.0000000000000001E-3</v>
      </c>
      <c r="D474" s="38">
        <f t="shared" si="20"/>
        <v>-1.6999999999999998E-2</v>
      </c>
      <c r="E474" s="38">
        <f t="shared" si="21"/>
        <v>-1.6586159070256822E-3</v>
      </c>
    </row>
    <row r="475" spans="2:5" x14ac:dyDescent="0.25">
      <c r="B475" s="39">
        <v>9.4600000000000009</v>
      </c>
      <c r="C475" s="39">
        <v>5.0000000000000001E-3</v>
      </c>
      <c r="D475" s="38">
        <f t="shared" si="20"/>
        <v>-1.6999999999999998E-2</v>
      </c>
      <c r="E475" s="38">
        <f t="shared" si="21"/>
        <v>-1.6586159070256822E-3</v>
      </c>
    </row>
    <row r="476" spans="2:5" x14ac:dyDescent="0.25">
      <c r="B476" s="39">
        <v>9.48</v>
      </c>
      <c r="C476" s="39">
        <v>1.0999999999999999E-2</v>
      </c>
      <c r="D476" s="38">
        <f t="shared" si="20"/>
        <v>-1.0999999999999999E-2</v>
      </c>
      <c r="E476" s="38">
        <f t="shared" si="21"/>
        <v>-1.0732220574872062E-3</v>
      </c>
    </row>
    <row r="477" spans="2:5" x14ac:dyDescent="0.25">
      <c r="B477" s="39">
        <v>9.5</v>
      </c>
      <c r="C477" s="39">
        <v>1.0999999999999999E-2</v>
      </c>
      <c r="D477" s="38">
        <f t="shared" si="20"/>
        <v>-1.0999999999999999E-2</v>
      </c>
      <c r="E477" s="38">
        <f t="shared" si="21"/>
        <v>-1.0732220574872062E-3</v>
      </c>
    </row>
    <row r="478" spans="2:5" x14ac:dyDescent="0.25">
      <c r="B478" s="39">
        <v>9.52</v>
      </c>
      <c r="C478" s="39">
        <v>5.0000000000000001E-3</v>
      </c>
      <c r="D478" s="38">
        <f t="shared" si="20"/>
        <v>-1.6999999999999998E-2</v>
      </c>
      <c r="E478" s="38">
        <f t="shared" si="21"/>
        <v>-1.6586159070256822E-3</v>
      </c>
    </row>
    <row r="479" spans="2:5" x14ac:dyDescent="0.25">
      <c r="B479" s="39">
        <v>9.5399999999999991</v>
      </c>
      <c r="C479" s="39">
        <v>5.0000000000000001E-3</v>
      </c>
      <c r="D479" s="38">
        <f t="shared" si="20"/>
        <v>-1.6999999999999998E-2</v>
      </c>
      <c r="E479" s="38">
        <f t="shared" si="21"/>
        <v>-1.6586159070256822E-3</v>
      </c>
    </row>
    <row r="480" spans="2:5" x14ac:dyDescent="0.25">
      <c r="B480" s="39">
        <v>9.56</v>
      </c>
      <c r="C480" s="39">
        <v>1.0999999999999999E-2</v>
      </c>
      <c r="D480" s="38">
        <f t="shared" si="20"/>
        <v>-1.0999999999999999E-2</v>
      </c>
      <c r="E480" s="38">
        <f t="shared" si="21"/>
        <v>-1.0732220574872062E-3</v>
      </c>
    </row>
    <row r="481" spans="2:5" x14ac:dyDescent="0.25">
      <c r="B481" s="39">
        <v>9.58</v>
      </c>
      <c r="C481" s="39">
        <v>1.0999999999999999E-2</v>
      </c>
      <c r="D481" s="38">
        <f t="shared" si="20"/>
        <v>-1.0999999999999999E-2</v>
      </c>
      <c r="E481" s="38">
        <f t="shared" si="21"/>
        <v>-1.0732220574872062E-3</v>
      </c>
    </row>
    <row r="482" spans="2:5" x14ac:dyDescent="0.25">
      <c r="B482" s="39">
        <v>9.6</v>
      </c>
      <c r="C482" s="39">
        <v>5.0000000000000001E-3</v>
      </c>
      <c r="D482" s="38">
        <f t="shared" si="20"/>
        <v>-1.6999999999999998E-2</v>
      </c>
      <c r="E482" s="38">
        <f t="shared" si="21"/>
        <v>-1.6586159070256822E-3</v>
      </c>
    </row>
    <row r="483" spans="2:5" x14ac:dyDescent="0.25">
      <c r="B483" s="39">
        <v>9.6199999999999992</v>
      </c>
      <c r="C483" s="39">
        <v>1.0999999999999999E-2</v>
      </c>
      <c r="D483" s="38">
        <f t="shared" si="20"/>
        <v>-1.0999999999999999E-2</v>
      </c>
      <c r="E483" s="38">
        <f t="shared" si="21"/>
        <v>-1.0732220574872062E-3</v>
      </c>
    </row>
    <row r="484" spans="2:5" x14ac:dyDescent="0.25">
      <c r="B484" s="39">
        <v>9.64</v>
      </c>
      <c r="C484" s="39">
        <v>1.0999999999999999E-2</v>
      </c>
      <c r="D484" s="38">
        <f t="shared" si="20"/>
        <v>-1.0999999999999999E-2</v>
      </c>
      <c r="E484" s="38">
        <f t="shared" si="21"/>
        <v>-1.0732220574872062E-3</v>
      </c>
    </row>
    <row r="485" spans="2:5" x14ac:dyDescent="0.25">
      <c r="B485" s="39">
        <v>9.66</v>
      </c>
      <c r="C485" s="39">
        <v>1.0999999999999999E-2</v>
      </c>
      <c r="D485" s="38">
        <f t="shared" si="20"/>
        <v>-1.0999999999999999E-2</v>
      </c>
      <c r="E485" s="38">
        <f t="shared" si="21"/>
        <v>-1.0732220574872062E-3</v>
      </c>
    </row>
    <row r="486" spans="2:5" x14ac:dyDescent="0.25">
      <c r="B486" s="39">
        <v>9.68</v>
      </c>
      <c r="C486" s="39">
        <v>1.0999999999999999E-2</v>
      </c>
      <c r="D486" s="38">
        <f t="shared" si="20"/>
        <v>-1.0999999999999999E-2</v>
      </c>
      <c r="E486" s="38">
        <f t="shared" si="21"/>
        <v>-1.0732220574872062E-3</v>
      </c>
    </row>
    <row r="487" spans="2:5" x14ac:dyDescent="0.25">
      <c r="B487" s="39">
        <v>9.6999999999999993</v>
      </c>
      <c r="C487" s="39">
        <v>1.7000000000000001E-2</v>
      </c>
      <c r="D487" s="38">
        <f t="shared" si="20"/>
        <v>-4.9999999999999975E-3</v>
      </c>
      <c r="E487" s="38">
        <f t="shared" si="21"/>
        <v>-4.8782820794872984E-4</v>
      </c>
    </row>
    <row r="488" spans="2:5" x14ac:dyDescent="0.25">
      <c r="B488" s="39">
        <v>9.7200000000000006</v>
      </c>
      <c r="C488" s="39">
        <v>1.0999999999999999E-2</v>
      </c>
      <c r="D488" s="38">
        <f t="shared" si="20"/>
        <v>-1.0999999999999999E-2</v>
      </c>
      <c r="E488" s="38">
        <f t="shared" si="21"/>
        <v>-1.0732220574872062E-3</v>
      </c>
    </row>
    <row r="489" spans="2:5" x14ac:dyDescent="0.25">
      <c r="B489" s="39">
        <v>9.74</v>
      </c>
      <c r="C489" s="39">
        <v>1.0999999999999999E-2</v>
      </c>
      <c r="D489" s="38">
        <f t="shared" si="20"/>
        <v>-1.0999999999999999E-2</v>
      </c>
      <c r="E489" s="38">
        <f t="shared" si="21"/>
        <v>-1.0732220574872062E-3</v>
      </c>
    </row>
    <row r="490" spans="2:5" x14ac:dyDescent="0.25">
      <c r="B490" s="39">
        <v>9.76</v>
      </c>
      <c r="C490" s="39">
        <v>1.0999999999999999E-2</v>
      </c>
      <c r="D490" s="38">
        <f t="shared" si="20"/>
        <v>-1.0999999999999999E-2</v>
      </c>
      <c r="E490" s="38">
        <f t="shared" si="21"/>
        <v>-1.0732220574872062E-3</v>
      </c>
    </row>
    <row r="491" spans="2:5" x14ac:dyDescent="0.25">
      <c r="B491" s="39">
        <v>9.7799999999999994</v>
      </c>
      <c r="C491" s="39">
        <v>1.0999999999999999E-2</v>
      </c>
      <c r="D491" s="38">
        <f t="shared" si="20"/>
        <v>-1.0999999999999999E-2</v>
      </c>
      <c r="E491" s="38">
        <f t="shared" si="21"/>
        <v>-1.0732220574872062E-3</v>
      </c>
    </row>
    <row r="492" spans="2:5" x14ac:dyDescent="0.25">
      <c r="B492" s="39">
        <v>9.8000000000000007</v>
      </c>
      <c r="C492" s="39">
        <v>1.7000000000000001E-2</v>
      </c>
      <c r="D492" s="38">
        <f t="shared" si="20"/>
        <v>-4.9999999999999975E-3</v>
      </c>
      <c r="E492" s="38">
        <f t="shared" si="21"/>
        <v>-4.8782820794872984E-4</v>
      </c>
    </row>
    <row r="493" spans="2:5" x14ac:dyDescent="0.25">
      <c r="B493" s="39">
        <v>9.82</v>
      </c>
      <c r="C493" s="39">
        <v>1.0999999999999999E-2</v>
      </c>
      <c r="D493" s="38">
        <f t="shared" si="20"/>
        <v>-1.0999999999999999E-2</v>
      </c>
      <c r="E493" s="38">
        <f t="shared" si="21"/>
        <v>-1.0732220574872062E-3</v>
      </c>
    </row>
    <row r="494" spans="2:5" x14ac:dyDescent="0.25">
      <c r="B494" s="39">
        <v>9.84</v>
      </c>
      <c r="C494" s="39">
        <v>1.7000000000000001E-2</v>
      </c>
      <c r="D494" s="38">
        <f t="shared" si="20"/>
        <v>-4.9999999999999975E-3</v>
      </c>
      <c r="E494" s="38">
        <f t="shared" si="21"/>
        <v>-4.8782820794872984E-4</v>
      </c>
    </row>
    <row r="495" spans="2:5" x14ac:dyDescent="0.25">
      <c r="B495" s="39">
        <v>9.86</v>
      </c>
      <c r="C495" s="39">
        <v>1.7000000000000001E-2</v>
      </c>
      <c r="D495" s="38">
        <f t="shared" si="20"/>
        <v>-4.9999999999999975E-3</v>
      </c>
      <c r="E495" s="38">
        <f t="shared" si="21"/>
        <v>-4.8782820794872984E-4</v>
      </c>
    </row>
    <row r="496" spans="2:5" x14ac:dyDescent="0.25">
      <c r="B496" s="39">
        <v>9.8800000000000008</v>
      </c>
      <c r="C496" s="39">
        <v>1.7000000000000001E-2</v>
      </c>
      <c r="D496" s="38">
        <f t="shared" si="20"/>
        <v>-4.9999999999999975E-3</v>
      </c>
      <c r="E496" s="38">
        <f t="shared" si="21"/>
        <v>-4.8782820794872984E-4</v>
      </c>
    </row>
    <row r="497" spans="2:5" x14ac:dyDescent="0.25">
      <c r="B497" s="39">
        <v>9.9</v>
      </c>
      <c r="C497" s="39">
        <v>1.7000000000000001E-2</v>
      </c>
      <c r="D497" s="38">
        <f t="shared" si="20"/>
        <v>-4.9999999999999975E-3</v>
      </c>
      <c r="E497" s="38">
        <f t="shared" si="21"/>
        <v>-4.8782820794872984E-4</v>
      </c>
    </row>
    <row r="498" spans="2:5" x14ac:dyDescent="0.25">
      <c r="B498" s="39">
        <v>9.92</v>
      </c>
      <c r="C498" s="39">
        <v>1.0999999999999999E-2</v>
      </c>
      <c r="D498" s="38">
        <f t="shared" si="20"/>
        <v>-1.0999999999999999E-2</v>
      </c>
      <c r="E498" s="38">
        <f t="shared" si="21"/>
        <v>-1.0732220574872062E-3</v>
      </c>
    </row>
    <row r="499" spans="2:5" x14ac:dyDescent="0.25">
      <c r="B499" s="39">
        <v>9.94</v>
      </c>
      <c r="C499" s="39">
        <v>1.7000000000000001E-2</v>
      </c>
      <c r="D499" s="38">
        <f t="shared" si="20"/>
        <v>-4.9999999999999975E-3</v>
      </c>
      <c r="E499" s="38">
        <f t="shared" si="21"/>
        <v>-4.8782820794872984E-4</v>
      </c>
    </row>
    <row r="500" spans="2:5" x14ac:dyDescent="0.25">
      <c r="B500" s="39">
        <v>9.9600000000000009</v>
      </c>
      <c r="C500" s="39">
        <v>2.3E-2</v>
      </c>
      <c r="D500" s="38">
        <f t="shared" si="20"/>
        <v>1.0000000000000009E-3</v>
      </c>
      <c r="E500" s="38">
        <f t="shared" si="21"/>
        <v>9.7565641589746112E-5</v>
      </c>
    </row>
    <row r="501" spans="2:5" x14ac:dyDescent="0.25">
      <c r="B501" s="39">
        <v>9.98</v>
      </c>
      <c r="C501" s="39">
        <v>2.3E-2</v>
      </c>
      <c r="D501" s="38">
        <f t="shared" si="20"/>
        <v>1.0000000000000009E-3</v>
      </c>
      <c r="E501" s="38">
        <f t="shared" si="21"/>
        <v>9.7565641589746112E-5</v>
      </c>
    </row>
    <row r="502" spans="2:5" x14ac:dyDescent="0.25">
      <c r="B502" s="39">
        <v>10</v>
      </c>
      <c r="C502" s="39">
        <v>2.3E-2</v>
      </c>
      <c r="D502" s="38">
        <f t="shared" si="20"/>
        <v>1.0000000000000009E-3</v>
      </c>
      <c r="E502" s="38">
        <f t="shared" si="21"/>
        <v>9.7565641589746112E-5</v>
      </c>
    </row>
    <row r="503" spans="2:5" x14ac:dyDescent="0.25">
      <c r="E503" s="9"/>
    </row>
    <row r="504" spans="2:5" x14ac:dyDescent="0.25">
      <c r="E504" s="9"/>
    </row>
  </sheetData>
  <mergeCells count="18">
    <mergeCell ref="H4:H9"/>
    <mergeCell ref="I4:I9"/>
    <mergeCell ref="K4:K9"/>
    <mergeCell ref="L4:L9"/>
    <mergeCell ref="G2:G3"/>
    <mergeCell ref="H2:H3"/>
    <mergeCell ref="I2:I3"/>
    <mergeCell ref="J2:J3"/>
    <mergeCell ref="K2:K3"/>
    <mergeCell ref="N5:N6"/>
    <mergeCell ref="O5:O6"/>
    <mergeCell ref="L2:L3"/>
    <mergeCell ref="W24:W25"/>
    <mergeCell ref="AA24:AA25"/>
    <mergeCell ref="N2:N3"/>
    <mergeCell ref="O2:O3"/>
    <mergeCell ref="W2:Y2"/>
    <mergeCell ref="AA2:AC2"/>
  </mergeCells>
  <pageMargins left="0.7" right="0.7" top="0.75" bottom="0.75" header="0.3" footer="0.3"/>
  <ignoredErrors>
    <ignoredError sqref="T4:T9" formulaRange="1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BEFD-8957-4932-AB43-A9C5066CF095}">
  <dimension ref="B1:AC504"/>
  <sheetViews>
    <sheetView topLeftCell="N1" workbookViewId="0">
      <selection activeCell="W28" sqref="W28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5.5703125" customWidth="1"/>
    <col min="24" max="24" width="21.5703125" customWidth="1"/>
    <col min="25" max="25" width="12.5703125" bestFit="1" customWidth="1"/>
    <col min="27" max="27" width="31.7109375" bestFit="1" customWidth="1"/>
    <col min="28" max="28" width="21.28515625" customWidth="1"/>
    <col min="29" max="29" width="12.5703125" bestFit="1" customWidth="1"/>
  </cols>
  <sheetData>
    <row r="1" spans="2:29" x14ac:dyDescent="0.25">
      <c r="B1" s="35" t="s">
        <v>23</v>
      </c>
      <c r="C1" s="35" t="s">
        <v>16</v>
      </c>
      <c r="D1" s="35" t="s">
        <v>17</v>
      </c>
      <c r="E1" s="35" t="s">
        <v>18</v>
      </c>
    </row>
    <row r="2" spans="2:29" x14ac:dyDescent="0.25">
      <c r="B2" s="39">
        <v>0</v>
      </c>
      <c r="C2" s="39">
        <v>-0.38400000000000001</v>
      </c>
      <c r="D2" s="38">
        <f>C2-$O$5</f>
        <v>-0.40800000000000003</v>
      </c>
      <c r="E2" s="38">
        <f>D2/$O$2</f>
        <v>-3.9806781768616378E-2</v>
      </c>
      <c r="G2" s="100" t="s">
        <v>12</v>
      </c>
      <c r="H2" s="100" t="s">
        <v>14</v>
      </c>
      <c r="I2" s="100" t="s">
        <v>25</v>
      </c>
      <c r="J2" s="100" t="s">
        <v>13</v>
      </c>
      <c r="K2" s="100" t="s">
        <v>15</v>
      </c>
      <c r="L2" s="100" t="s">
        <v>24</v>
      </c>
      <c r="N2" s="100" t="s">
        <v>10</v>
      </c>
      <c r="O2" s="105">
        <f>-'1ª Parte'!I5</f>
        <v>10.249509803921571</v>
      </c>
      <c r="P2" s="70">
        <f>'3ªParte 3ºEnsaio'!P2</f>
        <v>5.2256775800563385E-2</v>
      </c>
      <c r="S2" s="35" t="s">
        <v>19</v>
      </c>
      <c r="T2" s="35" t="s">
        <v>20</v>
      </c>
      <c r="U2" s="35" t="s">
        <v>21</v>
      </c>
      <c r="W2" s="103" t="s">
        <v>26</v>
      </c>
      <c r="X2" s="103"/>
      <c r="Y2" s="103"/>
      <c r="AA2" s="103" t="s">
        <v>27</v>
      </c>
      <c r="AB2" s="103"/>
      <c r="AC2" s="103"/>
    </row>
    <row r="3" spans="2:29" x14ac:dyDescent="0.25">
      <c r="B3" s="39">
        <v>0.02</v>
      </c>
      <c r="C3" s="39">
        <v>-0.36</v>
      </c>
      <c r="D3" s="38">
        <f t="shared" ref="D3:D66" si="0">C3-$O$5</f>
        <v>-0.38400000000000001</v>
      </c>
      <c r="E3" s="38">
        <f>D3/$O$2</f>
        <v>-3.7465206370462474E-2</v>
      </c>
      <c r="G3" s="100"/>
      <c r="H3" s="100"/>
      <c r="I3" s="100"/>
      <c r="J3" s="100"/>
      <c r="K3" s="100"/>
      <c r="L3" s="100"/>
      <c r="N3" s="100"/>
      <c r="O3" s="106"/>
      <c r="R3">
        <f>ABS(S3)</f>
        <v>3.3660146348462372E-2</v>
      </c>
      <c r="S3" s="38">
        <f>E28</f>
        <v>3.3660146348462372E-2</v>
      </c>
      <c r="T3" s="39">
        <f>AVERAGE(B28:B31)</f>
        <v>0.55000000000000004</v>
      </c>
      <c r="U3" s="38">
        <f>($O$2*S3*S3)/2</f>
        <v>5.8063752451097579E-3</v>
      </c>
      <c r="W3" s="35" t="s">
        <v>28</v>
      </c>
      <c r="X3" s="35" t="s">
        <v>20</v>
      </c>
      <c r="Y3" s="35" t="s">
        <v>21</v>
      </c>
      <c r="AA3" s="35" t="s">
        <v>32</v>
      </c>
      <c r="AB3" s="35" t="s">
        <v>20</v>
      </c>
      <c r="AC3" s="35" t="s">
        <v>21</v>
      </c>
    </row>
    <row r="4" spans="2:29" x14ac:dyDescent="0.25">
      <c r="B4" s="39">
        <v>0.04</v>
      </c>
      <c r="C4" s="39">
        <v>-0.34100000000000003</v>
      </c>
      <c r="D4" s="38">
        <f t="shared" si="0"/>
        <v>-0.36500000000000005</v>
      </c>
      <c r="E4" s="38">
        <f t="shared" ref="E4:E67" si="1">D4/$O$2</f>
        <v>-3.56114591802573E-2</v>
      </c>
      <c r="G4" s="36">
        <f>T5-T3</f>
        <v>1.27</v>
      </c>
      <c r="H4" s="104">
        <f>AVERAGE(G4:G7)</f>
        <v>1.2875000000000001</v>
      </c>
      <c r="I4" s="105">
        <f>_xlfn.STDEV.S(G4:G7)</f>
        <v>1.5000000000000074E-2</v>
      </c>
      <c r="J4" s="37">
        <f>1/G4</f>
        <v>0.78740157480314954</v>
      </c>
      <c r="K4" s="105">
        <f>AVERAGE(J4:J7)</f>
        <v>0.77677827831617197</v>
      </c>
      <c r="L4" s="105">
        <f>_xlfn.STDEV.S(J4:J7)</f>
        <v>9.0697392438872492E-3</v>
      </c>
      <c r="R4">
        <f t="shared" ref="R4:R10" si="2">ABS(S4)</f>
        <v>2.497680424697498E-2</v>
      </c>
      <c r="S4" s="38">
        <f>E61</f>
        <v>-2.497680424697498E-2</v>
      </c>
      <c r="T4" s="39">
        <f>AVERAGE(B61)</f>
        <v>1.18</v>
      </c>
      <c r="U4" s="56">
        <f t="shared" ref="U4:U10" si="3">($O$2*S4*S4)/2</f>
        <v>3.1970309436127977E-3</v>
      </c>
      <c r="W4" s="38">
        <f>S3</f>
        <v>3.3660146348462372E-2</v>
      </c>
      <c r="X4" s="39">
        <f>T3</f>
        <v>0.55000000000000004</v>
      </c>
      <c r="Y4" s="38">
        <f>($O$2*W4*W4)/2</f>
        <v>5.8063752451097579E-3</v>
      </c>
      <c r="AA4" s="38">
        <f>ABS(S4)</f>
        <v>2.497680424697498E-2</v>
      </c>
      <c r="AB4" s="39">
        <f>T4</f>
        <v>1.18</v>
      </c>
      <c r="AC4" s="38">
        <f>($O$2*AA4*AA4)/2</f>
        <v>3.1970309436127977E-3</v>
      </c>
    </row>
    <row r="5" spans="2:29" x14ac:dyDescent="0.25">
      <c r="B5" s="39">
        <v>0.06</v>
      </c>
      <c r="C5" s="39">
        <v>-0.311</v>
      </c>
      <c r="D5" s="38">
        <f t="shared" si="0"/>
        <v>-0.33500000000000002</v>
      </c>
      <c r="E5" s="38">
        <f t="shared" si="1"/>
        <v>-3.2684489932564918E-2</v>
      </c>
      <c r="G5" s="36">
        <f t="shared" ref="G5:G9" si="4">T6-T4</f>
        <v>1.28</v>
      </c>
      <c r="H5" s="104"/>
      <c r="I5" s="105"/>
      <c r="J5" s="37">
        <f t="shared" ref="J5:J9" si="5">1/G5</f>
        <v>0.78125</v>
      </c>
      <c r="K5" s="105"/>
      <c r="L5" s="105"/>
      <c r="N5" s="100" t="s">
        <v>30</v>
      </c>
      <c r="O5" s="101">
        <f>0.024</f>
        <v>2.4E-2</v>
      </c>
      <c r="R5">
        <f t="shared" si="2"/>
        <v>1.9513128317949206E-2</v>
      </c>
      <c r="S5" s="38">
        <f>E93</f>
        <v>1.9513128317949206E-2</v>
      </c>
      <c r="T5" s="39">
        <f>AVERAGE(B92:B94)</f>
        <v>1.82</v>
      </c>
      <c r="U5" s="56">
        <f t="shared" si="3"/>
        <v>1.9513128317949207E-3</v>
      </c>
      <c r="W5" s="38">
        <f>S5</f>
        <v>1.9513128317949206E-2</v>
      </c>
      <c r="X5" s="39">
        <f>T5</f>
        <v>1.82</v>
      </c>
      <c r="Y5" s="38">
        <f t="shared" ref="Y5:Y7" si="6">($O$2*W5*W5)/2</f>
        <v>1.9513128317949207E-3</v>
      </c>
      <c r="AA5" s="38">
        <f>ABS(S6)</f>
        <v>1.4342149313692664E-2</v>
      </c>
      <c r="AB5" s="39">
        <f>T6</f>
        <v>2.46</v>
      </c>
      <c r="AC5" s="38">
        <f t="shared" ref="AC5:AC7" si="7">($O$2*AA5*AA5)/2</f>
        <v>1.0541479745564107E-3</v>
      </c>
    </row>
    <row r="6" spans="2:29" x14ac:dyDescent="0.25">
      <c r="B6" s="39">
        <v>0.08</v>
      </c>
      <c r="C6" s="39">
        <v>-0.28100000000000003</v>
      </c>
      <c r="D6" s="38">
        <f t="shared" si="0"/>
        <v>-0.30500000000000005</v>
      </c>
      <c r="E6" s="38">
        <f t="shared" si="1"/>
        <v>-2.975752068487254E-2</v>
      </c>
      <c r="G6" s="36">
        <f t="shared" si="4"/>
        <v>1.3</v>
      </c>
      <c r="H6" s="104"/>
      <c r="I6" s="105"/>
      <c r="J6" s="37">
        <f t="shared" si="5"/>
        <v>0.76923076923076916</v>
      </c>
      <c r="K6" s="105"/>
      <c r="L6" s="105"/>
      <c r="N6" s="100"/>
      <c r="O6" s="101"/>
      <c r="R6">
        <f t="shared" si="2"/>
        <v>1.4342149313692664E-2</v>
      </c>
      <c r="S6" s="38">
        <f>E125</f>
        <v>-1.4342149313692664E-2</v>
      </c>
      <c r="T6" s="39">
        <f>AVERAGE(B125)</f>
        <v>2.46</v>
      </c>
      <c r="U6" s="56">
        <f t="shared" si="3"/>
        <v>1.0541479745564107E-3</v>
      </c>
      <c r="W6" s="38">
        <f>S7</f>
        <v>1.0537089291692572E-2</v>
      </c>
      <c r="X6" s="39">
        <f>T7</f>
        <v>3.12</v>
      </c>
      <c r="Y6" s="38">
        <f t="shared" si="6"/>
        <v>5.6900282175139901E-4</v>
      </c>
      <c r="AA6" s="38">
        <f>ABS(S8)</f>
        <v>8.3906451767181579E-3</v>
      </c>
      <c r="AB6" s="39">
        <f>T8</f>
        <v>3.7600000000000002</v>
      </c>
      <c r="AC6" s="38">
        <f t="shared" si="7"/>
        <v>3.6079774259888082E-4</v>
      </c>
    </row>
    <row r="7" spans="2:29" x14ac:dyDescent="0.25">
      <c r="B7" s="39">
        <v>0.1</v>
      </c>
      <c r="C7" s="39">
        <v>-0.25</v>
      </c>
      <c r="D7" s="38">
        <f t="shared" si="0"/>
        <v>-0.27400000000000002</v>
      </c>
      <c r="E7" s="38">
        <f t="shared" si="1"/>
        <v>-2.673298579559041E-2</v>
      </c>
      <c r="G7" s="36">
        <f t="shared" si="4"/>
        <v>1.3000000000000003</v>
      </c>
      <c r="H7" s="104"/>
      <c r="I7" s="105"/>
      <c r="J7" s="37">
        <f t="shared" si="5"/>
        <v>0.76923076923076905</v>
      </c>
      <c r="K7" s="105"/>
      <c r="L7" s="105"/>
      <c r="R7">
        <f t="shared" si="2"/>
        <v>1.0537089291692572E-2</v>
      </c>
      <c r="S7" s="38">
        <f>E158</f>
        <v>1.0537089291692572E-2</v>
      </c>
      <c r="T7" s="39">
        <f>AVERAGE(B158)</f>
        <v>3.12</v>
      </c>
      <c r="U7" s="56">
        <f t="shared" si="3"/>
        <v>5.6900282175139901E-4</v>
      </c>
      <c r="W7" s="38">
        <f>S9</f>
        <v>6.4393323449232374E-3</v>
      </c>
      <c r="X7" s="39">
        <f>T9</f>
        <v>4.42</v>
      </c>
      <c r="Y7" s="38">
        <f t="shared" si="6"/>
        <v>2.1249796738246685E-4</v>
      </c>
      <c r="AA7" s="38">
        <f>ABS(S10)</f>
        <v>5.4636759290257776E-3</v>
      </c>
      <c r="AB7" s="39">
        <f>T10</f>
        <v>5.0199999999999996</v>
      </c>
      <c r="AC7" s="38">
        <f t="shared" si="7"/>
        <v>1.5298292601272176E-4</v>
      </c>
    </row>
    <row r="8" spans="2:29" x14ac:dyDescent="0.25">
      <c r="B8" s="39">
        <v>0.12</v>
      </c>
      <c r="C8" s="39">
        <v>-0.214</v>
      </c>
      <c r="D8" s="38">
        <f t="shared" si="0"/>
        <v>-0.23799999999999999</v>
      </c>
      <c r="E8" s="38">
        <f t="shared" si="1"/>
        <v>-2.3220622698359551E-2</v>
      </c>
      <c r="G8" s="36">
        <f t="shared" si="4"/>
        <v>1.2999999999999998</v>
      </c>
      <c r="H8" s="104"/>
      <c r="I8" s="105"/>
      <c r="J8" s="37">
        <f t="shared" si="5"/>
        <v>0.76923076923076938</v>
      </c>
      <c r="K8" s="105"/>
      <c r="L8" s="105"/>
      <c r="R8">
        <f t="shared" si="2"/>
        <v>8.3906451767181579E-3</v>
      </c>
      <c r="S8" s="38">
        <f>E190</f>
        <v>-8.3906451767181579E-3</v>
      </c>
      <c r="T8" s="39">
        <f>AVERAGE(B187:B193)</f>
        <v>3.7600000000000002</v>
      </c>
      <c r="U8" s="56">
        <f t="shared" si="3"/>
        <v>3.6079774259888082E-4</v>
      </c>
    </row>
    <row r="9" spans="2:29" x14ac:dyDescent="0.25">
      <c r="B9" s="39">
        <v>0.14000000000000001</v>
      </c>
      <c r="C9" s="39">
        <v>-0.17100000000000001</v>
      </c>
      <c r="D9" s="38">
        <f t="shared" si="0"/>
        <v>-0.19500000000000001</v>
      </c>
      <c r="E9" s="38">
        <f t="shared" si="1"/>
        <v>-1.9025300110000476E-2</v>
      </c>
      <c r="G9" s="36">
        <f t="shared" si="4"/>
        <v>1.2599999999999993</v>
      </c>
      <c r="H9" s="104"/>
      <c r="I9" s="105"/>
      <c r="J9" s="37">
        <f t="shared" si="5"/>
        <v>0.79365079365079405</v>
      </c>
      <c r="K9" s="105"/>
      <c r="L9" s="105"/>
      <c r="R9">
        <f t="shared" si="2"/>
        <v>6.4393323449232374E-3</v>
      </c>
      <c r="S9" s="38">
        <f>E223</f>
        <v>6.4393323449232374E-3</v>
      </c>
      <c r="T9" s="39">
        <f>AVERAGE(B223)</f>
        <v>4.42</v>
      </c>
      <c r="U9" s="73">
        <f t="shared" si="3"/>
        <v>2.1249796738246685E-4</v>
      </c>
    </row>
    <row r="10" spans="2:29" x14ac:dyDescent="0.25">
      <c r="B10" s="39">
        <v>0.16</v>
      </c>
      <c r="C10" s="39">
        <v>-0.13500000000000001</v>
      </c>
      <c r="D10" s="38">
        <f t="shared" si="0"/>
        <v>-0.159</v>
      </c>
      <c r="E10" s="38">
        <f t="shared" si="1"/>
        <v>-1.5512937012769618E-2</v>
      </c>
      <c r="R10">
        <f t="shared" si="2"/>
        <v>5.4636759290257776E-3</v>
      </c>
      <c r="S10" s="38">
        <f>E251</f>
        <v>-5.4636759290257776E-3</v>
      </c>
      <c r="T10" s="39">
        <f>AVERAGE(B251:B255)</f>
        <v>5.0199999999999996</v>
      </c>
      <c r="U10" s="73">
        <f t="shared" si="3"/>
        <v>1.5298292601272176E-4</v>
      </c>
    </row>
    <row r="11" spans="2:29" x14ac:dyDescent="0.25">
      <c r="B11" s="39">
        <v>0.18</v>
      </c>
      <c r="C11" s="39">
        <v>-9.8000000000000004E-2</v>
      </c>
      <c r="D11" s="38">
        <f t="shared" si="0"/>
        <v>-0.122</v>
      </c>
      <c r="E11" s="38">
        <f t="shared" si="1"/>
        <v>-1.1903008273949014E-2</v>
      </c>
    </row>
    <row r="12" spans="2:29" x14ac:dyDescent="0.25">
      <c r="B12" s="39">
        <v>0.2</v>
      </c>
      <c r="C12" s="39">
        <v>-6.2E-2</v>
      </c>
      <c r="D12" s="38">
        <f t="shared" si="0"/>
        <v>-8.5999999999999993E-2</v>
      </c>
      <c r="E12" s="38">
        <f t="shared" si="1"/>
        <v>-8.3906451767181579E-3</v>
      </c>
    </row>
    <row r="13" spans="2:29" x14ac:dyDescent="0.25">
      <c r="B13" s="39">
        <v>0.22</v>
      </c>
      <c r="C13" s="39">
        <v>-1.2999999999999999E-2</v>
      </c>
      <c r="D13" s="38">
        <f t="shared" si="0"/>
        <v>-3.6999999999999998E-2</v>
      </c>
      <c r="E13" s="38">
        <f t="shared" si="1"/>
        <v>-3.6099287388206024E-3</v>
      </c>
    </row>
    <row r="14" spans="2:29" x14ac:dyDescent="0.25">
      <c r="B14" s="39">
        <v>0.24</v>
      </c>
      <c r="C14" s="39">
        <v>1.7000000000000001E-2</v>
      </c>
      <c r="D14" s="38">
        <f t="shared" si="0"/>
        <v>-6.9999999999999993E-3</v>
      </c>
      <c r="E14" s="38">
        <f t="shared" si="1"/>
        <v>-6.8295949112822209E-4</v>
      </c>
      <c r="AC14" s="23"/>
    </row>
    <row r="15" spans="2:29" x14ac:dyDescent="0.25">
      <c r="B15" s="39">
        <v>0.26</v>
      </c>
      <c r="C15" s="39">
        <v>0.06</v>
      </c>
      <c r="D15" s="38">
        <f t="shared" si="0"/>
        <v>3.5999999999999997E-2</v>
      </c>
      <c r="E15" s="38">
        <f t="shared" si="1"/>
        <v>3.5123630972308563E-3</v>
      </c>
      <c r="AC15" s="23"/>
    </row>
    <row r="16" spans="2:29" x14ac:dyDescent="0.25">
      <c r="B16" s="39">
        <v>0.28000000000000003</v>
      </c>
      <c r="C16" s="39">
        <v>9.6000000000000002E-2</v>
      </c>
      <c r="D16" s="38">
        <f t="shared" si="0"/>
        <v>7.2000000000000008E-2</v>
      </c>
      <c r="E16" s="38">
        <f t="shared" si="1"/>
        <v>7.0247261944617143E-3</v>
      </c>
      <c r="AC16" s="23"/>
    </row>
    <row r="17" spans="2:27" x14ac:dyDescent="0.25">
      <c r="B17" s="39">
        <v>0.3</v>
      </c>
      <c r="C17" s="39">
        <v>0.13200000000000001</v>
      </c>
      <c r="D17" s="38">
        <f t="shared" si="0"/>
        <v>0.10800000000000001</v>
      </c>
      <c r="E17" s="38">
        <f t="shared" si="1"/>
        <v>1.0537089291692572E-2</v>
      </c>
    </row>
    <row r="18" spans="2:27" x14ac:dyDescent="0.25">
      <c r="B18" s="39">
        <v>0.32</v>
      </c>
      <c r="C18" s="39">
        <v>0.17499999999999999</v>
      </c>
      <c r="D18" s="38">
        <f t="shared" si="0"/>
        <v>0.151</v>
      </c>
      <c r="E18" s="38">
        <f t="shared" si="1"/>
        <v>1.4732411880051649E-2</v>
      </c>
    </row>
    <row r="19" spans="2:27" x14ac:dyDescent="0.25">
      <c r="B19" s="39">
        <v>0.34</v>
      </c>
      <c r="C19" s="39">
        <v>0.19900000000000001</v>
      </c>
      <c r="D19" s="38">
        <f t="shared" si="0"/>
        <v>0.17500000000000002</v>
      </c>
      <c r="E19" s="38">
        <f t="shared" si="1"/>
        <v>1.7073987278205555E-2</v>
      </c>
    </row>
    <row r="20" spans="2:27" x14ac:dyDescent="0.25">
      <c r="B20" s="39">
        <v>0.36</v>
      </c>
      <c r="C20" s="39">
        <v>0.24199999999999999</v>
      </c>
      <c r="D20" s="38">
        <f t="shared" si="0"/>
        <v>0.218</v>
      </c>
      <c r="E20" s="38">
        <f t="shared" si="1"/>
        <v>2.1269309866564633E-2</v>
      </c>
      <c r="G20" s="9">
        <f>H4-'1ª Parte'!G17</f>
        <v>7.3978404931108743E-2</v>
      </c>
      <c r="H20">
        <f>G20/I4</f>
        <v>4.9318936620738922</v>
      </c>
      <c r="J20">
        <f>1/H4</f>
        <v>0.77669902912621358</v>
      </c>
      <c r="K20">
        <f>I4/(H4*H4)</f>
        <v>9.0489207276840851E-3</v>
      </c>
      <c r="L20">
        <f>J20-'1ª Parte'!G18</f>
        <v>-4.734893513208227E-2</v>
      </c>
      <c r="M20">
        <f>L20/K20</f>
        <v>-5.2325505501693588</v>
      </c>
    </row>
    <row r="21" spans="2:27" x14ac:dyDescent="0.25">
      <c r="B21" s="39">
        <v>0.38</v>
      </c>
      <c r="C21" s="39">
        <v>0.26600000000000001</v>
      </c>
      <c r="D21" s="38">
        <f t="shared" si="0"/>
        <v>0.24200000000000002</v>
      </c>
      <c r="E21" s="38">
        <f t="shared" si="1"/>
        <v>2.361088526471854E-2</v>
      </c>
      <c r="J21">
        <f>2*PI()/H4</f>
        <v>4.8801439279064747</v>
      </c>
      <c r="K21">
        <f>((2*PI()*I4)/(H4*H4))</f>
        <v>5.685604576201745E-2</v>
      </c>
      <c r="L21" s="70">
        <f>J21-'1ª Parte'!G16</f>
        <v>-0.29750213353249855</v>
      </c>
      <c r="M21">
        <f>L21/K21</f>
        <v>-5.232550550169357</v>
      </c>
    </row>
    <row r="22" spans="2:27" x14ac:dyDescent="0.25">
      <c r="B22" s="39">
        <v>0.4</v>
      </c>
      <c r="C22" s="39">
        <v>0.28999999999999998</v>
      </c>
      <c r="D22" s="38">
        <f t="shared" si="0"/>
        <v>0.26599999999999996</v>
      </c>
      <c r="E22" s="38">
        <f t="shared" si="1"/>
        <v>2.5952460662872438E-2</v>
      </c>
    </row>
    <row r="23" spans="2:27" x14ac:dyDescent="0.25">
      <c r="B23" s="39">
        <v>0.42</v>
      </c>
      <c r="C23" s="39">
        <v>0.308</v>
      </c>
      <c r="D23" s="38">
        <f t="shared" si="0"/>
        <v>0.28399999999999997</v>
      </c>
      <c r="E23" s="38">
        <f t="shared" si="1"/>
        <v>2.7708642211487867E-2</v>
      </c>
    </row>
    <row r="24" spans="2:27" ht="15" customHeight="1" x14ac:dyDescent="0.25">
      <c r="B24" s="39">
        <v>0.44</v>
      </c>
      <c r="C24" s="39">
        <v>0.33300000000000002</v>
      </c>
      <c r="D24" s="38">
        <f t="shared" si="0"/>
        <v>0.309</v>
      </c>
      <c r="E24" s="38">
        <f t="shared" si="1"/>
        <v>3.0147783251231519E-2</v>
      </c>
      <c r="W24" s="102" t="s">
        <v>39</v>
      </c>
      <c r="AA24" s="100" t="s">
        <v>40</v>
      </c>
    </row>
    <row r="25" spans="2:27" x14ac:dyDescent="0.25">
      <c r="B25" s="39">
        <v>0.46</v>
      </c>
      <c r="C25" s="39">
        <v>0.34499999999999997</v>
      </c>
      <c r="D25" s="38">
        <f t="shared" si="0"/>
        <v>0.32099999999999995</v>
      </c>
      <c r="E25" s="38">
        <f t="shared" si="1"/>
        <v>3.1318570950308468E-2</v>
      </c>
      <c r="W25" s="102"/>
      <c r="AA25" s="100"/>
    </row>
    <row r="26" spans="2:27" x14ac:dyDescent="0.25">
      <c r="B26" s="39">
        <v>0.48</v>
      </c>
      <c r="C26" s="39">
        <v>0.35099999999999998</v>
      </c>
      <c r="D26" s="38">
        <f t="shared" si="0"/>
        <v>0.32699999999999996</v>
      </c>
      <c r="E26" s="38">
        <f t="shared" si="1"/>
        <v>3.1903964799846946E-2</v>
      </c>
      <c r="Q26" s="24"/>
      <c r="W26" s="54">
        <f>0.426*'1ª Parte'!B3*2</f>
        <v>0.32574515999999998</v>
      </c>
      <c r="AA26" s="44">
        <f>0.405*'1ª Parte'!B3*2</f>
        <v>0.3096873</v>
      </c>
    </row>
    <row r="27" spans="2:27" x14ac:dyDescent="0.25">
      <c r="B27" s="39">
        <v>0.5</v>
      </c>
      <c r="C27" s="39">
        <v>0.35699999999999998</v>
      </c>
      <c r="D27" s="38">
        <f t="shared" si="0"/>
        <v>0.33299999999999996</v>
      </c>
      <c r="E27" s="38">
        <f t="shared" si="1"/>
        <v>3.2489358649385423E-2</v>
      </c>
      <c r="W27" s="54">
        <f>0.414*'1ª Parte'!B3*2</f>
        <v>0.31656923999999997</v>
      </c>
    </row>
    <row r="28" spans="2:27" x14ac:dyDescent="0.25">
      <c r="B28" s="40">
        <v>0.52</v>
      </c>
      <c r="C28" s="40">
        <v>0.36899999999999999</v>
      </c>
      <c r="D28" s="38">
        <f t="shared" si="0"/>
        <v>0.34499999999999997</v>
      </c>
      <c r="E28" s="38">
        <f t="shared" si="1"/>
        <v>3.3660146348462372E-2</v>
      </c>
    </row>
    <row r="29" spans="2:27" x14ac:dyDescent="0.25">
      <c r="B29" s="40">
        <v>0.54</v>
      </c>
      <c r="C29" s="40">
        <v>0.36899999999999999</v>
      </c>
      <c r="D29" s="38">
        <f t="shared" si="0"/>
        <v>0.34499999999999997</v>
      </c>
      <c r="E29" s="38">
        <f t="shared" si="1"/>
        <v>3.3660146348462372E-2</v>
      </c>
    </row>
    <row r="30" spans="2:27" x14ac:dyDescent="0.25">
      <c r="B30" s="40">
        <v>0.56000000000000005</v>
      </c>
      <c r="C30" s="40">
        <v>0.36899999999999999</v>
      </c>
      <c r="D30" s="38">
        <f t="shared" si="0"/>
        <v>0.34499999999999997</v>
      </c>
      <c r="E30" s="38">
        <f t="shared" si="1"/>
        <v>3.3660146348462372E-2</v>
      </c>
    </row>
    <row r="31" spans="2:27" x14ac:dyDescent="0.25">
      <c r="B31" s="40">
        <v>0.57999999999999996</v>
      </c>
      <c r="C31" s="40">
        <v>0.36899999999999999</v>
      </c>
      <c r="D31" s="38">
        <f t="shared" si="0"/>
        <v>0.34499999999999997</v>
      </c>
      <c r="E31" s="38">
        <f t="shared" si="1"/>
        <v>3.3660146348462372E-2</v>
      </c>
    </row>
    <row r="32" spans="2:27" x14ac:dyDescent="0.25">
      <c r="B32" s="39">
        <v>0.6</v>
      </c>
      <c r="C32" s="39">
        <v>0.35699999999999998</v>
      </c>
      <c r="D32" s="38">
        <f t="shared" si="0"/>
        <v>0.33299999999999996</v>
      </c>
      <c r="E32" s="38">
        <f t="shared" si="1"/>
        <v>3.2489358649385423E-2</v>
      </c>
    </row>
    <row r="33" spans="2:5" x14ac:dyDescent="0.25">
      <c r="B33" s="39">
        <v>0.62</v>
      </c>
      <c r="C33" s="39">
        <v>0.34499999999999997</v>
      </c>
      <c r="D33" s="38">
        <f t="shared" si="0"/>
        <v>0.32099999999999995</v>
      </c>
      <c r="E33" s="38">
        <f t="shared" si="1"/>
        <v>3.1318570950308468E-2</v>
      </c>
    </row>
    <row r="34" spans="2:5" x14ac:dyDescent="0.25">
      <c r="B34" s="39">
        <v>0.64</v>
      </c>
      <c r="C34" s="39">
        <v>0.32700000000000001</v>
      </c>
      <c r="D34" s="38">
        <f t="shared" si="0"/>
        <v>0.30299999999999999</v>
      </c>
      <c r="E34" s="38">
        <f t="shared" si="1"/>
        <v>2.9562389401693045E-2</v>
      </c>
    </row>
    <row r="35" spans="2:5" x14ac:dyDescent="0.25">
      <c r="B35" s="39">
        <v>0.66</v>
      </c>
      <c r="C35" s="39">
        <v>0.32</v>
      </c>
      <c r="D35" s="38">
        <f t="shared" si="0"/>
        <v>0.29599999999999999</v>
      </c>
      <c r="E35" s="38">
        <f t="shared" si="1"/>
        <v>2.887942991056482E-2</v>
      </c>
    </row>
    <row r="36" spans="2:5" x14ac:dyDescent="0.25">
      <c r="B36" s="39">
        <v>0.68</v>
      </c>
      <c r="C36" s="39">
        <v>0.30299999999999999</v>
      </c>
      <c r="D36" s="38">
        <f t="shared" si="0"/>
        <v>0.27899999999999997</v>
      </c>
      <c r="E36" s="38">
        <f t="shared" si="1"/>
        <v>2.7220814003539137E-2</v>
      </c>
    </row>
    <row r="37" spans="2:5" x14ac:dyDescent="0.25">
      <c r="B37" s="39">
        <v>0.7</v>
      </c>
      <c r="C37" s="39">
        <v>0.27200000000000002</v>
      </c>
      <c r="D37" s="38">
        <f t="shared" si="0"/>
        <v>0.24800000000000003</v>
      </c>
      <c r="E37" s="38">
        <f t="shared" si="1"/>
        <v>2.4196279114257015E-2</v>
      </c>
    </row>
    <row r="38" spans="2:5" x14ac:dyDescent="0.25">
      <c r="B38" s="39">
        <v>0.72</v>
      </c>
      <c r="C38" s="39">
        <v>0.248</v>
      </c>
      <c r="D38" s="38">
        <f t="shared" si="0"/>
        <v>0.224</v>
      </c>
      <c r="E38" s="38">
        <f t="shared" si="1"/>
        <v>2.185470371610311E-2</v>
      </c>
    </row>
    <row r="39" spans="2:5" x14ac:dyDescent="0.25">
      <c r="B39" s="39">
        <v>0.74</v>
      </c>
      <c r="C39" s="39">
        <v>0.22900000000000001</v>
      </c>
      <c r="D39" s="38">
        <f t="shared" si="0"/>
        <v>0.20500000000000002</v>
      </c>
      <c r="E39" s="38">
        <f t="shared" si="1"/>
        <v>2.0000956525897937E-2</v>
      </c>
    </row>
    <row r="40" spans="2:5" x14ac:dyDescent="0.25">
      <c r="B40" s="39">
        <v>0.76</v>
      </c>
      <c r="C40" s="39">
        <v>0.20499999999999999</v>
      </c>
      <c r="D40" s="38">
        <f t="shared" si="0"/>
        <v>0.18099999999999999</v>
      </c>
      <c r="E40" s="38">
        <f t="shared" si="1"/>
        <v>1.7659381127744029E-2</v>
      </c>
    </row>
    <row r="41" spans="2:5" x14ac:dyDescent="0.25">
      <c r="B41" s="39">
        <v>0.78</v>
      </c>
      <c r="C41" s="39">
        <v>0.17499999999999999</v>
      </c>
      <c r="D41" s="38">
        <f t="shared" si="0"/>
        <v>0.151</v>
      </c>
      <c r="E41" s="38">
        <f t="shared" si="1"/>
        <v>1.4732411880051649E-2</v>
      </c>
    </row>
    <row r="42" spans="2:5" x14ac:dyDescent="0.25">
      <c r="B42" s="39">
        <v>0.8</v>
      </c>
      <c r="C42" s="39">
        <v>0.13800000000000001</v>
      </c>
      <c r="D42" s="38">
        <f t="shared" si="0"/>
        <v>0.11400000000000002</v>
      </c>
      <c r="E42" s="38">
        <f t="shared" si="1"/>
        <v>1.1122483141231048E-2</v>
      </c>
    </row>
    <row r="43" spans="2:5" x14ac:dyDescent="0.25">
      <c r="B43" s="39">
        <v>0.82</v>
      </c>
      <c r="C43" s="39">
        <v>0.108</v>
      </c>
      <c r="D43" s="38">
        <f t="shared" si="0"/>
        <v>8.3999999999999991E-2</v>
      </c>
      <c r="E43" s="38">
        <f t="shared" si="1"/>
        <v>8.1955138935386647E-3</v>
      </c>
    </row>
    <row r="44" spans="2:5" x14ac:dyDescent="0.25">
      <c r="B44" s="39">
        <v>0.84</v>
      </c>
      <c r="C44" s="39">
        <v>8.4000000000000005E-2</v>
      </c>
      <c r="D44" s="38">
        <f t="shared" si="0"/>
        <v>6.0000000000000005E-2</v>
      </c>
      <c r="E44" s="38">
        <f t="shared" si="1"/>
        <v>5.8539384953847614E-3</v>
      </c>
    </row>
    <row r="45" spans="2:5" x14ac:dyDescent="0.25">
      <c r="B45" s="39">
        <v>0.86</v>
      </c>
      <c r="C45" s="39">
        <v>4.7E-2</v>
      </c>
      <c r="D45" s="38">
        <f t="shared" si="0"/>
        <v>2.3E-2</v>
      </c>
      <c r="E45" s="38">
        <f t="shared" si="1"/>
        <v>2.2440097565641585E-3</v>
      </c>
    </row>
    <row r="46" spans="2:5" x14ac:dyDescent="0.25">
      <c r="B46" s="39">
        <v>0.88</v>
      </c>
      <c r="C46" s="39">
        <v>2.3E-2</v>
      </c>
      <c r="D46" s="38">
        <f t="shared" si="0"/>
        <v>-1.0000000000000009E-3</v>
      </c>
      <c r="E46" s="38">
        <f t="shared" si="1"/>
        <v>-9.7565641589746112E-5</v>
      </c>
    </row>
    <row r="47" spans="2:5" x14ac:dyDescent="0.25">
      <c r="B47" s="39">
        <v>0.9</v>
      </c>
      <c r="C47" s="39">
        <v>-7.0000000000000001E-3</v>
      </c>
      <c r="D47" s="38">
        <f t="shared" si="0"/>
        <v>-3.1E-2</v>
      </c>
      <c r="E47" s="38">
        <f t="shared" si="1"/>
        <v>-3.0245348892821268E-3</v>
      </c>
    </row>
    <row r="48" spans="2:5" x14ac:dyDescent="0.25">
      <c r="B48" s="39">
        <v>0.92</v>
      </c>
      <c r="C48" s="39">
        <v>-3.2000000000000001E-2</v>
      </c>
      <c r="D48" s="38">
        <f t="shared" si="0"/>
        <v>-5.6000000000000001E-2</v>
      </c>
      <c r="E48" s="38">
        <f t="shared" si="1"/>
        <v>-5.4636759290257776E-3</v>
      </c>
    </row>
    <row r="49" spans="2:5" x14ac:dyDescent="0.25">
      <c r="B49" s="39">
        <v>0.94</v>
      </c>
      <c r="C49" s="39">
        <v>-5.6000000000000001E-2</v>
      </c>
      <c r="D49" s="38">
        <f t="shared" si="0"/>
        <v>-0.08</v>
      </c>
      <c r="E49" s="38">
        <f t="shared" si="1"/>
        <v>-7.8052513271796818E-3</v>
      </c>
    </row>
    <row r="50" spans="2:5" x14ac:dyDescent="0.25">
      <c r="B50" s="39">
        <v>0.96</v>
      </c>
      <c r="C50" s="39">
        <v>-8.1000000000000003E-2</v>
      </c>
      <c r="D50" s="38">
        <f t="shared" si="0"/>
        <v>-0.10500000000000001</v>
      </c>
      <c r="E50" s="38">
        <f t="shared" si="1"/>
        <v>-1.0244392366923333E-2</v>
      </c>
    </row>
    <row r="51" spans="2:5" x14ac:dyDescent="0.25">
      <c r="B51" s="39">
        <v>0.98</v>
      </c>
      <c r="C51" s="39">
        <v>-0.105</v>
      </c>
      <c r="D51" s="38">
        <f t="shared" si="0"/>
        <v>-0.129</v>
      </c>
      <c r="E51" s="38">
        <f t="shared" si="1"/>
        <v>-1.2585967765077238E-2</v>
      </c>
    </row>
    <row r="52" spans="2:5" x14ac:dyDescent="0.25">
      <c r="B52" s="39">
        <v>1</v>
      </c>
      <c r="C52" s="39">
        <v>-0.129</v>
      </c>
      <c r="D52" s="38">
        <f t="shared" si="0"/>
        <v>-0.153</v>
      </c>
      <c r="E52" s="38">
        <f t="shared" si="1"/>
        <v>-1.492754316323114E-2</v>
      </c>
    </row>
    <row r="53" spans="2:5" x14ac:dyDescent="0.25">
      <c r="B53" s="39">
        <v>1.02</v>
      </c>
      <c r="C53" s="39">
        <v>-0.14699999999999999</v>
      </c>
      <c r="D53" s="38">
        <f t="shared" si="0"/>
        <v>-0.17099999999999999</v>
      </c>
      <c r="E53" s="38">
        <f t="shared" si="1"/>
        <v>-1.6683724711846568E-2</v>
      </c>
    </row>
    <row r="54" spans="2:5" x14ac:dyDescent="0.25">
      <c r="B54" s="39">
        <v>1.04</v>
      </c>
      <c r="C54" s="39">
        <v>-0.159</v>
      </c>
      <c r="D54" s="38">
        <f t="shared" si="0"/>
        <v>-0.183</v>
      </c>
      <c r="E54" s="38">
        <f t="shared" si="1"/>
        <v>-1.785451241092352E-2</v>
      </c>
    </row>
    <row r="55" spans="2:5" x14ac:dyDescent="0.25">
      <c r="B55" s="39">
        <v>1.06</v>
      </c>
      <c r="C55" s="39">
        <v>-0.17699999999999999</v>
      </c>
      <c r="D55" s="38">
        <f t="shared" si="0"/>
        <v>-0.20099999999999998</v>
      </c>
      <c r="E55" s="38">
        <f t="shared" si="1"/>
        <v>-1.961069395953895E-2</v>
      </c>
    </row>
    <row r="56" spans="2:5" x14ac:dyDescent="0.25">
      <c r="B56" s="39">
        <v>1.08</v>
      </c>
      <c r="C56" s="39">
        <v>-0.19</v>
      </c>
      <c r="D56" s="38">
        <f t="shared" si="0"/>
        <v>-0.214</v>
      </c>
      <c r="E56" s="38">
        <f t="shared" si="1"/>
        <v>-2.087904730020565E-2</v>
      </c>
    </row>
    <row r="57" spans="2:5" x14ac:dyDescent="0.25">
      <c r="B57" s="39">
        <v>1.1000000000000001</v>
      </c>
      <c r="C57" s="39">
        <v>-0.20799999999999999</v>
      </c>
      <c r="D57" s="38">
        <f t="shared" si="0"/>
        <v>-0.23199999999999998</v>
      </c>
      <c r="E57" s="38">
        <f t="shared" si="1"/>
        <v>-2.2635228848821076E-2</v>
      </c>
    </row>
    <row r="58" spans="2:5" x14ac:dyDescent="0.25">
      <c r="B58" s="39">
        <v>1.1200000000000001</v>
      </c>
      <c r="C58" s="39">
        <v>-0.22</v>
      </c>
      <c r="D58" s="38">
        <f t="shared" si="0"/>
        <v>-0.24399999999999999</v>
      </c>
      <c r="E58" s="38">
        <f t="shared" si="1"/>
        <v>-2.3806016547898028E-2</v>
      </c>
    </row>
    <row r="59" spans="2:5" x14ac:dyDescent="0.25">
      <c r="B59" s="39">
        <v>1.1399999999999999</v>
      </c>
      <c r="C59" s="39">
        <v>-0.214</v>
      </c>
      <c r="D59" s="38">
        <f t="shared" si="0"/>
        <v>-0.23799999999999999</v>
      </c>
      <c r="E59" s="38">
        <f t="shared" si="1"/>
        <v>-2.3220622698359551E-2</v>
      </c>
    </row>
    <row r="60" spans="2:5" x14ac:dyDescent="0.25">
      <c r="B60" s="39">
        <v>1.1599999999999999</v>
      </c>
      <c r="C60" s="39">
        <v>-0.22600000000000001</v>
      </c>
      <c r="D60" s="38">
        <f t="shared" si="0"/>
        <v>-0.25</v>
      </c>
      <c r="E60" s="38">
        <f t="shared" si="1"/>
        <v>-2.4391410397436506E-2</v>
      </c>
    </row>
    <row r="61" spans="2:5" x14ac:dyDescent="0.25">
      <c r="B61" s="40">
        <v>1.18</v>
      </c>
      <c r="C61" s="40">
        <v>-0.23200000000000001</v>
      </c>
      <c r="D61" s="38">
        <f t="shared" si="0"/>
        <v>-0.25600000000000001</v>
      </c>
      <c r="E61" s="38">
        <f t="shared" si="1"/>
        <v>-2.497680424697498E-2</v>
      </c>
    </row>
    <row r="62" spans="2:5" x14ac:dyDescent="0.25">
      <c r="B62" s="39">
        <v>1.2</v>
      </c>
      <c r="C62" s="39">
        <v>-0.22600000000000001</v>
      </c>
      <c r="D62" s="38">
        <f t="shared" si="0"/>
        <v>-0.25</v>
      </c>
      <c r="E62" s="38">
        <f t="shared" si="1"/>
        <v>-2.4391410397436506E-2</v>
      </c>
    </row>
    <row r="63" spans="2:5" x14ac:dyDescent="0.25">
      <c r="B63" s="39">
        <v>1.22</v>
      </c>
      <c r="C63" s="39">
        <v>-0.22</v>
      </c>
      <c r="D63" s="38">
        <f t="shared" si="0"/>
        <v>-0.24399999999999999</v>
      </c>
      <c r="E63" s="38">
        <f t="shared" si="1"/>
        <v>-2.3806016547898028E-2</v>
      </c>
    </row>
    <row r="64" spans="2:5" x14ac:dyDescent="0.25">
      <c r="B64" s="39">
        <v>1.24</v>
      </c>
      <c r="C64" s="39">
        <v>-0.22600000000000001</v>
      </c>
      <c r="D64" s="38">
        <f t="shared" si="0"/>
        <v>-0.25</v>
      </c>
      <c r="E64" s="38">
        <f t="shared" si="1"/>
        <v>-2.4391410397436506E-2</v>
      </c>
    </row>
    <row r="65" spans="2:5" x14ac:dyDescent="0.25">
      <c r="B65" s="39">
        <v>1.26</v>
      </c>
      <c r="C65" s="39">
        <v>-0.214</v>
      </c>
      <c r="D65" s="38">
        <f t="shared" si="0"/>
        <v>-0.23799999999999999</v>
      </c>
      <c r="E65" s="38">
        <f t="shared" si="1"/>
        <v>-2.3220622698359551E-2</v>
      </c>
    </row>
    <row r="66" spans="2:5" x14ac:dyDescent="0.25">
      <c r="B66" s="39">
        <v>1.28</v>
      </c>
      <c r="C66" s="39">
        <v>-0.20799999999999999</v>
      </c>
      <c r="D66" s="38">
        <f t="shared" si="0"/>
        <v>-0.23199999999999998</v>
      </c>
      <c r="E66" s="38">
        <f t="shared" si="1"/>
        <v>-2.2635228848821076E-2</v>
      </c>
    </row>
    <row r="67" spans="2:5" x14ac:dyDescent="0.25">
      <c r="B67" s="39">
        <v>1.3</v>
      </c>
      <c r="C67" s="39">
        <v>-0.19</v>
      </c>
      <c r="D67" s="38">
        <f t="shared" ref="D67:D130" si="8">C67-$O$5</f>
        <v>-0.214</v>
      </c>
      <c r="E67" s="38">
        <f t="shared" si="1"/>
        <v>-2.087904730020565E-2</v>
      </c>
    </row>
    <row r="68" spans="2:5" x14ac:dyDescent="0.25">
      <c r="B68" s="39">
        <v>1.32</v>
      </c>
      <c r="C68" s="39">
        <v>-0.184</v>
      </c>
      <c r="D68" s="38">
        <f t="shared" si="8"/>
        <v>-0.20799999999999999</v>
      </c>
      <c r="E68" s="38">
        <f t="shared" ref="E68:E131" si="9">D68/$O$2</f>
        <v>-2.0293653450667172E-2</v>
      </c>
    </row>
    <row r="69" spans="2:5" x14ac:dyDescent="0.25">
      <c r="B69" s="39">
        <v>1.34</v>
      </c>
      <c r="C69" s="39">
        <v>-0.16500000000000001</v>
      </c>
      <c r="D69" s="38">
        <f t="shared" si="8"/>
        <v>-0.189</v>
      </c>
      <c r="E69" s="38">
        <f t="shared" si="9"/>
        <v>-1.8439906260461998E-2</v>
      </c>
    </row>
    <row r="70" spans="2:5" x14ac:dyDescent="0.25">
      <c r="B70" s="39">
        <v>1.36</v>
      </c>
      <c r="C70" s="39">
        <v>-0.14699999999999999</v>
      </c>
      <c r="D70" s="38">
        <f t="shared" si="8"/>
        <v>-0.17099999999999999</v>
      </c>
      <c r="E70" s="38">
        <f t="shared" si="9"/>
        <v>-1.6683724711846568E-2</v>
      </c>
    </row>
    <row r="71" spans="2:5" x14ac:dyDescent="0.25">
      <c r="B71" s="39">
        <v>1.38</v>
      </c>
      <c r="C71" s="39">
        <v>-0.129</v>
      </c>
      <c r="D71" s="38">
        <f t="shared" si="8"/>
        <v>-0.153</v>
      </c>
      <c r="E71" s="38">
        <f t="shared" si="9"/>
        <v>-1.492754316323114E-2</v>
      </c>
    </row>
    <row r="72" spans="2:5" x14ac:dyDescent="0.25">
      <c r="B72" s="39">
        <v>1.4</v>
      </c>
      <c r="C72" s="39">
        <v>-0.111</v>
      </c>
      <c r="D72" s="38">
        <f t="shared" si="8"/>
        <v>-0.13500000000000001</v>
      </c>
      <c r="E72" s="38">
        <f t="shared" si="9"/>
        <v>-1.3171361614615714E-2</v>
      </c>
    </row>
    <row r="73" spans="2:5" x14ac:dyDescent="0.25">
      <c r="B73" s="39">
        <v>1.42</v>
      </c>
      <c r="C73" s="39">
        <v>-8.5999999999999993E-2</v>
      </c>
      <c r="D73" s="38">
        <f t="shared" si="8"/>
        <v>-0.10999999999999999</v>
      </c>
      <c r="E73" s="38">
        <f t="shared" si="9"/>
        <v>-1.073222057487206E-2</v>
      </c>
    </row>
    <row r="74" spans="2:5" x14ac:dyDescent="0.25">
      <c r="B74" s="39">
        <v>1.44</v>
      </c>
      <c r="C74" s="39">
        <v>-6.8000000000000005E-2</v>
      </c>
      <c r="D74" s="38">
        <f t="shared" si="8"/>
        <v>-9.1999999999999998E-2</v>
      </c>
      <c r="E74" s="38">
        <f t="shared" si="9"/>
        <v>-8.9760390262566339E-3</v>
      </c>
    </row>
    <row r="75" spans="2:5" x14ac:dyDescent="0.25">
      <c r="B75" s="39">
        <v>1.46</v>
      </c>
      <c r="C75" s="39">
        <v>-4.3999999999999997E-2</v>
      </c>
      <c r="D75" s="38">
        <f t="shared" si="8"/>
        <v>-6.8000000000000005E-2</v>
      </c>
      <c r="E75" s="38">
        <f t="shared" si="9"/>
        <v>-6.6344636281027297E-3</v>
      </c>
    </row>
    <row r="76" spans="2:5" x14ac:dyDescent="0.25">
      <c r="B76" s="39">
        <v>1.48</v>
      </c>
      <c r="C76" s="39">
        <v>-3.2000000000000001E-2</v>
      </c>
      <c r="D76" s="38">
        <f t="shared" si="8"/>
        <v>-5.6000000000000001E-2</v>
      </c>
      <c r="E76" s="38">
        <f t="shared" si="9"/>
        <v>-5.4636759290257776E-3</v>
      </c>
    </row>
    <row r="77" spans="2:5" x14ac:dyDescent="0.25">
      <c r="B77" s="39">
        <v>1.5</v>
      </c>
      <c r="C77" s="39">
        <v>-2E-3</v>
      </c>
      <c r="D77" s="38">
        <f t="shared" si="8"/>
        <v>-2.6000000000000002E-2</v>
      </c>
      <c r="E77" s="38">
        <f t="shared" si="9"/>
        <v>-2.5367066813333969E-3</v>
      </c>
    </row>
    <row r="78" spans="2:5" x14ac:dyDescent="0.25">
      <c r="B78" s="39">
        <v>1.52</v>
      </c>
      <c r="C78" s="39">
        <v>1.7000000000000001E-2</v>
      </c>
      <c r="D78" s="38">
        <f t="shared" si="8"/>
        <v>-6.9999999999999993E-3</v>
      </c>
      <c r="E78" s="38">
        <f t="shared" si="9"/>
        <v>-6.8295949112822209E-4</v>
      </c>
    </row>
    <row r="79" spans="2:5" x14ac:dyDescent="0.25">
      <c r="B79" s="39">
        <v>1.54</v>
      </c>
      <c r="C79" s="39">
        <v>3.5000000000000003E-2</v>
      </c>
      <c r="D79" s="38">
        <f t="shared" si="8"/>
        <v>1.1000000000000003E-2</v>
      </c>
      <c r="E79" s="38">
        <f t="shared" si="9"/>
        <v>1.0732220574872066E-3</v>
      </c>
    </row>
    <row r="80" spans="2:5" x14ac:dyDescent="0.25">
      <c r="B80" s="39">
        <v>1.56</v>
      </c>
      <c r="C80" s="39">
        <v>5.2999999999999999E-2</v>
      </c>
      <c r="D80" s="38">
        <f t="shared" si="8"/>
        <v>2.8999999999999998E-2</v>
      </c>
      <c r="E80" s="38">
        <f t="shared" si="9"/>
        <v>2.8294036061026345E-3</v>
      </c>
    </row>
    <row r="81" spans="2:5" x14ac:dyDescent="0.25">
      <c r="B81" s="39">
        <v>1.58</v>
      </c>
      <c r="C81" s="39">
        <v>7.6999999999999999E-2</v>
      </c>
      <c r="D81" s="38">
        <f t="shared" si="8"/>
        <v>5.2999999999999999E-2</v>
      </c>
      <c r="E81" s="38">
        <f t="shared" si="9"/>
        <v>5.1709790042565387E-3</v>
      </c>
    </row>
    <row r="82" spans="2:5" x14ac:dyDescent="0.25">
      <c r="B82" s="39">
        <v>1.6</v>
      </c>
      <c r="C82" s="39">
        <v>9.6000000000000002E-2</v>
      </c>
      <c r="D82" s="38">
        <f t="shared" si="8"/>
        <v>7.2000000000000008E-2</v>
      </c>
      <c r="E82" s="38">
        <f t="shared" si="9"/>
        <v>7.0247261944617143E-3</v>
      </c>
    </row>
    <row r="83" spans="2:5" x14ac:dyDescent="0.25">
      <c r="B83" s="39">
        <v>1.62</v>
      </c>
      <c r="C83" s="39">
        <v>0.108</v>
      </c>
      <c r="D83" s="38">
        <f t="shared" si="8"/>
        <v>8.3999999999999991E-2</v>
      </c>
      <c r="E83" s="38">
        <f t="shared" si="9"/>
        <v>8.1955138935386647E-3</v>
      </c>
    </row>
    <row r="84" spans="2:5" x14ac:dyDescent="0.25">
      <c r="B84" s="39">
        <v>1.64</v>
      </c>
      <c r="C84" s="39">
        <v>0.126</v>
      </c>
      <c r="D84" s="38">
        <f t="shared" si="8"/>
        <v>0.10200000000000001</v>
      </c>
      <c r="E84" s="38">
        <f t="shared" si="9"/>
        <v>9.9516954421540946E-3</v>
      </c>
    </row>
    <row r="85" spans="2:5" x14ac:dyDescent="0.25">
      <c r="B85" s="39">
        <v>1.66</v>
      </c>
      <c r="C85" s="39">
        <v>0.14499999999999999</v>
      </c>
      <c r="D85" s="38">
        <f t="shared" si="8"/>
        <v>0.121</v>
      </c>
      <c r="E85" s="38">
        <f t="shared" si="9"/>
        <v>1.1805442632359268E-2</v>
      </c>
    </row>
    <row r="86" spans="2:5" x14ac:dyDescent="0.25">
      <c r="B86" s="39">
        <v>1.68</v>
      </c>
      <c r="C86" s="39">
        <v>0.17499999999999999</v>
      </c>
      <c r="D86" s="38">
        <f t="shared" si="8"/>
        <v>0.151</v>
      </c>
      <c r="E86" s="38">
        <f t="shared" si="9"/>
        <v>1.4732411880051649E-2</v>
      </c>
    </row>
    <row r="87" spans="2:5" x14ac:dyDescent="0.25">
      <c r="B87" s="39">
        <v>1.7</v>
      </c>
      <c r="C87" s="39">
        <v>0.18099999999999999</v>
      </c>
      <c r="D87" s="38">
        <f t="shared" si="8"/>
        <v>0.157</v>
      </c>
      <c r="E87" s="38">
        <f t="shared" si="9"/>
        <v>1.5317805729590125E-2</v>
      </c>
    </row>
    <row r="88" spans="2:5" x14ac:dyDescent="0.25">
      <c r="B88" s="39">
        <v>1.72</v>
      </c>
      <c r="C88" s="39">
        <v>0.193</v>
      </c>
      <c r="D88" s="38">
        <f t="shared" si="8"/>
        <v>0.16900000000000001</v>
      </c>
      <c r="E88" s="38">
        <f t="shared" si="9"/>
        <v>1.648859342866708E-2</v>
      </c>
    </row>
    <row r="89" spans="2:5" x14ac:dyDescent="0.25">
      <c r="B89" s="39">
        <v>1.74</v>
      </c>
      <c r="C89" s="39">
        <v>0.19900000000000001</v>
      </c>
      <c r="D89" s="38">
        <f t="shared" si="8"/>
        <v>0.17500000000000002</v>
      </c>
      <c r="E89" s="38">
        <f t="shared" si="9"/>
        <v>1.7073987278205555E-2</v>
      </c>
    </row>
    <row r="90" spans="2:5" x14ac:dyDescent="0.25">
      <c r="B90" s="39">
        <v>1.76</v>
      </c>
      <c r="C90" s="39">
        <v>0.21099999999999999</v>
      </c>
      <c r="D90" s="38">
        <f t="shared" si="8"/>
        <v>0.187</v>
      </c>
      <c r="E90" s="38">
        <f t="shared" si="9"/>
        <v>1.8244774977282507E-2</v>
      </c>
    </row>
    <row r="91" spans="2:5" x14ac:dyDescent="0.25">
      <c r="B91" s="39">
        <v>1.78</v>
      </c>
      <c r="C91" s="39">
        <v>0.21099999999999999</v>
      </c>
      <c r="D91" s="38">
        <f t="shared" si="8"/>
        <v>0.187</v>
      </c>
      <c r="E91" s="38">
        <f t="shared" si="9"/>
        <v>1.8244774977282507E-2</v>
      </c>
    </row>
    <row r="92" spans="2:5" x14ac:dyDescent="0.25">
      <c r="B92" s="40">
        <v>1.8</v>
      </c>
      <c r="C92" s="40">
        <v>0.224</v>
      </c>
      <c r="D92" s="38">
        <f t="shared" si="8"/>
        <v>0.2</v>
      </c>
      <c r="E92" s="38">
        <f t="shared" si="9"/>
        <v>1.9513128317949206E-2</v>
      </c>
    </row>
    <row r="93" spans="2:5" x14ac:dyDescent="0.25">
      <c r="B93" s="40">
        <v>1.82</v>
      </c>
      <c r="C93" s="40">
        <v>0.224</v>
      </c>
      <c r="D93" s="38">
        <f t="shared" si="8"/>
        <v>0.2</v>
      </c>
      <c r="E93" s="38">
        <f t="shared" si="9"/>
        <v>1.9513128317949206E-2</v>
      </c>
    </row>
    <row r="94" spans="2:5" x14ac:dyDescent="0.25">
      <c r="B94" s="40">
        <v>1.84</v>
      </c>
      <c r="C94" s="40">
        <v>0.224</v>
      </c>
      <c r="D94" s="38">
        <f t="shared" si="8"/>
        <v>0.2</v>
      </c>
      <c r="E94" s="38">
        <f t="shared" si="9"/>
        <v>1.9513128317949206E-2</v>
      </c>
    </row>
    <row r="95" spans="2:5" x14ac:dyDescent="0.25">
      <c r="B95" s="39">
        <v>1.86</v>
      </c>
      <c r="C95" s="39">
        <v>0.217</v>
      </c>
      <c r="D95" s="38">
        <f t="shared" si="8"/>
        <v>0.193</v>
      </c>
      <c r="E95" s="38">
        <f t="shared" si="9"/>
        <v>1.8830168826820981E-2</v>
      </c>
    </row>
    <row r="96" spans="2:5" x14ac:dyDescent="0.25">
      <c r="B96" s="39">
        <v>1.88</v>
      </c>
      <c r="C96" s="39">
        <v>0.217</v>
      </c>
      <c r="D96" s="38">
        <f t="shared" si="8"/>
        <v>0.193</v>
      </c>
      <c r="E96" s="38">
        <f t="shared" si="9"/>
        <v>1.8830168826820981E-2</v>
      </c>
    </row>
    <row r="97" spans="2:5" x14ac:dyDescent="0.25">
      <c r="B97" s="39">
        <v>1.9</v>
      </c>
      <c r="C97" s="39">
        <v>0.21099999999999999</v>
      </c>
      <c r="D97" s="38">
        <f t="shared" si="8"/>
        <v>0.187</v>
      </c>
      <c r="E97" s="38">
        <f t="shared" si="9"/>
        <v>1.8244774977282507E-2</v>
      </c>
    </row>
    <row r="98" spans="2:5" x14ac:dyDescent="0.25">
      <c r="B98" s="39">
        <v>1.92</v>
      </c>
      <c r="C98" s="39">
        <v>0.20499999999999999</v>
      </c>
      <c r="D98" s="38">
        <f t="shared" si="8"/>
        <v>0.18099999999999999</v>
      </c>
      <c r="E98" s="38">
        <f t="shared" si="9"/>
        <v>1.7659381127744029E-2</v>
      </c>
    </row>
    <row r="99" spans="2:5" x14ac:dyDescent="0.25">
      <c r="B99" s="39">
        <v>1.94</v>
      </c>
      <c r="C99" s="39">
        <v>0.193</v>
      </c>
      <c r="D99" s="38">
        <f t="shared" si="8"/>
        <v>0.16900000000000001</v>
      </c>
      <c r="E99" s="38">
        <f t="shared" si="9"/>
        <v>1.648859342866708E-2</v>
      </c>
    </row>
    <row r="100" spans="2:5" x14ac:dyDescent="0.25">
      <c r="B100" s="39">
        <v>1.96</v>
      </c>
      <c r="C100" s="39">
        <v>0.187</v>
      </c>
      <c r="D100" s="38">
        <f t="shared" si="8"/>
        <v>0.16300000000000001</v>
      </c>
      <c r="E100" s="38">
        <f t="shared" si="9"/>
        <v>1.5903199579128603E-2</v>
      </c>
    </row>
    <row r="101" spans="2:5" x14ac:dyDescent="0.25">
      <c r="B101" s="39">
        <v>1.98</v>
      </c>
      <c r="C101" s="39">
        <v>0.17499999999999999</v>
      </c>
      <c r="D101" s="38">
        <f t="shared" si="8"/>
        <v>0.151</v>
      </c>
      <c r="E101" s="38">
        <f t="shared" si="9"/>
        <v>1.4732411880051649E-2</v>
      </c>
    </row>
    <row r="102" spans="2:5" x14ac:dyDescent="0.25">
      <c r="B102" s="39">
        <v>2</v>
      </c>
      <c r="C102" s="39">
        <v>0.15</v>
      </c>
      <c r="D102" s="38">
        <f t="shared" si="8"/>
        <v>0.126</v>
      </c>
      <c r="E102" s="38">
        <f t="shared" si="9"/>
        <v>1.2293270840307999E-2</v>
      </c>
    </row>
    <row r="103" spans="2:5" x14ac:dyDescent="0.25">
      <c r="B103" s="39">
        <v>2.02</v>
      </c>
      <c r="C103" s="39">
        <v>0.13200000000000001</v>
      </c>
      <c r="D103" s="38">
        <f t="shared" si="8"/>
        <v>0.10800000000000001</v>
      </c>
      <c r="E103" s="38">
        <f t="shared" si="9"/>
        <v>1.0537089291692572E-2</v>
      </c>
    </row>
    <row r="104" spans="2:5" x14ac:dyDescent="0.25">
      <c r="B104" s="39">
        <v>2.04</v>
      </c>
      <c r="C104" s="39">
        <v>0.12</v>
      </c>
      <c r="D104" s="38">
        <f t="shared" si="8"/>
        <v>9.6000000000000002E-2</v>
      </c>
      <c r="E104" s="38">
        <f t="shared" si="9"/>
        <v>9.3663015926156185E-3</v>
      </c>
    </row>
    <row r="105" spans="2:5" x14ac:dyDescent="0.25">
      <c r="B105" s="39">
        <v>2.06</v>
      </c>
      <c r="C105" s="39">
        <v>0.108</v>
      </c>
      <c r="D105" s="38">
        <f t="shared" si="8"/>
        <v>8.3999999999999991E-2</v>
      </c>
      <c r="E105" s="38">
        <f t="shared" si="9"/>
        <v>8.1955138935386647E-3</v>
      </c>
    </row>
    <row r="106" spans="2:5" x14ac:dyDescent="0.25">
      <c r="B106" s="39">
        <v>2.08</v>
      </c>
      <c r="C106" s="39">
        <v>8.4000000000000005E-2</v>
      </c>
      <c r="D106" s="38">
        <f t="shared" si="8"/>
        <v>6.0000000000000005E-2</v>
      </c>
      <c r="E106" s="38">
        <f t="shared" si="9"/>
        <v>5.8539384953847614E-3</v>
      </c>
    </row>
    <row r="107" spans="2:5" x14ac:dyDescent="0.25">
      <c r="B107" s="39">
        <v>2.1</v>
      </c>
      <c r="C107" s="39">
        <v>7.6999999999999999E-2</v>
      </c>
      <c r="D107" s="38">
        <f t="shared" si="8"/>
        <v>5.2999999999999999E-2</v>
      </c>
      <c r="E107" s="38">
        <f t="shared" si="9"/>
        <v>5.1709790042565387E-3</v>
      </c>
    </row>
    <row r="108" spans="2:5" x14ac:dyDescent="0.25">
      <c r="B108" s="39">
        <v>2.12</v>
      </c>
      <c r="C108" s="39">
        <v>0.06</v>
      </c>
      <c r="D108" s="38">
        <f t="shared" si="8"/>
        <v>3.5999999999999997E-2</v>
      </c>
      <c r="E108" s="38">
        <f t="shared" si="9"/>
        <v>3.5123630972308563E-3</v>
      </c>
    </row>
    <row r="109" spans="2:5" x14ac:dyDescent="0.25">
      <c r="B109" s="39">
        <v>2.14</v>
      </c>
      <c r="C109" s="39">
        <v>4.1000000000000002E-2</v>
      </c>
      <c r="D109" s="38">
        <f t="shared" si="8"/>
        <v>1.7000000000000001E-2</v>
      </c>
      <c r="E109" s="38">
        <f t="shared" si="9"/>
        <v>1.6586159070256824E-3</v>
      </c>
    </row>
    <row r="110" spans="2:5" x14ac:dyDescent="0.25">
      <c r="B110" s="39">
        <v>2.16</v>
      </c>
      <c r="C110" s="39">
        <v>2.3E-2</v>
      </c>
      <c r="D110" s="38">
        <f t="shared" si="8"/>
        <v>-1.0000000000000009E-3</v>
      </c>
      <c r="E110" s="38">
        <f t="shared" si="9"/>
        <v>-9.7565641589746112E-5</v>
      </c>
    </row>
    <row r="111" spans="2:5" x14ac:dyDescent="0.25">
      <c r="B111" s="39">
        <v>2.1800000000000002</v>
      </c>
      <c r="C111" s="39">
        <v>1.7000000000000001E-2</v>
      </c>
      <c r="D111" s="38">
        <f t="shared" si="8"/>
        <v>-6.9999999999999993E-3</v>
      </c>
      <c r="E111" s="38">
        <f t="shared" si="9"/>
        <v>-6.8295949112822209E-4</v>
      </c>
    </row>
    <row r="112" spans="2:5" x14ac:dyDescent="0.25">
      <c r="B112" s="39">
        <v>2.2000000000000002</v>
      </c>
      <c r="C112" s="39">
        <v>-2E-3</v>
      </c>
      <c r="D112" s="38">
        <f t="shared" si="8"/>
        <v>-2.6000000000000002E-2</v>
      </c>
      <c r="E112" s="38">
        <f t="shared" si="9"/>
        <v>-2.5367066813333969E-3</v>
      </c>
    </row>
    <row r="113" spans="2:5" x14ac:dyDescent="0.25">
      <c r="B113" s="39">
        <v>2.2200000000000002</v>
      </c>
      <c r="C113" s="39">
        <v>-1.9E-2</v>
      </c>
      <c r="D113" s="38">
        <f t="shared" si="8"/>
        <v>-4.2999999999999997E-2</v>
      </c>
      <c r="E113" s="38">
        <f t="shared" si="9"/>
        <v>-4.1953225883590789E-3</v>
      </c>
    </row>
    <row r="114" spans="2:5" x14ac:dyDescent="0.25">
      <c r="B114" s="39">
        <v>2.2400000000000002</v>
      </c>
      <c r="C114" s="39">
        <v>-3.7999999999999999E-2</v>
      </c>
      <c r="D114" s="38">
        <f t="shared" si="8"/>
        <v>-6.2E-2</v>
      </c>
      <c r="E114" s="38">
        <f t="shared" si="9"/>
        <v>-6.0490697785642537E-3</v>
      </c>
    </row>
    <row r="115" spans="2:5" x14ac:dyDescent="0.25">
      <c r="B115" s="39">
        <v>2.2599999999999998</v>
      </c>
      <c r="C115" s="39">
        <v>-4.3999999999999997E-2</v>
      </c>
      <c r="D115" s="38">
        <f t="shared" si="8"/>
        <v>-6.8000000000000005E-2</v>
      </c>
      <c r="E115" s="38">
        <f t="shared" si="9"/>
        <v>-6.6344636281027297E-3</v>
      </c>
    </row>
    <row r="116" spans="2:5" x14ac:dyDescent="0.25">
      <c r="B116" s="39">
        <v>2.2799999999999998</v>
      </c>
      <c r="C116" s="39">
        <v>-0.05</v>
      </c>
      <c r="D116" s="38">
        <f t="shared" si="8"/>
        <v>-7.400000000000001E-2</v>
      </c>
      <c r="E116" s="38">
        <f t="shared" si="9"/>
        <v>-7.2198574776412066E-3</v>
      </c>
    </row>
    <row r="117" spans="2:5" x14ac:dyDescent="0.25">
      <c r="B117" s="39">
        <v>2.2999999999999998</v>
      </c>
      <c r="C117" s="39">
        <v>-7.3999999999999996E-2</v>
      </c>
      <c r="D117" s="38">
        <f t="shared" si="8"/>
        <v>-9.8000000000000004E-2</v>
      </c>
      <c r="E117" s="38">
        <f t="shared" si="9"/>
        <v>-9.56143287579511E-3</v>
      </c>
    </row>
    <row r="118" spans="2:5" x14ac:dyDescent="0.25">
      <c r="B118" s="39">
        <v>2.3199999999999998</v>
      </c>
      <c r="C118" s="39">
        <v>-8.5999999999999993E-2</v>
      </c>
      <c r="D118" s="38">
        <f t="shared" si="8"/>
        <v>-0.10999999999999999</v>
      </c>
      <c r="E118" s="38">
        <f t="shared" si="9"/>
        <v>-1.073222057487206E-2</v>
      </c>
    </row>
    <row r="119" spans="2:5" x14ac:dyDescent="0.25">
      <c r="B119" s="39">
        <v>2.34</v>
      </c>
      <c r="C119" s="39">
        <v>-9.1999999999999998E-2</v>
      </c>
      <c r="D119" s="38">
        <f t="shared" si="8"/>
        <v>-0.11599999999999999</v>
      </c>
      <c r="E119" s="38">
        <f t="shared" si="9"/>
        <v>-1.1317614424410538E-2</v>
      </c>
    </row>
    <row r="120" spans="2:5" x14ac:dyDescent="0.25">
      <c r="B120" s="39">
        <v>2.36</v>
      </c>
      <c r="C120" s="39">
        <v>-9.1999999999999998E-2</v>
      </c>
      <c r="D120" s="38">
        <f t="shared" si="8"/>
        <v>-0.11599999999999999</v>
      </c>
      <c r="E120" s="38">
        <f t="shared" si="9"/>
        <v>-1.1317614424410538E-2</v>
      </c>
    </row>
    <row r="121" spans="2:5" x14ac:dyDescent="0.25">
      <c r="B121" s="39">
        <v>2.38</v>
      </c>
      <c r="C121" s="39">
        <v>-0.105</v>
      </c>
      <c r="D121" s="38">
        <f t="shared" si="8"/>
        <v>-0.129</v>
      </c>
      <c r="E121" s="38">
        <f t="shared" si="9"/>
        <v>-1.2585967765077238E-2</v>
      </c>
    </row>
    <row r="122" spans="2:5" x14ac:dyDescent="0.25">
      <c r="B122" s="39">
        <v>2.4</v>
      </c>
      <c r="C122" s="39">
        <v>-0.11700000000000001</v>
      </c>
      <c r="D122" s="38">
        <f t="shared" si="8"/>
        <v>-0.14100000000000001</v>
      </c>
      <c r="E122" s="38">
        <f t="shared" si="9"/>
        <v>-1.375675546415419E-2</v>
      </c>
    </row>
    <row r="123" spans="2:5" x14ac:dyDescent="0.25">
      <c r="B123" s="39">
        <v>2.42</v>
      </c>
      <c r="C123" s="39">
        <v>-0.11700000000000001</v>
      </c>
      <c r="D123" s="38">
        <f t="shared" si="8"/>
        <v>-0.14100000000000001</v>
      </c>
      <c r="E123" s="38">
        <f t="shared" si="9"/>
        <v>-1.375675546415419E-2</v>
      </c>
    </row>
    <row r="124" spans="2:5" x14ac:dyDescent="0.25">
      <c r="B124" s="39">
        <v>2.44</v>
      </c>
      <c r="C124" s="39">
        <v>-0.11700000000000001</v>
      </c>
      <c r="D124" s="38">
        <f t="shared" si="8"/>
        <v>-0.14100000000000001</v>
      </c>
      <c r="E124" s="38">
        <f t="shared" si="9"/>
        <v>-1.375675546415419E-2</v>
      </c>
    </row>
    <row r="125" spans="2:5" x14ac:dyDescent="0.25">
      <c r="B125" s="40">
        <v>2.46</v>
      </c>
      <c r="C125" s="40">
        <v>-0.123</v>
      </c>
      <c r="D125" s="38">
        <f t="shared" si="8"/>
        <v>-0.14699999999999999</v>
      </c>
      <c r="E125" s="38">
        <f t="shared" si="9"/>
        <v>-1.4342149313692664E-2</v>
      </c>
    </row>
    <row r="126" spans="2:5" x14ac:dyDescent="0.25">
      <c r="B126" s="39">
        <v>2.48</v>
      </c>
      <c r="C126" s="39">
        <v>-0.11700000000000001</v>
      </c>
      <c r="D126" s="38">
        <f t="shared" si="8"/>
        <v>-0.14100000000000001</v>
      </c>
      <c r="E126" s="38">
        <f t="shared" si="9"/>
        <v>-1.375675546415419E-2</v>
      </c>
    </row>
    <row r="127" spans="2:5" x14ac:dyDescent="0.25">
      <c r="B127" s="39">
        <v>2.5</v>
      </c>
      <c r="C127" s="39">
        <v>-0.11700000000000001</v>
      </c>
      <c r="D127" s="38">
        <f t="shared" si="8"/>
        <v>-0.14100000000000001</v>
      </c>
      <c r="E127" s="38">
        <f t="shared" si="9"/>
        <v>-1.375675546415419E-2</v>
      </c>
    </row>
    <row r="128" spans="2:5" x14ac:dyDescent="0.25">
      <c r="B128" s="39">
        <v>2.52</v>
      </c>
      <c r="C128" s="39">
        <v>-0.11700000000000001</v>
      </c>
      <c r="D128" s="38">
        <f t="shared" si="8"/>
        <v>-0.14100000000000001</v>
      </c>
      <c r="E128" s="38">
        <f t="shared" si="9"/>
        <v>-1.375675546415419E-2</v>
      </c>
    </row>
    <row r="129" spans="2:5" x14ac:dyDescent="0.25">
      <c r="B129" s="39">
        <v>2.54</v>
      </c>
      <c r="C129" s="39">
        <v>-0.11700000000000001</v>
      </c>
      <c r="D129" s="38">
        <f t="shared" si="8"/>
        <v>-0.14100000000000001</v>
      </c>
      <c r="E129" s="38">
        <f t="shared" si="9"/>
        <v>-1.375675546415419E-2</v>
      </c>
    </row>
    <row r="130" spans="2:5" x14ac:dyDescent="0.25">
      <c r="B130" s="39">
        <v>2.56</v>
      </c>
      <c r="C130" s="39">
        <v>-0.111</v>
      </c>
      <c r="D130" s="38">
        <f t="shared" si="8"/>
        <v>-0.13500000000000001</v>
      </c>
      <c r="E130" s="38">
        <f t="shared" si="9"/>
        <v>-1.3171361614615714E-2</v>
      </c>
    </row>
    <row r="131" spans="2:5" x14ac:dyDescent="0.25">
      <c r="B131" s="39">
        <v>2.58</v>
      </c>
      <c r="C131" s="39">
        <v>-9.1999999999999998E-2</v>
      </c>
      <c r="D131" s="38">
        <f t="shared" ref="D131:D194" si="10">C131-$O$5</f>
        <v>-0.11599999999999999</v>
      </c>
      <c r="E131" s="38">
        <f t="shared" si="9"/>
        <v>-1.1317614424410538E-2</v>
      </c>
    </row>
    <row r="132" spans="2:5" x14ac:dyDescent="0.25">
      <c r="B132" s="39">
        <v>2.6</v>
      </c>
      <c r="C132" s="39">
        <v>-9.1999999999999998E-2</v>
      </c>
      <c r="D132" s="38">
        <f t="shared" si="10"/>
        <v>-0.11599999999999999</v>
      </c>
      <c r="E132" s="38">
        <f t="shared" ref="E132:E195" si="11">D132/$O$2</f>
        <v>-1.1317614424410538E-2</v>
      </c>
    </row>
    <row r="133" spans="2:5" x14ac:dyDescent="0.25">
      <c r="B133" s="39">
        <v>2.62</v>
      </c>
      <c r="C133" s="39">
        <v>-8.5999999999999993E-2</v>
      </c>
      <c r="D133" s="38">
        <f t="shared" si="10"/>
        <v>-0.10999999999999999</v>
      </c>
      <c r="E133" s="38">
        <f t="shared" si="11"/>
        <v>-1.073222057487206E-2</v>
      </c>
    </row>
    <row r="134" spans="2:5" x14ac:dyDescent="0.25">
      <c r="B134" s="39">
        <v>2.64</v>
      </c>
      <c r="C134" s="39">
        <v>-8.5999999999999993E-2</v>
      </c>
      <c r="D134" s="38">
        <f t="shared" si="10"/>
        <v>-0.10999999999999999</v>
      </c>
      <c r="E134" s="38">
        <f t="shared" si="11"/>
        <v>-1.073222057487206E-2</v>
      </c>
    </row>
    <row r="135" spans="2:5" x14ac:dyDescent="0.25">
      <c r="B135" s="39">
        <v>2.66</v>
      </c>
      <c r="C135" s="39">
        <v>-6.8000000000000005E-2</v>
      </c>
      <c r="D135" s="38">
        <f t="shared" si="10"/>
        <v>-9.1999999999999998E-2</v>
      </c>
      <c r="E135" s="38">
        <f t="shared" si="11"/>
        <v>-8.9760390262566339E-3</v>
      </c>
    </row>
    <row r="136" spans="2:5" x14ac:dyDescent="0.25">
      <c r="B136" s="39">
        <v>2.68</v>
      </c>
      <c r="C136" s="39">
        <v>-6.2E-2</v>
      </c>
      <c r="D136" s="38">
        <f t="shared" si="10"/>
        <v>-8.5999999999999993E-2</v>
      </c>
      <c r="E136" s="38">
        <f t="shared" si="11"/>
        <v>-8.3906451767181579E-3</v>
      </c>
    </row>
    <row r="137" spans="2:5" x14ac:dyDescent="0.25">
      <c r="B137" s="39">
        <v>2.7</v>
      </c>
      <c r="C137" s="39">
        <v>-0.05</v>
      </c>
      <c r="D137" s="38">
        <f t="shared" si="10"/>
        <v>-7.400000000000001E-2</v>
      </c>
      <c r="E137" s="38">
        <f t="shared" si="11"/>
        <v>-7.2198574776412066E-3</v>
      </c>
    </row>
    <row r="138" spans="2:5" x14ac:dyDescent="0.25">
      <c r="B138" s="39">
        <v>2.72</v>
      </c>
      <c r="C138" s="39">
        <v>-3.7999999999999999E-2</v>
      </c>
      <c r="D138" s="38">
        <f t="shared" si="10"/>
        <v>-6.2E-2</v>
      </c>
      <c r="E138" s="38">
        <f t="shared" si="11"/>
        <v>-6.0490697785642537E-3</v>
      </c>
    </row>
    <row r="139" spans="2:5" x14ac:dyDescent="0.25">
      <c r="B139" s="39">
        <v>2.74</v>
      </c>
      <c r="C139" s="39">
        <v>-2.5999999999999999E-2</v>
      </c>
      <c r="D139" s="38">
        <f t="shared" si="10"/>
        <v>-0.05</v>
      </c>
      <c r="E139" s="38">
        <f t="shared" si="11"/>
        <v>-4.8782820794873016E-3</v>
      </c>
    </row>
    <row r="140" spans="2:5" x14ac:dyDescent="0.25">
      <c r="B140" s="39">
        <v>2.76</v>
      </c>
      <c r="C140" s="39">
        <v>-1.2999999999999999E-2</v>
      </c>
      <c r="D140" s="38">
        <f t="shared" si="10"/>
        <v>-3.6999999999999998E-2</v>
      </c>
      <c r="E140" s="38">
        <f t="shared" si="11"/>
        <v>-3.6099287388206024E-3</v>
      </c>
    </row>
    <row r="141" spans="2:5" x14ac:dyDescent="0.25">
      <c r="B141" s="39">
        <v>2.78</v>
      </c>
      <c r="C141" s="39">
        <v>-2E-3</v>
      </c>
      <c r="D141" s="38">
        <f t="shared" si="10"/>
        <v>-2.6000000000000002E-2</v>
      </c>
      <c r="E141" s="38">
        <f t="shared" si="11"/>
        <v>-2.5367066813333969E-3</v>
      </c>
    </row>
    <row r="142" spans="2:5" x14ac:dyDescent="0.25">
      <c r="B142" s="39">
        <v>2.8</v>
      </c>
      <c r="C142" s="39">
        <v>1.0999999999999999E-2</v>
      </c>
      <c r="D142" s="38">
        <f t="shared" si="10"/>
        <v>-1.3000000000000001E-2</v>
      </c>
      <c r="E142" s="38">
        <f t="shared" si="11"/>
        <v>-1.2683533406666985E-3</v>
      </c>
    </row>
    <row r="143" spans="2:5" x14ac:dyDescent="0.25">
      <c r="B143" s="39">
        <v>2.82</v>
      </c>
      <c r="C143" s="39">
        <v>2.9000000000000001E-2</v>
      </c>
      <c r="D143" s="38">
        <f t="shared" si="10"/>
        <v>5.000000000000001E-3</v>
      </c>
      <c r="E143" s="38">
        <f t="shared" si="11"/>
        <v>4.8782820794873022E-4</v>
      </c>
    </row>
    <row r="144" spans="2:5" x14ac:dyDescent="0.25">
      <c r="B144" s="39">
        <v>2.84</v>
      </c>
      <c r="C144" s="39">
        <v>3.5000000000000003E-2</v>
      </c>
      <c r="D144" s="38">
        <f t="shared" si="10"/>
        <v>1.1000000000000003E-2</v>
      </c>
      <c r="E144" s="38">
        <f t="shared" si="11"/>
        <v>1.0732220574872066E-3</v>
      </c>
    </row>
    <row r="145" spans="2:5" x14ac:dyDescent="0.25">
      <c r="B145" s="39">
        <v>2.86</v>
      </c>
      <c r="C145" s="39">
        <v>4.7E-2</v>
      </c>
      <c r="D145" s="38">
        <f t="shared" si="10"/>
        <v>2.3E-2</v>
      </c>
      <c r="E145" s="38">
        <f t="shared" si="11"/>
        <v>2.2440097565641585E-3</v>
      </c>
    </row>
    <row r="146" spans="2:5" x14ac:dyDescent="0.25">
      <c r="B146" s="39">
        <v>2.88</v>
      </c>
      <c r="C146" s="39">
        <v>0.06</v>
      </c>
      <c r="D146" s="38">
        <f t="shared" si="10"/>
        <v>3.5999999999999997E-2</v>
      </c>
      <c r="E146" s="38">
        <f t="shared" si="11"/>
        <v>3.5123630972308563E-3</v>
      </c>
    </row>
    <row r="147" spans="2:5" x14ac:dyDescent="0.25">
      <c r="B147" s="39">
        <v>2.9</v>
      </c>
      <c r="C147" s="39">
        <v>7.1999999999999995E-2</v>
      </c>
      <c r="D147" s="38">
        <f t="shared" si="10"/>
        <v>4.7999999999999994E-2</v>
      </c>
      <c r="E147" s="38">
        <f t="shared" si="11"/>
        <v>4.6831507963078084E-3</v>
      </c>
    </row>
    <row r="148" spans="2:5" x14ac:dyDescent="0.25">
      <c r="B148" s="39">
        <v>2.92</v>
      </c>
      <c r="C148" s="39">
        <v>7.6999999999999999E-2</v>
      </c>
      <c r="D148" s="38">
        <f t="shared" si="10"/>
        <v>5.2999999999999999E-2</v>
      </c>
      <c r="E148" s="38">
        <f t="shared" si="11"/>
        <v>5.1709790042565387E-3</v>
      </c>
    </row>
    <row r="149" spans="2:5" x14ac:dyDescent="0.25">
      <c r="B149" s="39">
        <v>2.94</v>
      </c>
      <c r="C149" s="39">
        <v>0.09</v>
      </c>
      <c r="D149" s="38">
        <f t="shared" si="10"/>
        <v>6.6000000000000003E-2</v>
      </c>
      <c r="E149" s="38">
        <f t="shared" si="11"/>
        <v>6.4393323449232374E-3</v>
      </c>
    </row>
    <row r="150" spans="2:5" x14ac:dyDescent="0.25">
      <c r="B150" s="39">
        <v>2.96</v>
      </c>
      <c r="C150" s="39">
        <v>0.10199999999999999</v>
      </c>
      <c r="D150" s="38">
        <f t="shared" si="10"/>
        <v>7.7999999999999986E-2</v>
      </c>
      <c r="E150" s="38">
        <f t="shared" si="11"/>
        <v>7.6101200440001886E-3</v>
      </c>
    </row>
    <row r="151" spans="2:5" x14ac:dyDescent="0.25">
      <c r="B151" s="39">
        <v>2.98</v>
      </c>
      <c r="C151" s="39">
        <v>0.108</v>
      </c>
      <c r="D151" s="38">
        <f t="shared" si="10"/>
        <v>8.3999999999999991E-2</v>
      </c>
      <c r="E151" s="38">
        <f t="shared" si="11"/>
        <v>8.1955138935386647E-3</v>
      </c>
    </row>
    <row r="152" spans="2:5" x14ac:dyDescent="0.25">
      <c r="B152" s="39">
        <v>3</v>
      </c>
      <c r="C152" s="39">
        <v>0.108</v>
      </c>
      <c r="D152" s="38">
        <f t="shared" si="10"/>
        <v>8.3999999999999991E-2</v>
      </c>
      <c r="E152" s="38">
        <f t="shared" si="11"/>
        <v>8.1955138935386647E-3</v>
      </c>
    </row>
    <row r="153" spans="2:5" x14ac:dyDescent="0.25">
      <c r="B153" s="39">
        <v>3.02</v>
      </c>
      <c r="C153" s="39">
        <v>0.114</v>
      </c>
      <c r="D153" s="38">
        <f t="shared" si="10"/>
        <v>0.09</v>
      </c>
      <c r="E153" s="38">
        <f t="shared" si="11"/>
        <v>8.7809077430771407E-3</v>
      </c>
    </row>
    <row r="154" spans="2:5" x14ac:dyDescent="0.25">
      <c r="B154" s="39">
        <v>3.04</v>
      </c>
      <c r="C154" s="39">
        <v>0.12</v>
      </c>
      <c r="D154" s="38">
        <f t="shared" si="10"/>
        <v>9.6000000000000002E-2</v>
      </c>
      <c r="E154" s="38">
        <f t="shared" si="11"/>
        <v>9.3663015926156185E-3</v>
      </c>
    </row>
    <row r="155" spans="2:5" x14ac:dyDescent="0.25">
      <c r="B155" s="39">
        <v>3.06</v>
      </c>
      <c r="C155" s="39">
        <v>0.126</v>
      </c>
      <c r="D155" s="38">
        <f t="shared" si="10"/>
        <v>0.10200000000000001</v>
      </c>
      <c r="E155" s="38">
        <f t="shared" si="11"/>
        <v>9.9516954421540946E-3</v>
      </c>
    </row>
    <row r="156" spans="2:5" x14ac:dyDescent="0.25">
      <c r="B156" s="39">
        <v>3.08</v>
      </c>
      <c r="C156" s="39">
        <v>0.126</v>
      </c>
      <c r="D156" s="38">
        <f t="shared" si="10"/>
        <v>0.10200000000000001</v>
      </c>
      <c r="E156" s="38">
        <f t="shared" si="11"/>
        <v>9.9516954421540946E-3</v>
      </c>
    </row>
    <row r="157" spans="2:5" x14ac:dyDescent="0.25">
      <c r="B157" s="39">
        <v>3.1</v>
      </c>
      <c r="C157" s="39">
        <v>0.126</v>
      </c>
      <c r="D157" s="38">
        <f t="shared" si="10"/>
        <v>0.10200000000000001</v>
      </c>
      <c r="E157" s="38">
        <f t="shared" si="11"/>
        <v>9.9516954421540946E-3</v>
      </c>
    </row>
    <row r="158" spans="2:5" x14ac:dyDescent="0.25">
      <c r="B158" s="40">
        <v>3.12</v>
      </c>
      <c r="C158" s="40">
        <v>0.13200000000000001</v>
      </c>
      <c r="D158" s="38">
        <f t="shared" si="10"/>
        <v>0.10800000000000001</v>
      </c>
      <c r="E158" s="38">
        <f t="shared" si="11"/>
        <v>1.0537089291692572E-2</v>
      </c>
    </row>
    <row r="159" spans="2:5" x14ac:dyDescent="0.25">
      <c r="B159" s="39">
        <v>3.14</v>
      </c>
      <c r="C159" s="39">
        <v>0.126</v>
      </c>
      <c r="D159" s="38">
        <f t="shared" si="10"/>
        <v>0.10200000000000001</v>
      </c>
      <c r="E159" s="38">
        <f t="shared" si="11"/>
        <v>9.9516954421540946E-3</v>
      </c>
    </row>
    <row r="160" spans="2:5" x14ac:dyDescent="0.25">
      <c r="B160" s="39">
        <v>3.16</v>
      </c>
      <c r="C160" s="39">
        <v>0.126</v>
      </c>
      <c r="D160" s="38">
        <f t="shared" si="10"/>
        <v>0.10200000000000001</v>
      </c>
      <c r="E160" s="38">
        <f t="shared" si="11"/>
        <v>9.9516954421540946E-3</v>
      </c>
    </row>
    <row r="161" spans="2:5" x14ac:dyDescent="0.25">
      <c r="B161" s="39">
        <v>3.18</v>
      </c>
      <c r="C161" s="39">
        <v>0.126</v>
      </c>
      <c r="D161" s="38">
        <f t="shared" si="10"/>
        <v>0.10200000000000001</v>
      </c>
      <c r="E161" s="38">
        <f t="shared" si="11"/>
        <v>9.9516954421540946E-3</v>
      </c>
    </row>
    <row r="162" spans="2:5" x14ac:dyDescent="0.25">
      <c r="B162" s="39">
        <v>3.2</v>
      </c>
      <c r="C162" s="39">
        <v>0.12</v>
      </c>
      <c r="D162" s="38">
        <f t="shared" si="10"/>
        <v>9.6000000000000002E-2</v>
      </c>
      <c r="E162" s="38">
        <f t="shared" si="11"/>
        <v>9.3663015926156185E-3</v>
      </c>
    </row>
    <row r="163" spans="2:5" x14ac:dyDescent="0.25">
      <c r="B163" s="39">
        <v>3.22</v>
      </c>
      <c r="C163" s="39">
        <v>0.108</v>
      </c>
      <c r="D163" s="38">
        <f t="shared" si="10"/>
        <v>8.3999999999999991E-2</v>
      </c>
      <c r="E163" s="38">
        <f t="shared" si="11"/>
        <v>8.1955138935386647E-3</v>
      </c>
    </row>
    <row r="164" spans="2:5" x14ac:dyDescent="0.25">
      <c r="B164" s="39">
        <v>3.24</v>
      </c>
      <c r="C164" s="39">
        <v>0.108</v>
      </c>
      <c r="D164" s="38">
        <f t="shared" si="10"/>
        <v>8.3999999999999991E-2</v>
      </c>
      <c r="E164" s="38">
        <f t="shared" si="11"/>
        <v>8.1955138935386647E-3</v>
      </c>
    </row>
    <row r="165" spans="2:5" x14ac:dyDescent="0.25">
      <c r="B165" s="39">
        <v>3.26</v>
      </c>
      <c r="C165" s="39">
        <v>0.108</v>
      </c>
      <c r="D165" s="38">
        <f t="shared" si="10"/>
        <v>8.3999999999999991E-2</v>
      </c>
      <c r="E165" s="38">
        <f t="shared" si="11"/>
        <v>8.1955138935386647E-3</v>
      </c>
    </row>
    <row r="166" spans="2:5" x14ac:dyDescent="0.25">
      <c r="B166" s="39">
        <v>3.28</v>
      </c>
      <c r="C166" s="39">
        <v>9.6000000000000002E-2</v>
      </c>
      <c r="D166" s="38">
        <f t="shared" si="10"/>
        <v>7.2000000000000008E-2</v>
      </c>
      <c r="E166" s="38">
        <f t="shared" si="11"/>
        <v>7.0247261944617143E-3</v>
      </c>
    </row>
    <row r="167" spans="2:5" x14ac:dyDescent="0.25">
      <c r="B167" s="39">
        <v>3.3</v>
      </c>
      <c r="C167" s="39">
        <v>8.4000000000000005E-2</v>
      </c>
      <c r="D167" s="38">
        <f t="shared" si="10"/>
        <v>6.0000000000000005E-2</v>
      </c>
      <c r="E167" s="38">
        <f t="shared" si="11"/>
        <v>5.8539384953847614E-3</v>
      </c>
    </row>
    <row r="168" spans="2:5" x14ac:dyDescent="0.25">
      <c r="B168" s="39">
        <v>3.32</v>
      </c>
      <c r="C168" s="39">
        <v>7.6999999999999999E-2</v>
      </c>
      <c r="D168" s="38">
        <f t="shared" si="10"/>
        <v>5.2999999999999999E-2</v>
      </c>
      <c r="E168" s="38">
        <f t="shared" si="11"/>
        <v>5.1709790042565387E-3</v>
      </c>
    </row>
    <row r="169" spans="2:5" x14ac:dyDescent="0.25">
      <c r="B169" s="39">
        <v>3.34</v>
      </c>
      <c r="C169" s="39">
        <v>7.6999999999999999E-2</v>
      </c>
      <c r="D169" s="38">
        <f t="shared" si="10"/>
        <v>5.2999999999999999E-2</v>
      </c>
      <c r="E169" s="38">
        <f t="shared" si="11"/>
        <v>5.1709790042565387E-3</v>
      </c>
    </row>
    <row r="170" spans="2:5" x14ac:dyDescent="0.25">
      <c r="B170" s="39">
        <v>3.36</v>
      </c>
      <c r="C170" s="39">
        <v>6.6000000000000003E-2</v>
      </c>
      <c r="D170" s="38">
        <f t="shared" si="10"/>
        <v>4.2000000000000003E-2</v>
      </c>
      <c r="E170" s="38">
        <f t="shared" si="11"/>
        <v>4.0977569467693332E-3</v>
      </c>
    </row>
    <row r="171" spans="2:5" x14ac:dyDescent="0.25">
      <c r="B171" s="39">
        <v>3.38</v>
      </c>
      <c r="C171" s="39">
        <v>5.2999999999999999E-2</v>
      </c>
      <c r="D171" s="38">
        <f t="shared" si="10"/>
        <v>2.8999999999999998E-2</v>
      </c>
      <c r="E171" s="38">
        <f t="shared" si="11"/>
        <v>2.8294036061026345E-3</v>
      </c>
    </row>
    <row r="172" spans="2:5" x14ac:dyDescent="0.25">
      <c r="B172" s="39">
        <v>3.4</v>
      </c>
      <c r="C172" s="39">
        <v>4.7E-2</v>
      </c>
      <c r="D172" s="38">
        <f t="shared" si="10"/>
        <v>2.3E-2</v>
      </c>
      <c r="E172" s="38">
        <f t="shared" si="11"/>
        <v>2.2440097565641585E-3</v>
      </c>
    </row>
    <row r="173" spans="2:5" x14ac:dyDescent="0.25">
      <c r="B173" s="39">
        <v>3.42</v>
      </c>
      <c r="C173" s="39">
        <v>3.5000000000000003E-2</v>
      </c>
      <c r="D173" s="38">
        <f t="shared" si="10"/>
        <v>1.1000000000000003E-2</v>
      </c>
      <c r="E173" s="38">
        <f t="shared" si="11"/>
        <v>1.0732220574872066E-3</v>
      </c>
    </row>
    <row r="174" spans="2:5" x14ac:dyDescent="0.25">
      <c r="B174" s="39">
        <v>3.44</v>
      </c>
      <c r="C174" s="39">
        <v>2.9000000000000001E-2</v>
      </c>
      <c r="D174" s="38">
        <f t="shared" si="10"/>
        <v>5.000000000000001E-3</v>
      </c>
      <c r="E174" s="38">
        <f t="shared" si="11"/>
        <v>4.8782820794873022E-4</v>
      </c>
    </row>
    <row r="175" spans="2:5" x14ac:dyDescent="0.25">
      <c r="B175" s="39">
        <v>3.46</v>
      </c>
      <c r="C175" s="39">
        <v>1.7000000000000001E-2</v>
      </c>
      <c r="D175" s="38">
        <f t="shared" si="10"/>
        <v>-6.9999999999999993E-3</v>
      </c>
      <c r="E175" s="38">
        <f t="shared" si="11"/>
        <v>-6.8295949112822209E-4</v>
      </c>
    </row>
    <row r="176" spans="2:5" x14ac:dyDescent="0.25">
      <c r="B176" s="39">
        <v>3.48</v>
      </c>
      <c r="C176" s="39">
        <v>1.0999999999999999E-2</v>
      </c>
      <c r="D176" s="38">
        <f t="shared" si="10"/>
        <v>-1.3000000000000001E-2</v>
      </c>
      <c r="E176" s="38">
        <f t="shared" si="11"/>
        <v>-1.2683533406666985E-3</v>
      </c>
    </row>
    <row r="177" spans="2:5" x14ac:dyDescent="0.25">
      <c r="B177" s="39">
        <v>3.5</v>
      </c>
      <c r="C177" s="39">
        <v>-2E-3</v>
      </c>
      <c r="D177" s="38">
        <f t="shared" si="10"/>
        <v>-2.6000000000000002E-2</v>
      </c>
      <c r="E177" s="38">
        <f t="shared" si="11"/>
        <v>-2.5367066813333969E-3</v>
      </c>
    </row>
    <row r="178" spans="2:5" x14ac:dyDescent="0.25">
      <c r="B178" s="39">
        <v>3.52</v>
      </c>
      <c r="C178" s="39">
        <v>-1.2999999999999999E-2</v>
      </c>
      <c r="D178" s="38">
        <f t="shared" si="10"/>
        <v>-3.6999999999999998E-2</v>
      </c>
      <c r="E178" s="38">
        <f t="shared" si="11"/>
        <v>-3.6099287388206024E-3</v>
      </c>
    </row>
    <row r="179" spans="2:5" x14ac:dyDescent="0.25">
      <c r="B179" s="39">
        <v>3.54</v>
      </c>
      <c r="C179" s="39">
        <v>-1.9E-2</v>
      </c>
      <c r="D179" s="38">
        <f t="shared" si="10"/>
        <v>-4.2999999999999997E-2</v>
      </c>
      <c r="E179" s="38">
        <f t="shared" si="11"/>
        <v>-4.1953225883590789E-3</v>
      </c>
    </row>
    <row r="180" spans="2:5" x14ac:dyDescent="0.25">
      <c r="B180" s="39">
        <v>3.56</v>
      </c>
      <c r="C180" s="39">
        <v>-1.9E-2</v>
      </c>
      <c r="D180" s="38">
        <f t="shared" si="10"/>
        <v>-4.2999999999999997E-2</v>
      </c>
      <c r="E180" s="38">
        <f t="shared" si="11"/>
        <v>-4.1953225883590789E-3</v>
      </c>
    </row>
    <row r="181" spans="2:5" x14ac:dyDescent="0.25">
      <c r="B181" s="39">
        <v>3.58</v>
      </c>
      <c r="C181" s="39">
        <v>-3.2000000000000001E-2</v>
      </c>
      <c r="D181" s="38">
        <f t="shared" si="10"/>
        <v>-5.6000000000000001E-2</v>
      </c>
      <c r="E181" s="38">
        <f t="shared" si="11"/>
        <v>-5.4636759290257776E-3</v>
      </c>
    </row>
    <row r="182" spans="2:5" x14ac:dyDescent="0.25">
      <c r="B182" s="39">
        <v>3.6</v>
      </c>
      <c r="C182" s="39">
        <v>-3.7999999999999999E-2</v>
      </c>
      <c r="D182" s="38">
        <f t="shared" si="10"/>
        <v>-6.2E-2</v>
      </c>
      <c r="E182" s="38">
        <f t="shared" si="11"/>
        <v>-6.0490697785642537E-3</v>
      </c>
    </row>
    <row r="183" spans="2:5" x14ac:dyDescent="0.25">
      <c r="B183" s="39">
        <v>3.62</v>
      </c>
      <c r="C183" s="39">
        <v>-4.3999999999999997E-2</v>
      </c>
      <c r="D183" s="38">
        <f t="shared" si="10"/>
        <v>-6.8000000000000005E-2</v>
      </c>
      <c r="E183" s="38">
        <f t="shared" si="11"/>
        <v>-6.6344636281027297E-3</v>
      </c>
    </row>
    <row r="184" spans="2:5" x14ac:dyDescent="0.25">
      <c r="B184" s="39">
        <v>3.64</v>
      </c>
      <c r="C184" s="39">
        <v>-0.05</v>
      </c>
      <c r="D184" s="38">
        <f t="shared" si="10"/>
        <v>-7.400000000000001E-2</v>
      </c>
      <c r="E184" s="38">
        <f t="shared" si="11"/>
        <v>-7.2198574776412066E-3</v>
      </c>
    </row>
    <row r="185" spans="2:5" x14ac:dyDescent="0.25">
      <c r="B185" s="39">
        <v>3.66</v>
      </c>
      <c r="C185" s="39">
        <v>-0.05</v>
      </c>
      <c r="D185" s="38">
        <f t="shared" si="10"/>
        <v>-7.400000000000001E-2</v>
      </c>
      <c r="E185" s="38">
        <f t="shared" si="11"/>
        <v>-7.2198574776412066E-3</v>
      </c>
    </row>
    <row r="186" spans="2:5" x14ac:dyDescent="0.25">
      <c r="B186" s="39">
        <v>3.68</v>
      </c>
      <c r="C186" s="39">
        <v>-5.6000000000000001E-2</v>
      </c>
      <c r="D186" s="38">
        <f t="shared" si="10"/>
        <v>-0.08</v>
      </c>
      <c r="E186" s="38">
        <f t="shared" si="11"/>
        <v>-7.8052513271796818E-3</v>
      </c>
    </row>
    <row r="187" spans="2:5" x14ac:dyDescent="0.25">
      <c r="B187" s="40">
        <v>3.7</v>
      </c>
      <c r="C187" s="40">
        <v>-6.2E-2</v>
      </c>
      <c r="D187" s="38">
        <f t="shared" si="10"/>
        <v>-8.5999999999999993E-2</v>
      </c>
      <c r="E187" s="38">
        <f t="shared" si="11"/>
        <v>-8.3906451767181579E-3</v>
      </c>
    </row>
    <row r="188" spans="2:5" x14ac:dyDescent="0.25">
      <c r="B188" s="40">
        <v>3.72</v>
      </c>
      <c r="C188" s="40">
        <v>-6.2E-2</v>
      </c>
      <c r="D188" s="38">
        <f t="shared" si="10"/>
        <v>-8.5999999999999993E-2</v>
      </c>
      <c r="E188" s="38">
        <f t="shared" si="11"/>
        <v>-8.3906451767181579E-3</v>
      </c>
    </row>
    <row r="189" spans="2:5" x14ac:dyDescent="0.25">
      <c r="B189" s="40">
        <v>3.74</v>
      </c>
      <c r="C189" s="40">
        <v>-6.2E-2</v>
      </c>
      <c r="D189" s="38">
        <f t="shared" si="10"/>
        <v>-8.5999999999999993E-2</v>
      </c>
      <c r="E189" s="38">
        <f t="shared" si="11"/>
        <v>-8.3906451767181579E-3</v>
      </c>
    </row>
    <row r="190" spans="2:5" x14ac:dyDescent="0.25">
      <c r="B190" s="40">
        <v>3.76</v>
      </c>
      <c r="C190" s="40">
        <v>-6.2E-2</v>
      </c>
      <c r="D190" s="38">
        <f t="shared" si="10"/>
        <v>-8.5999999999999993E-2</v>
      </c>
      <c r="E190" s="38">
        <f t="shared" si="11"/>
        <v>-8.3906451767181579E-3</v>
      </c>
    </row>
    <row r="191" spans="2:5" x14ac:dyDescent="0.25">
      <c r="B191" s="40">
        <v>3.78</v>
      </c>
      <c r="C191" s="40">
        <v>-6.2E-2</v>
      </c>
      <c r="D191" s="38">
        <f t="shared" si="10"/>
        <v>-8.5999999999999993E-2</v>
      </c>
      <c r="E191" s="38">
        <f t="shared" si="11"/>
        <v>-8.3906451767181579E-3</v>
      </c>
    </row>
    <row r="192" spans="2:5" x14ac:dyDescent="0.25">
      <c r="B192" s="40">
        <v>3.8</v>
      </c>
      <c r="C192" s="40">
        <v>-6.2E-2</v>
      </c>
      <c r="D192" s="38">
        <f t="shared" si="10"/>
        <v>-8.5999999999999993E-2</v>
      </c>
      <c r="E192" s="38">
        <f t="shared" si="11"/>
        <v>-8.3906451767181579E-3</v>
      </c>
    </row>
    <row r="193" spans="2:5" x14ac:dyDescent="0.25">
      <c r="B193" s="40">
        <v>3.82</v>
      </c>
      <c r="C193" s="40">
        <v>-6.2E-2</v>
      </c>
      <c r="D193" s="38">
        <f t="shared" si="10"/>
        <v>-8.5999999999999993E-2</v>
      </c>
      <c r="E193" s="38">
        <f t="shared" si="11"/>
        <v>-8.3906451767181579E-3</v>
      </c>
    </row>
    <row r="194" spans="2:5" x14ac:dyDescent="0.25">
      <c r="B194" s="39">
        <v>3.84</v>
      </c>
      <c r="C194" s="39">
        <v>-5.6000000000000001E-2</v>
      </c>
      <c r="D194" s="38">
        <f t="shared" si="10"/>
        <v>-0.08</v>
      </c>
      <c r="E194" s="38">
        <f t="shared" si="11"/>
        <v>-7.8052513271796818E-3</v>
      </c>
    </row>
    <row r="195" spans="2:5" x14ac:dyDescent="0.25">
      <c r="B195" s="39">
        <v>3.86</v>
      </c>
      <c r="C195" s="39">
        <v>-0.05</v>
      </c>
      <c r="D195" s="38">
        <f t="shared" ref="D195:D258" si="12">C195-$O$5</f>
        <v>-7.400000000000001E-2</v>
      </c>
      <c r="E195" s="38">
        <f t="shared" si="11"/>
        <v>-7.2198574776412066E-3</v>
      </c>
    </row>
    <row r="196" spans="2:5" x14ac:dyDescent="0.25">
      <c r="B196" s="39">
        <v>3.88</v>
      </c>
      <c r="C196" s="39">
        <v>-0.05</v>
      </c>
      <c r="D196" s="38">
        <f t="shared" si="12"/>
        <v>-7.400000000000001E-2</v>
      </c>
      <c r="E196" s="38">
        <f t="shared" ref="E196:E259" si="13">D196/$O$2</f>
        <v>-7.2198574776412066E-3</v>
      </c>
    </row>
    <row r="197" spans="2:5" x14ac:dyDescent="0.25">
      <c r="B197" s="39">
        <v>3.9</v>
      </c>
      <c r="C197" s="39">
        <v>-4.3999999999999997E-2</v>
      </c>
      <c r="D197" s="38">
        <f t="shared" si="12"/>
        <v>-6.8000000000000005E-2</v>
      </c>
      <c r="E197" s="38">
        <f t="shared" si="13"/>
        <v>-6.6344636281027297E-3</v>
      </c>
    </row>
    <row r="198" spans="2:5" x14ac:dyDescent="0.25">
      <c r="B198" s="39">
        <v>3.92</v>
      </c>
      <c r="C198" s="39">
        <v>-4.3999999999999997E-2</v>
      </c>
      <c r="D198" s="38">
        <f t="shared" si="12"/>
        <v>-6.8000000000000005E-2</v>
      </c>
      <c r="E198" s="38">
        <f t="shared" si="13"/>
        <v>-6.6344636281027297E-3</v>
      </c>
    </row>
    <row r="199" spans="2:5" x14ac:dyDescent="0.25">
      <c r="B199" s="39">
        <v>3.94</v>
      </c>
      <c r="C199" s="39">
        <v>-3.7999999999999999E-2</v>
      </c>
      <c r="D199" s="38">
        <f t="shared" si="12"/>
        <v>-6.2E-2</v>
      </c>
      <c r="E199" s="38">
        <f t="shared" si="13"/>
        <v>-6.0490697785642537E-3</v>
      </c>
    </row>
    <row r="200" spans="2:5" x14ac:dyDescent="0.25">
      <c r="B200" s="39">
        <v>3.96</v>
      </c>
      <c r="C200" s="39">
        <v>-3.2000000000000001E-2</v>
      </c>
      <c r="D200" s="38">
        <f t="shared" si="12"/>
        <v>-5.6000000000000001E-2</v>
      </c>
      <c r="E200" s="38">
        <f t="shared" si="13"/>
        <v>-5.4636759290257776E-3</v>
      </c>
    </row>
    <row r="201" spans="2:5" x14ac:dyDescent="0.25">
      <c r="B201" s="39">
        <v>3.98</v>
      </c>
      <c r="C201" s="39">
        <v>-1.9E-2</v>
      </c>
      <c r="D201" s="38">
        <f t="shared" si="12"/>
        <v>-4.2999999999999997E-2</v>
      </c>
      <c r="E201" s="38">
        <f t="shared" si="13"/>
        <v>-4.1953225883590789E-3</v>
      </c>
    </row>
    <row r="202" spans="2:5" x14ac:dyDescent="0.25">
      <c r="B202" s="39">
        <v>4</v>
      </c>
      <c r="C202" s="39">
        <v>-1.9E-2</v>
      </c>
      <c r="D202" s="38">
        <f t="shared" si="12"/>
        <v>-4.2999999999999997E-2</v>
      </c>
      <c r="E202" s="38">
        <f t="shared" si="13"/>
        <v>-4.1953225883590789E-3</v>
      </c>
    </row>
    <row r="203" spans="2:5" x14ac:dyDescent="0.25">
      <c r="B203" s="39">
        <v>4.0199999999999996</v>
      </c>
      <c r="C203" s="39">
        <v>-7.0000000000000001E-3</v>
      </c>
      <c r="D203" s="38">
        <f t="shared" si="12"/>
        <v>-3.1E-2</v>
      </c>
      <c r="E203" s="38">
        <f t="shared" si="13"/>
        <v>-3.0245348892821268E-3</v>
      </c>
    </row>
    <row r="204" spans="2:5" x14ac:dyDescent="0.25">
      <c r="B204" s="39">
        <v>4.04</v>
      </c>
      <c r="C204" s="39">
        <v>5.0000000000000001E-3</v>
      </c>
      <c r="D204" s="38">
        <f t="shared" si="12"/>
        <v>-1.9E-2</v>
      </c>
      <c r="E204" s="38">
        <f t="shared" si="13"/>
        <v>-1.8537471902051743E-3</v>
      </c>
    </row>
    <row r="205" spans="2:5" x14ac:dyDescent="0.25">
      <c r="B205" s="39">
        <v>4.0599999999999996</v>
      </c>
      <c r="C205" s="39">
        <v>-2E-3</v>
      </c>
      <c r="D205" s="38">
        <f t="shared" si="12"/>
        <v>-2.6000000000000002E-2</v>
      </c>
      <c r="E205" s="38">
        <f t="shared" si="13"/>
        <v>-2.5367066813333969E-3</v>
      </c>
    </row>
    <row r="206" spans="2:5" x14ac:dyDescent="0.25">
      <c r="B206" s="39">
        <v>4.08</v>
      </c>
      <c r="C206" s="39">
        <v>1.0999999999999999E-2</v>
      </c>
      <c r="D206" s="38">
        <f t="shared" si="12"/>
        <v>-1.3000000000000001E-2</v>
      </c>
      <c r="E206" s="38">
        <f t="shared" si="13"/>
        <v>-1.2683533406666985E-3</v>
      </c>
    </row>
    <row r="207" spans="2:5" x14ac:dyDescent="0.25">
      <c r="B207" s="39">
        <v>4.0999999999999996</v>
      </c>
      <c r="C207" s="39">
        <v>1.7000000000000001E-2</v>
      </c>
      <c r="D207" s="38">
        <f t="shared" si="12"/>
        <v>-6.9999999999999993E-3</v>
      </c>
      <c r="E207" s="38">
        <f t="shared" si="13"/>
        <v>-6.8295949112822209E-4</v>
      </c>
    </row>
    <row r="208" spans="2:5" x14ac:dyDescent="0.25">
      <c r="B208" s="39">
        <v>4.12</v>
      </c>
      <c r="C208" s="39">
        <v>2.9000000000000001E-2</v>
      </c>
      <c r="D208" s="38">
        <f t="shared" si="12"/>
        <v>5.000000000000001E-3</v>
      </c>
      <c r="E208" s="38">
        <f t="shared" si="13"/>
        <v>4.8782820794873022E-4</v>
      </c>
    </row>
    <row r="209" spans="2:5" x14ac:dyDescent="0.25">
      <c r="B209" s="39">
        <v>4.1399999999999997</v>
      </c>
      <c r="C209" s="39">
        <v>3.5000000000000003E-2</v>
      </c>
      <c r="D209" s="38">
        <f t="shared" si="12"/>
        <v>1.1000000000000003E-2</v>
      </c>
      <c r="E209" s="38">
        <f t="shared" si="13"/>
        <v>1.0732220574872066E-3</v>
      </c>
    </row>
    <row r="210" spans="2:5" x14ac:dyDescent="0.25">
      <c r="B210" s="39">
        <v>4.16</v>
      </c>
      <c r="C210" s="39">
        <v>3.5000000000000003E-2</v>
      </c>
      <c r="D210" s="38">
        <f t="shared" si="12"/>
        <v>1.1000000000000003E-2</v>
      </c>
      <c r="E210" s="38">
        <f t="shared" si="13"/>
        <v>1.0732220574872066E-3</v>
      </c>
    </row>
    <row r="211" spans="2:5" x14ac:dyDescent="0.25">
      <c r="B211" s="39">
        <v>4.18</v>
      </c>
      <c r="C211" s="39">
        <v>4.7E-2</v>
      </c>
      <c r="D211" s="38">
        <f t="shared" si="12"/>
        <v>2.3E-2</v>
      </c>
      <c r="E211" s="38">
        <f t="shared" si="13"/>
        <v>2.2440097565641585E-3</v>
      </c>
    </row>
    <row r="212" spans="2:5" x14ac:dyDescent="0.25">
      <c r="B212" s="39">
        <v>4.2</v>
      </c>
      <c r="C212" s="39">
        <v>5.2999999999999999E-2</v>
      </c>
      <c r="D212" s="38">
        <f t="shared" si="12"/>
        <v>2.8999999999999998E-2</v>
      </c>
      <c r="E212" s="38">
        <f t="shared" si="13"/>
        <v>2.8294036061026345E-3</v>
      </c>
    </row>
    <row r="213" spans="2:5" x14ac:dyDescent="0.25">
      <c r="B213" s="39">
        <v>4.22</v>
      </c>
      <c r="C213" s="39">
        <v>5.2999999999999999E-2</v>
      </c>
      <c r="D213" s="38">
        <f t="shared" si="12"/>
        <v>2.8999999999999998E-2</v>
      </c>
      <c r="E213" s="38">
        <f t="shared" si="13"/>
        <v>2.8294036061026345E-3</v>
      </c>
    </row>
    <row r="214" spans="2:5" x14ac:dyDescent="0.25">
      <c r="B214" s="39">
        <v>4.24</v>
      </c>
      <c r="C214" s="39">
        <v>0.06</v>
      </c>
      <c r="D214" s="38">
        <f t="shared" si="12"/>
        <v>3.5999999999999997E-2</v>
      </c>
      <c r="E214" s="38">
        <f t="shared" si="13"/>
        <v>3.5123630972308563E-3</v>
      </c>
    </row>
    <row r="215" spans="2:5" x14ac:dyDescent="0.25">
      <c r="B215" s="39">
        <v>4.26</v>
      </c>
      <c r="C215" s="39">
        <v>6.6000000000000003E-2</v>
      </c>
      <c r="D215" s="38">
        <f t="shared" si="12"/>
        <v>4.2000000000000003E-2</v>
      </c>
      <c r="E215" s="38">
        <f t="shared" si="13"/>
        <v>4.0977569467693332E-3</v>
      </c>
    </row>
    <row r="216" spans="2:5" x14ac:dyDescent="0.25">
      <c r="B216" s="39">
        <v>4.28</v>
      </c>
      <c r="C216" s="39">
        <v>7.1999999999999995E-2</v>
      </c>
      <c r="D216" s="38">
        <f t="shared" si="12"/>
        <v>4.7999999999999994E-2</v>
      </c>
      <c r="E216" s="38">
        <f t="shared" si="13"/>
        <v>4.6831507963078084E-3</v>
      </c>
    </row>
    <row r="217" spans="2:5" x14ac:dyDescent="0.25">
      <c r="B217" s="39">
        <v>4.3</v>
      </c>
      <c r="C217" s="39">
        <v>7.1999999999999995E-2</v>
      </c>
      <c r="D217" s="38">
        <f t="shared" si="12"/>
        <v>4.7999999999999994E-2</v>
      </c>
      <c r="E217" s="38">
        <f t="shared" si="13"/>
        <v>4.6831507963078084E-3</v>
      </c>
    </row>
    <row r="218" spans="2:5" x14ac:dyDescent="0.25">
      <c r="B218" s="39">
        <v>4.32</v>
      </c>
      <c r="C218" s="39">
        <v>7.6999999999999999E-2</v>
      </c>
      <c r="D218" s="38">
        <f t="shared" si="12"/>
        <v>5.2999999999999999E-2</v>
      </c>
      <c r="E218" s="38">
        <f t="shared" si="13"/>
        <v>5.1709790042565387E-3</v>
      </c>
    </row>
    <row r="219" spans="2:5" x14ac:dyDescent="0.25">
      <c r="B219" s="39">
        <v>4.34</v>
      </c>
      <c r="C219" s="39">
        <v>8.4000000000000005E-2</v>
      </c>
      <c r="D219" s="38">
        <f t="shared" si="12"/>
        <v>6.0000000000000005E-2</v>
      </c>
      <c r="E219" s="38">
        <f t="shared" si="13"/>
        <v>5.8539384953847614E-3</v>
      </c>
    </row>
    <row r="220" spans="2:5" x14ac:dyDescent="0.25">
      <c r="B220" s="39">
        <v>4.3600000000000003</v>
      </c>
      <c r="C220" s="39">
        <v>7.6999999999999999E-2</v>
      </c>
      <c r="D220" s="38">
        <f t="shared" si="12"/>
        <v>5.2999999999999999E-2</v>
      </c>
      <c r="E220" s="38">
        <f t="shared" si="13"/>
        <v>5.1709790042565387E-3</v>
      </c>
    </row>
    <row r="221" spans="2:5" x14ac:dyDescent="0.25">
      <c r="B221" s="39">
        <v>4.38</v>
      </c>
      <c r="C221" s="39">
        <v>7.6999999999999999E-2</v>
      </c>
      <c r="D221" s="38">
        <f t="shared" si="12"/>
        <v>5.2999999999999999E-2</v>
      </c>
      <c r="E221" s="38">
        <f t="shared" si="13"/>
        <v>5.1709790042565387E-3</v>
      </c>
    </row>
    <row r="222" spans="2:5" x14ac:dyDescent="0.25">
      <c r="B222" s="39">
        <v>4.4000000000000004</v>
      </c>
      <c r="C222" s="39">
        <v>7.6999999999999999E-2</v>
      </c>
      <c r="D222" s="38">
        <f t="shared" si="12"/>
        <v>5.2999999999999999E-2</v>
      </c>
      <c r="E222" s="38">
        <f t="shared" si="13"/>
        <v>5.1709790042565387E-3</v>
      </c>
    </row>
    <row r="223" spans="2:5" x14ac:dyDescent="0.25">
      <c r="B223" s="40">
        <v>4.42</v>
      </c>
      <c r="C223" s="40">
        <v>0.09</v>
      </c>
      <c r="D223" s="38">
        <f t="shared" si="12"/>
        <v>6.6000000000000003E-2</v>
      </c>
      <c r="E223" s="38">
        <f t="shared" si="13"/>
        <v>6.4393323449232374E-3</v>
      </c>
    </row>
    <row r="224" spans="2:5" x14ac:dyDescent="0.25">
      <c r="B224" s="39">
        <v>4.4400000000000004</v>
      </c>
      <c r="C224" s="39">
        <v>7.6999999999999999E-2</v>
      </c>
      <c r="D224" s="38">
        <f t="shared" si="12"/>
        <v>5.2999999999999999E-2</v>
      </c>
      <c r="E224" s="38">
        <f t="shared" si="13"/>
        <v>5.1709790042565387E-3</v>
      </c>
    </row>
    <row r="225" spans="2:5" x14ac:dyDescent="0.25">
      <c r="B225" s="39">
        <v>4.46</v>
      </c>
      <c r="C225" s="39">
        <v>7.6999999999999999E-2</v>
      </c>
      <c r="D225" s="38">
        <f t="shared" si="12"/>
        <v>5.2999999999999999E-2</v>
      </c>
      <c r="E225" s="38">
        <f t="shared" si="13"/>
        <v>5.1709790042565387E-3</v>
      </c>
    </row>
    <row r="226" spans="2:5" x14ac:dyDescent="0.25">
      <c r="B226" s="39">
        <v>4.4800000000000004</v>
      </c>
      <c r="C226" s="39">
        <v>7.6999999999999999E-2</v>
      </c>
      <c r="D226" s="38">
        <f t="shared" si="12"/>
        <v>5.2999999999999999E-2</v>
      </c>
      <c r="E226" s="38">
        <f t="shared" si="13"/>
        <v>5.1709790042565387E-3</v>
      </c>
    </row>
    <row r="227" spans="2:5" x14ac:dyDescent="0.25">
      <c r="B227" s="39">
        <v>4.5</v>
      </c>
      <c r="C227" s="39">
        <v>7.6999999999999999E-2</v>
      </c>
      <c r="D227" s="38">
        <f t="shared" si="12"/>
        <v>5.2999999999999999E-2</v>
      </c>
      <c r="E227" s="38">
        <f t="shared" si="13"/>
        <v>5.1709790042565387E-3</v>
      </c>
    </row>
    <row r="228" spans="2:5" x14ac:dyDescent="0.25">
      <c r="B228" s="39">
        <v>4.5199999999999996</v>
      </c>
      <c r="C228" s="39">
        <v>7.1999999999999995E-2</v>
      </c>
      <c r="D228" s="38">
        <f t="shared" si="12"/>
        <v>4.7999999999999994E-2</v>
      </c>
      <c r="E228" s="38">
        <f t="shared" si="13"/>
        <v>4.6831507963078084E-3</v>
      </c>
    </row>
    <row r="229" spans="2:5" x14ac:dyDescent="0.25">
      <c r="B229" s="39">
        <v>4.54</v>
      </c>
      <c r="C229" s="39">
        <v>6.6000000000000003E-2</v>
      </c>
      <c r="D229" s="38">
        <f t="shared" si="12"/>
        <v>4.2000000000000003E-2</v>
      </c>
      <c r="E229" s="38">
        <f t="shared" si="13"/>
        <v>4.0977569467693332E-3</v>
      </c>
    </row>
    <row r="230" spans="2:5" x14ac:dyDescent="0.25">
      <c r="B230" s="39">
        <v>4.5599999999999996</v>
      </c>
      <c r="C230" s="39">
        <v>6.6000000000000003E-2</v>
      </c>
      <c r="D230" s="38">
        <f t="shared" si="12"/>
        <v>4.2000000000000003E-2</v>
      </c>
      <c r="E230" s="38">
        <f t="shared" si="13"/>
        <v>4.0977569467693332E-3</v>
      </c>
    </row>
    <row r="231" spans="2:5" x14ac:dyDescent="0.25">
      <c r="B231" s="39">
        <v>4.58</v>
      </c>
      <c r="C231" s="39">
        <v>0.06</v>
      </c>
      <c r="D231" s="38">
        <f t="shared" si="12"/>
        <v>3.5999999999999997E-2</v>
      </c>
      <c r="E231" s="38">
        <f t="shared" si="13"/>
        <v>3.5123630972308563E-3</v>
      </c>
    </row>
    <row r="232" spans="2:5" x14ac:dyDescent="0.25">
      <c r="B232" s="39">
        <v>4.5999999999999996</v>
      </c>
      <c r="C232" s="39">
        <v>5.2999999999999999E-2</v>
      </c>
      <c r="D232" s="38">
        <f t="shared" si="12"/>
        <v>2.8999999999999998E-2</v>
      </c>
      <c r="E232" s="38">
        <f t="shared" si="13"/>
        <v>2.8294036061026345E-3</v>
      </c>
    </row>
    <row r="233" spans="2:5" x14ac:dyDescent="0.25">
      <c r="B233" s="39">
        <v>4.62</v>
      </c>
      <c r="C233" s="39">
        <v>5.2999999999999999E-2</v>
      </c>
      <c r="D233" s="38">
        <f t="shared" si="12"/>
        <v>2.8999999999999998E-2</v>
      </c>
      <c r="E233" s="38">
        <f t="shared" si="13"/>
        <v>2.8294036061026345E-3</v>
      </c>
    </row>
    <row r="234" spans="2:5" x14ac:dyDescent="0.25">
      <c r="B234" s="39">
        <v>4.6399999999999997</v>
      </c>
      <c r="C234" s="39">
        <v>5.2999999999999999E-2</v>
      </c>
      <c r="D234" s="38">
        <f t="shared" si="12"/>
        <v>2.8999999999999998E-2</v>
      </c>
      <c r="E234" s="38">
        <f t="shared" si="13"/>
        <v>2.8294036061026345E-3</v>
      </c>
    </row>
    <row r="235" spans="2:5" x14ac:dyDescent="0.25">
      <c r="B235" s="39">
        <v>4.66</v>
      </c>
      <c r="C235" s="39">
        <v>4.7E-2</v>
      </c>
      <c r="D235" s="38">
        <f t="shared" si="12"/>
        <v>2.3E-2</v>
      </c>
      <c r="E235" s="38">
        <f t="shared" si="13"/>
        <v>2.2440097565641585E-3</v>
      </c>
    </row>
    <row r="236" spans="2:5" x14ac:dyDescent="0.25">
      <c r="B236" s="39">
        <v>4.68</v>
      </c>
      <c r="C236" s="39">
        <v>3.5000000000000003E-2</v>
      </c>
      <c r="D236" s="38">
        <f t="shared" si="12"/>
        <v>1.1000000000000003E-2</v>
      </c>
      <c r="E236" s="38">
        <f t="shared" si="13"/>
        <v>1.0732220574872066E-3</v>
      </c>
    </row>
    <row r="237" spans="2:5" x14ac:dyDescent="0.25">
      <c r="B237" s="39">
        <v>4.7</v>
      </c>
      <c r="C237" s="39">
        <v>2.9000000000000001E-2</v>
      </c>
      <c r="D237" s="38">
        <f t="shared" si="12"/>
        <v>5.000000000000001E-3</v>
      </c>
      <c r="E237" s="38">
        <f t="shared" si="13"/>
        <v>4.8782820794873022E-4</v>
      </c>
    </row>
    <row r="238" spans="2:5" x14ac:dyDescent="0.25">
      <c r="B238" s="39">
        <v>4.72</v>
      </c>
      <c r="C238" s="39">
        <v>2.9000000000000001E-2</v>
      </c>
      <c r="D238" s="38">
        <f t="shared" si="12"/>
        <v>5.000000000000001E-3</v>
      </c>
      <c r="E238" s="38">
        <f t="shared" si="13"/>
        <v>4.8782820794873022E-4</v>
      </c>
    </row>
    <row r="239" spans="2:5" x14ac:dyDescent="0.25">
      <c r="B239" s="39">
        <v>4.74</v>
      </c>
      <c r="C239" s="39">
        <v>2.3E-2</v>
      </c>
      <c r="D239" s="38">
        <f t="shared" si="12"/>
        <v>-1.0000000000000009E-3</v>
      </c>
      <c r="E239" s="38">
        <f t="shared" si="13"/>
        <v>-9.7565641589746112E-5</v>
      </c>
    </row>
    <row r="240" spans="2:5" x14ac:dyDescent="0.25">
      <c r="B240" s="39">
        <v>4.76</v>
      </c>
      <c r="C240" s="39">
        <v>1.7000000000000001E-2</v>
      </c>
      <c r="D240" s="38">
        <f t="shared" si="12"/>
        <v>-6.9999999999999993E-3</v>
      </c>
      <c r="E240" s="38">
        <f t="shared" si="13"/>
        <v>-6.8295949112822209E-4</v>
      </c>
    </row>
    <row r="241" spans="2:5" x14ac:dyDescent="0.25">
      <c r="B241" s="39">
        <v>4.78</v>
      </c>
      <c r="C241" s="39">
        <v>1.0999999999999999E-2</v>
      </c>
      <c r="D241" s="38">
        <f t="shared" si="12"/>
        <v>-1.3000000000000001E-2</v>
      </c>
      <c r="E241" s="38">
        <f t="shared" si="13"/>
        <v>-1.2683533406666985E-3</v>
      </c>
    </row>
    <row r="242" spans="2:5" x14ac:dyDescent="0.25">
      <c r="B242" s="39">
        <v>4.8</v>
      </c>
      <c r="C242" s="39">
        <v>5.0000000000000001E-3</v>
      </c>
      <c r="D242" s="38">
        <f t="shared" si="12"/>
        <v>-1.9E-2</v>
      </c>
      <c r="E242" s="38">
        <f t="shared" si="13"/>
        <v>-1.8537471902051743E-3</v>
      </c>
    </row>
    <row r="243" spans="2:5" x14ac:dyDescent="0.25">
      <c r="B243" s="39">
        <v>4.82</v>
      </c>
      <c r="C243" s="39">
        <v>5.0000000000000001E-3</v>
      </c>
      <c r="D243" s="38">
        <f t="shared" si="12"/>
        <v>-1.9E-2</v>
      </c>
      <c r="E243" s="38">
        <f t="shared" si="13"/>
        <v>-1.8537471902051743E-3</v>
      </c>
    </row>
    <row r="244" spans="2:5" x14ac:dyDescent="0.25">
      <c r="B244" s="39">
        <v>4.84</v>
      </c>
      <c r="C244" s="39">
        <v>-2E-3</v>
      </c>
      <c r="D244" s="38">
        <f t="shared" si="12"/>
        <v>-2.6000000000000002E-2</v>
      </c>
      <c r="E244" s="38">
        <f t="shared" si="13"/>
        <v>-2.5367066813333969E-3</v>
      </c>
    </row>
    <row r="245" spans="2:5" x14ac:dyDescent="0.25">
      <c r="B245" s="39">
        <v>4.8600000000000003</v>
      </c>
      <c r="C245" s="39">
        <v>-2E-3</v>
      </c>
      <c r="D245" s="38">
        <f t="shared" si="12"/>
        <v>-2.6000000000000002E-2</v>
      </c>
      <c r="E245" s="38">
        <f t="shared" si="13"/>
        <v>-2.5367066813333969E-3</v>
      </c>
    </row>
    <row r="246" spans="2:5" x14ac:dyDescent="0.25">
      <c r="B246" s="39">
        <v>4.88</v>
      </c>
      <c r="C246" s="39">
        <v>-7.0000000000000001E-3</v>
      </c>
      <c r="D246" s="38">
        <f t="shared" si="12"/>
        <v>-3.1E-2</v>
      </c>
      <c r="E246" s="38">
        <f t="shared" si="13"/>
        <v>-3.0245348892821268E-3</v>
      </c>
    </row>
    <row r="247" spans="2:5" x14ac:dyDescent="0.25">
      <c r="B247" s="39">
        <v>4.9000000000000004</v>
      </c>
      <c r="C247" s="39">
        <v>-1.2999999999999999E-2</v>
      </c>
      <c r="D247" s="38">
        <f t="shared" si="12"/>
        <v>-3.6999999999999998E-2</v>
      </c>
      <c r="E247" s="38">
        <f t="shared" si="13"/>
        <v>-3.6099287388206024E-3</v>
      </c>
    </row>
    <row r="248" spans="2:5" x14ac:dyDescent="0.25">
      <c r="B248" s="39">
        <v>4.92</v>
      </c>
      <c r="C248" s="39">
        <v>-1.9E-2</v>
      </c>
      <c r="D248" s="38">
        <f t="shared" si="12"/>
        <v>-4.2999999999999997E-2</v>
      </c>
      <c r="E248" s="38">
        <f t="shared" si="13"/>
        <v>-4.1953225883590789E-3</v>
      </c>
    </row>
    <row r="249" spans="2:5" x14ac:dyDescent="0.25">
      <c r="B249" s="39">
        <v>4.9400000000000004</v>
      </c>
      <c r="C249" s="39">
        <v>-1.9E-2</v>
      </c>
      <c r="D249" s="38">
        <f t="shared" si="12"/>
        <v>-4.2999999999999997E-2</v>
      </c>
      <c r="E249" s="38">
        <f t="shared" si="13"/>
        <v>-4.1953225883590789E-3</v>
      </c>
    </row>
    <row r="250" spans="2:5" x14ac:dyDescent="0.25">
      <c r="B250" s="39">
        <v>4.96</v>
      </c>
      <c r="C250" s="39">
        <v>-1.9E-2</v>
      </c>
      <c r="D250" s="38">
        <f t="shared" si="12"/>
        <v>-4.2999999999999997E-2</v>
      </c>
      <c r="E250" s="38">
        <f t="shared" si="13"/>
        <v>-4.1953225883590789E-3</v>
      </c>
    </row>
    <row r="251" spans="2:5" x14ac:dyDescent="0.25">
      <c r="B251" s="40">
        <v>4.9800000000000004</v>
      </c>
      <c r="C251" s="40">
        <v>-3.2000000000000001E-2</v>
      </c>
      <c r="D251" s="38">
        <f t="shared" si="12"/>
        <v>-5.6000000000000001E-2</v>
      </c>
      <c r="E251" s="38">
        <f t="shared" si="13"/>
        <v>-5.4636759290257776E-3</v>
      </c>
    </row>
    <row r="252" spans="2:5" x14ac:dyDescent="0.25">
      <c r="B252" s="40">
        <v>5</v>
      </c>
      <c r="C252" s="40">
        <v>-2.5999999999999999E-2</v>
      </c>
      <c r="D252" s="38">
        <f t="shared" si="12"/>
        <v>-0.05</v>
      </c>
      <c r="E252" s="38">
        <f t="shared" si="13"/>
        <v>-4.8782820794873016E-3</v>
      </c>
    </row>
    <row r="253" spans="2:5" x14ac:dyDescent="0.25">
      <c r="B253" s="40">
        <v>5.0199999999999996</v>
      </c>
      <c r="C253" s="40">
        <v>-2.5999999999999999E-2</v>
      </c>
      <c r="D253" s="38">
        <f t="shared" si="12"/>
        <v>-0.05</v>
      </c>
      <c r="E253" s="38">
        <f t="shared" si="13"/>
        <v>-4.8782820794873016E-3</v>
      </c>
    </row>
    <row r="254" spans="2:5" x14ac:dyDescent="0.25">
      <c r="B254" s="40">
        <v>5.04</v>
      </c>
      <c r="C254" s="40">
        <v>-3.2000000000000001E-2</v>
      </c>
      <c r="D254" s="38">
        <f t="shared" si="12"/>
        <v>-5.6000000000000001E-2</v>
      </c>
      <c r="E254" s="38">
        <f t="shared" si="13"/>
        <v>-5.4636759290257776E-3</v>
      </c>
    </row>
    <row r="255" spans="2:5" x14ac:dyDescent="0.25">
      <c r="B255" s="40">
        <v>5.0599999999999996</v>
      </c>
      <c r="C255" s="40">
        <v>-3.2000000000000001E-2</v>
      </c>
      <c r="D255" s="38">
        <f t="shared" si="12"/>
        <v>-5.6000000000000001E-2</v>
      </c>
      <c r="E255" s="38">
        <f t="shared" si="13"/>
        <v>-5.4636759290257776E-3</v>
      </c>
    </row>
    <row r="256" spans="2:5" x14ac:dyDescent="0.25">
      <c r="B256" s="39">
        <v>5.08</v>
      </c>
      <c r="C256" s="39">
        <v>-2.5999999999999999E-2</v>
      </c>
      <c r="D256" s="38">
        <f t="shared" si="12"/>
        <v>-0.05</v>
      </c>
      <c r="E256" s="38">
        <f t="shared" si="13"/>
        <v>-4.8782820794873016E-3</v>
      </c>
    </row>
    <row r="257" spans="2:5" x14ac:dyDescent="0.25">
      <c r="B257" s="39">
        <v>5.0999999999999996</v>
      </c>
      <c r="C257" s="39">
        <v>-2.5999999999999999E-2</v>
      </c>
      <c r="D257" s="38">
        <f t="shared" si="12"/>
        <v>-0.05</v>
      </c>
      <c r="E257" s="38">
        <f t="shared" si="13"/>
        <v>-4.8782820794873016E-3</v>
      </c>
    </row>
    <row r="258" spans="2:5" x14ac:dyDescent="0.25">
      <c r="B258" s="39">
        <v>5.12</v>
      </c>
      <c r="C258" s="39">
        <v>-1.9E-2</v>
      </c>
      <c r="D258" s="38">
        <f t="shared" si="12"/>
        <v>-4.2999999999999997E-2</v>
      </c>
      <c r="E258" s="38">
        <f t="shared" si="13"/>
        <v>-4.1953225883590789E-3</v>
      </c>
    </row>
    <row r="259" spans="2:5" x14ac:dyDescent="0.25">
      <c r="B259" s="39">
        <v>5.14</v>
      </c>
      <c r="C259" s="39">
        <v>-2.5999999999999999E-2</v>
      </c>
      <c r="D259" s="38">
        <f t="shared" ref="D259:D322" si="14">C259-$O$5</f>
        <v>-0.05</v>
      </c>
      <c r="E259" s="38">
        <f t="shared" si="13"/>
        <v>-4.8782820794873016E-3</v>
      </c>
    </row>
    <row r="260" spans="2:5" x14ac:dyDescent="0.25">
      <c r="B260" s="39">
        <v>5.16</v>
      </c>
      <c r="C260" s="39">
        <v>-1.9E-2</v>
      </c>
      <c r="D260" s="38">
        <f t="shared" si="14"/>
        <v>-4.2999999999999997E-2</v>
      </c>
      <c r="E260" s="38">
        <f t="shared" ref="E260:E323" si="15">D260/$O$2</f>
        <v>-4.1953225883590789E-3</v>
      </c>
    </row>
    <row r="261" spans="2:5" x14ac:dyDescent="0.25">
      <c r="B261" s="39">
        <v>5.18</v>
      </c>
      <c r="C261" s="39">
        <v>-1.2999999999999999E-2</v>
      </c>
      <c r="D261" s="38">
        <f t="shared" si="14"/>
        <v>-3.6999999999999998E-2</v>
      </c>
      <c r="E261" s="38">
        <f t="shared" si="15"/>
        <v>-3.6099287388206024E-3</v>
      </c>
    </row>
    <row r="262" spans="2:5" x14ac:dyDescent="0.25">
      <c r="B262" s="39">
        <v>5.2</v>
      </c>
      <c r="C262" s="39">
        <v>-1.2999999999999999E-2</v>
      </c>
      <c r="D262" s="38">
        <f t="shared" si="14"/>
        <v>-3.6999999999999998E-2</v>
      </c>
      <c r="E262" s="38">
        <f t="shared" si="15"/>
        <v>-3.6099287388206024E-3</v>
      </c>
    </row>
    <row r="263" spans="2:5" x14ac:dyDescent="0.25">
      <c r="B263" s="39">
        <v>5.22</v>
      </c>
      <c r="C263" s="39">
        <v>-1.2999999999999999E-2</v>
      </c>
      <c r="D263" s="38">
        <f t="shared" si="14"/>
        <v>-3.6999999999999998E-2</v>
      </c>
      <c r="E263" s="38">
        <f t="shared" si="15"/>
        <v>-3.6099287388206024E-3</v>
      </c>
    </row>
    <row r="264" spans="2:5" x14ac:dyDescent="0.25">
      <c r="B264" s="39">
        <v>5.24</v>
      </c>
      <c r="C264" s="39">
        <v>-7.0000000000000001E-3</v>
      </c>
      <c r="D264" s="38">
        <f t="shared" si="14"/>
        <v>-3.1E-2</v>
      </c>
      <c r="E264" s="38">
        <f t="shared" si="15"/>
        <v>-3.0245348892821268E-3</v>
      </c>
    </row>
    <row r="265" spans="2:5" x14ac:dyDescent="0.25">
      <c r="B265" s="39">
        <v>5.26</v>
      </c>
      <c r="C265" s="39">
        <v>-2E-3</v>
      </c>
      <c r="D265" s="38">
        <f t="shared" si="14"/>
        <v>-2.6000000000000002E-2</v>
      </c>
      <c r="E265" s="38">
        <f t="shared" si="15"/>
        <v>-2.5367066813333969E-3</v>
      </c>
    </row>
    <row r="266" spans="2:5" x14ac:dyDescent="0.25">
      <c r="B266" s="39">
        <v>5.28</v>
      </c>
      <c r="C266" s="39">
        <v>5.0000000000000001E-3</v>
      </c>
      <c r="D266" s="38">
        <f t="shared" si="14"/>
        <v>-1.9E-2</v>
      </c>
      <c r="E266" s="38">
        <f t="shared" si="15"/>
        <v>-1.8537471902051743E-3</v>
      </c>
    </row>
    <row r="267" spans="2:5" x14ac:dyDescent="0.25">
      <c r="B267" s="39">
        <v>5.3</v>
      </c>
      <c r="C267" s="39">
        <v>5.0000000000000001E-3</v>
      </c>
      <c r="D267" s="38">
        <f t="shared" si="14"/>
        <v>-1.9E-2</v>
      </c>
      <c r="E267" s="38">
        <f t="shared" si="15"/>
        <v>-1.8537471902051743E-3</v>
      </c>
    </row>
    <row r="268" spans="2:5" x14ac:dyDescent="0.25">
      <c r="B268" s="39">
        <v>5.32</v>
      </c>
      <c r="C268" s="39">
        <v>5.0000000000000001E-3</v>
      </c>
      <c r="D268" s="38">
        <f t="shared" si="14"/>
        <v>-1.9E-2</v>
      </c>
      <c r="E268" s="38">
        <f t="shared" si="15"/>
        <v>-1.8537471902051743E-3</v>
      </c>
    </row>
    <row r="269" spans="2:5" x14ac:dyDescent="0.25">
      <c r="B269" s="39">
        <v>5.34</v>
      </c>
      <c r="C269" s="39">
        <v>5.0000000000000001E-3</v>
      </c>
      <c r="D269" s="38">
        <f t="shared" si="14"/>
        <v>-1.9E-2</v>
      </c>
      <c r="E269" s="38">
        <f t="shared" si="15"/>
        <v>-1.8537471902051743E-3</v>
      </c>
    </row>
    <row r="270" spans="2:5" x14ac:dyDescent="0.25">
      <c r="B270" s="39">
        <v>5.36</v>
      </c>
      <c r="C270" s="39">
        <v>1.0999999999999999E-2</v>
      </c>
      <c r="D270" s="38">
        <f t="shared" si="14"/>
        <v>-1.3000000000000001E-2</v>
      </c>
      <c r="E270" s="38">
        <f t="shared" si="15"/>
        <v>-1.2683533406666985E-3</v>
      </c>
    </row>
    <row r="271" spans="2:5" x14ac:dyDescent="0.25">
      <c r="B271" s="39">
        <v>5.38</v>
      </c>
      <c r="C271" s="39">
        <v>1.0999999999999999E-2</v>
      </c>
      <c r="D271" s="38">
        <f t="shared" si="14"/>
        <v>-1.3000000000000001E-2</v>
      </c>
      <c r="E271" s="38">
        <f t="shared" si="15"/>
        <v>-1.2683533406666985E-3</v>
      </c>
    </row>
    <row r="272" spans="2:5" x14ac:dyDescent="0.25">
      <c r="B272" s="39">
        <v>5.4</v>
      </c>
      <c r="C272" s="39">
        <v>2.3E-2</v>
      </c>
      <c r="D272" s="38">
        <f t="shared" si="14"/>
        <v>-1.0000000000000009E-3</v>
      </c>
      <c r="E272" s="38">
        <f t="shared" si="15"/>
        <v>-9.7565641589746112E-5</v>
      </c>
    </row>
    <row r="273" spans="2:5" x14ac:dyDescent="0.25">
      <c r="B273" s="39">
        <v>5.42</v>
      </c>
      <c r="C273" s="39">
        <v>2.3E-2</v>
      </c>
      <c r="D273" s="38">
        <f t="shared" si="14"/>
        <v>-1.0000000000000009E-3</v>
      </c>
      <c r="E273" s="38">
        <f t="shared" si="15"/>
        <v>-9.7565641589746112E-5</v>
      </c>
    </row>
    <row r="274" spans="2:5" x14ac:dyDescent="0.25">
      <c r="B274" s="39">
        <v>5.44</v>
      </c>
      <c r="C274" s="39">
        <v>2.3E-2</v>
      </c>
      <c r="D274" s="38">
        <f t="shared" si="14"/>
        <v>-1.0000000000000009E-3</v>
      </c>
      <c r="E274" s="38">
        <f t="shared" si="15"/>
        <v>-9.7565641589746112E-5</v>
      </c>
    </row>
    <row r="275" spans="2:5" x14ac:dyDescent="0.25">
      <c r="B275" s="39">
        <v>5.46</v>
      </c>
      <c r="C275" s="39">
        <v>2.9000000000000001E-2</v>
      </c>
      <c r="D275" s="38">
        <f t="shared" si="14"/>
        <v>5.000000000000001E-3</v>
      </c>
      <c r="E275" s="38">
        <f t="shared" si="15"/>
        <v>4.8782820794873022E-4</v>
      </c>
    </row>
    <row r="276" spans="2:5" x14ac:dyDescent="0.25">
      <c r="B276" s="39">
        <v>5.48</v>
      </c>
      <c r="C276" s="39">
        <v>4.7E-2</v>
      </c>
      <c r="D276" s="38">
        <f t="shared" si="14"/>
        <v>2.3E-2</v>
      </c>
      <c r="E276" s="38">
        <f t="shared" si="15"/>
        <v>2.2440097565641585E-3</v>
      </c>
    </row>
    <row r="277" spans="2:5" x14ac:dyDescent="0.25">
      <c r="B277" s="39">
        <v>5.5</v>
      </c>
      <c r="C277" s="39">
        <v>4.7E-2</v>
      </c>
      <c r="D277" s="38">
        <f t="shared" si="14"/>
        <v>2.3E-2</v>
      </c>
      <c r="E277" s="38">
        <f t="shared" si="15"/>
        <v>2.2440097565641585E-3</v>
      </c>
    </row>
    <row r="278" spans="2:5" x14ac:dyDescent="0.25">
      <c r="B278" s="39">
        <v>5.52</v>
      </c>
      <c r="C278" s="39">
        <v>4.7E-2</v>
      </c>
      <c r="D278" s="38">
        <f t="shared" si="14"/>
        <v>2.3E-2</v>
      </c>
      <c r="E278" s="38">
        <f t="shared" si="15"/>
        <v>2.2440097565641585E-3</v>
      </c>
    </row>
    <row r="279" spans="2:5" x14ac:dyDescent="0.25">
      <c r="B279" s="39">
        <v>5.54</v>
      </c>
      <c r="C279" s="39">
        <v>4.7E-2</v>
      </c>
      <c r="D279" s="38">
        <f t="shared" si="14"/>
        <v>2.3E-2</v>
      </c>
      <c r="E279" s="38">
        <f t="shared" si="15"/>
        <v>2.2440097565641585E-3</v>
      </c>
    </row>
    <row r="280" spans="2:5" x14ac:dyDescent="0.25">
      <c r="B280" s="39">
        <v>5.56</v>
      </c>
      <c r="C280" s="39">
        <v>5.2999999999999999E-2</v>
      </c>
      <c r="D280" s="38">
        <f t="shared" si="14"/>
        <v>2.8999999999999998E-2</v>
      </c>
      <c r="E280" s="38">
        <f t="shared" si="15"/>
        <v>2.8294036061026345E-3</v>
      </c>
    </row>
    <row r="281" spans="2:5" x14ac:dyDescent="0.25">
      <c r="B281" s="39">
        <v>5.58</v>
      </c>
      <c r="C281" s="39">
        <v>5.2999999999999999E-2</v>
      </c>
      <c r="D281" s="38">
        <f t="shared" si="14"/>
        <v>2.8999999999999998E-2</v>
      </c>
      <c r="E281" s="38">
        <f t="shared" si="15"/>
        <v>2.8294036061026345E-3</v>
      </c>
    </row>
    <row r="282" spans="2:5" x14ac:dyDescent="0.25">
      <c r="B282" s="39">
        <v>5.6</v>
      </c>
      <c r="C282" s="39">
        <v>4.7E-2</v>
      </c>
      <c r="D282" s="38">
        <f t="shared" si="14"/>
        <v>2.3E-2</v>
      </c>
      <c r="E282" s="38">
        <f t="shared" si="15"/>
        <v>2.2440097565641585E-3</v>
      </c>
    </row>
    <row r="283" spans="2:5" x14ac:dyDescent="0.25">
      <c r="B283" s="39">
        <v>5.62</v>
      </c>
      <c r="C283" s="39">
        <v>5.2999999999999999E-2</v>
      </c>
      <c r="D283" s="38">
        <f t="shared" si="14"/>
        <v>2.8999999999999998E-2</v>
      </c>
      <c r="E283" s="38">
        <f t="shared" si="15"/>
        <v>2.8294036061026345E-3</v>
      </c>
    </row>
    <row r="284" spans="2:5" x14ac:dyDescent="0.25">
      <c r="B284" s="39">
        <v>5.64</v>
      </c>
      <c r="C284" s="39">
        <v>0.06</v>
      </c>
      <c r="D284" s="38">
        <f t="shared" si="14"/>
        <v>3.5999999999999997E-2</v>
      </c>
      <c r="E284" s="38">
        <f t="shared" si="15"/>
        <v>3.5123630972308563E-3</v>
      </c>
    </row>
    <row r="285" spans="2:5" x14ac:dyDescent="0.25">
      <c r="B285" s="39">
        <v>5.66</v>
      </c>
      <c r="C285" s="39">
        <v>0.06</v>
      </c>
      <c r="D285" s="38">
        <f t="shared" si="14"/>
        <v>3.5999999999999997E-2</v>
      </c>
      <c r="E285" s="38">
        <f t="shared" si="15"/>
        <v>3.5123630972308563E-3</v>
      </c>
    </row>
    <row r="286" spans="2:5" x14ac:dyDescent="0.25">
      <c r="B286" s="39">
        <v>5.68</v>
      </c>
      <c r="C286" s="39">
        <v>5.2999999999999999E-2</v>
      </c>
      <c r="D286" s="38">
        <f t="shared" si="14"/>
        <v>2.8999999999999998E-2</v>
      </c>
      <c r="E286" s="38">
        <f t="shared" si="15"/>
        <v>2.8294036061026345E-3</v>
      </c>
    </row>
    <row r="287" spans="2:5" x14ac:dyDescent="0.25">
      <c r="B287" s="39">
        <v>5.7</v>
      </c>
      <c r="C287" s="39">
        <v>0.06</v>
      </c>
      <c r="D287" s="38">
        <f t="shared" si="14"/>
        <v>3.5999999999999997E-2</v>
      </c>
      <c r="E287" s="38">
        <f t="shared" si="15"/>
        <v>3.5123630972308563E-3</v>
      </c>
    </row>
    <row r="288" spans="2:5" x14ac:dyDescent="0.25">
      <c r="B288" s="39">
        <v>5.72</v>
      </c>
      <c r="C288" s="39">
        <v>0.06</v>
      </c>
      <c r="D288" s="38">
        <f t="shared" si="14"/>
        <v>3.5999999999999997E-2</v>
      </c>
      <c r="E288" s="38">
        <f t="shared" si="15"/>
        <v>3.5123630972308563E-3</v>
      </c>
    </row>
    <row r="289" spans="2:5" x14ac:dyDescent="0.25">
      <c r="B289" s="39">
        <v>5.74</v>
      </c>
      <c r="C289" s="39">
        <v>5.2999999999999999E-2</v>
      </c>
      <c r="D289" s="38">
        <f t="shared" si="14"/>
        <v>2.8999999999999998E-2</v>
      </c>
      <c r="E289" s="38">
        <f t="shared" si="15"/>
        <v>2.8294036061026345E-3</v>
      </c>
    </row>
    <row r="290" spans="2:5" x14ac:dyDescent="0.25">
      <c r="B290" s="39">
        <v>5.76</v>
      </c>
      <c r="C290" s="39">
        <v>5.2999999999999999E-2</v>
      </c>
      <c r="D290" s="38">
        <f t="shared" si="14"/>
        <v>2.8999999999999998E-2</v>
      </c>
      <c r="E290" s="38">
        <f t="shared" si="15"/>
        <v>2.8294036061026345E-3</v>
      </c>
    </row>
    <row r="291" spans="2:5" x14ac:dyDescent="0.25">
      <c r="B291" s="39">
        <v>5.78</v>
      </c>
      <c r="C291" s="39">
        <v>5.2999999999999999E-2</v>
      </c>
      <c r="D291" s="38">
        <f t="shared" si="14"/>
        <v>2.8999999999999998E-2</v>
      </c>
      <c r="E291" s="38">
        <f t="shared" si="15"/>
        <v>2.8294036061026345E-3</v>
      </c>
    </row>
    <row r="292" spans="2:5" x14ac:dyDescent="0.25">
      <c r="B292" s="39">
        <v>5.8</v>
      </c>
      <c r="C292" s="39">
        <v>5.2999999999999999E-2</v>
      </c>
      <c r="D292" s="38">
        <f t="shared" si="14"/>
        <v>2.8999999999999998E-2</v>
      </c>
      <c r="E292" s="38">
        <f t="shared" si="15"/>
        <v>2.8294036061026345E-3</v>
      </c>
    </row>
    <row r="293" spans="2:5" x14ac:dyDescent="0.25">
      <c r="B293" s="39">
        <v>5.82</v>
      </c>
      <c r="C293" s="39">
        <v>5.2999999999999999E-2</v>
      </c>
      <c r="D293" s="38">
        <f t="shared" si="14"/>
        <v>2.8999999999999998E-2</v>
      </c>
      <c r="E293" s="38">
        <f t="shared" si="15"/>
        <v>2.8294036061026345E-3</v>
      </c>
    </row>
    <row r="294" spans="2:5" x14ac:dyDescent="0.25">
      <c r="B294" s="39">
        <v>5.84</v>
      </c>
      <c r="C294" s="39">
        <v>4.7E-2</v>
      </c>
      <c r="D294" s="38">
        <f t="shared" si="14"/>
        <v>2.3E-2</v>
      </c>
      <c r="E294" s="38">
        <f t="shared" si="15"/>
        <v>2.2440097565641585E-3</v>
      </c>
    </row>
    <row r="295" spans="2:5" x14ac:dyDescent="0.25">
      <c r="B295" s="39">
        <v>5.86</v>
      </c>
      <c r="C295" s="39">
        <v>4.7E-2</v>
      </c>
      <c r="D295" s="38">
        <f t="shared" si="14"/>
        <v>2.3E-2</v>
      </c>
      <c r="E295" s="38">
        <f t="shared" si="15"/>
        <v>2.2440097565641585E-3</v>
      </c>
    </row>
    <row r="296" spans="2:5" x14ac:dyDescent="0.25">
      <c r="B296" s="39">
        <v>5.88</v>
      </c>
      <c r="C296" s="39">
        <v>4.1000000000000002E-2</v>
      </c>
      <c r="D296" s="38">
        <f t="shared" si="14"/>
        <v>1.7000000000000001E-2</v>
      </c>
      <c r="E296" s="38">
        <f t="shared" si="15"/>
        <v>1.6586159070256824E-3</v>
      </c>
    </row>
    <row r="297" spans="2:5" x14ac:dyDescent="0.25">
      <c r="B297" s="39">
        <v>5.9</v>
      </c>
      <c r="C297" s="39">
        <v>4.1000000000000002E-2</v>
      </c>
      <c r="D297" s="38">
        <f t="shared" si="14"/>
        <v>1.7000000000000001E-2</v>
      </c>
      <c r="E297" s="38">
        <f t="shared" si="15"/>
        <v>1.6586159070256824E-3</v>
      </c>
    </row>
    <row r="298" spans="2:5" x14ac:dyDescent="0.25">
      <c r="B298" s="39">
        <v>5.92</v>
      </c>
      <c r="C298" s="39">
        <v>3.5000000000000003E-2</v>
      </c>
      <c r="D298" s="38">
        <f t="shared" si="14"/>
        <v>1.1000000000000003E-2</v>
      </c>
      <c r="E298" s="38">
        <f t="shared" si="15"/>
        <v>1.0732220574872066E-3</v>
      </c>
    </row>
    <row r="299" spans="2:5" x14ac:dyDescent="0.25">
      <c r="B299" s="39">
        <v>5.94</v>
      </c>
      <c r="C299" s="39">
        <v>3.5000000000000003E-2</v>
      </c>
      <c r="D299" s="38">
        <f t="shared" si="14"/>
        <v>1.1000000000000003E-2</v>
      </c>
      <c r="E299" s="38">
        <f t="shared" si="15"/>
        <v>1.0732220574872066E-3</v>
      </c>
    </row>
    <row r="300" spans="2:5" x14ac:dyDescent="0.25">
      <c r="B300" s="39">
        <v>5.96</v>
      </c>
      <c r="C300" s="39">
        <v>3.5000000000000003E-2</v>
      </c>
      <c r="D300" s="38">
        <f t="shared" si="14"/>
        <v>1.1000000000000003E-2</v>
      </c>
      <c r="E300" s="38">
        <f t="shared" si="15"/>
        <v>1.0732220574872066E-3</v>
      </c>
    </row>
    <row r="301" spans="2:5" x14ac:dyDescent="0.25">
      <c r="B301" s="39">
        <v>5.98</v>
      </c>
      <c r="C301" s="39">
        <v>2.9000000000000001E-2</v>
      </c>
      <c r="D301" s="38">
        <f t="shared" si="14"/>
        <v>5.000000000000001E-3</v>
      </c>
      <c r="E301" s="38">
        <f t="shared" si="15"/>
        <v>4.8782820794873022E-4</v>
      </c>
    </row>
    <row r="302" spans="2:5" x14ac:dyDescent="0.25">
      <c r="B302" s="39">
        <v>6</v>
      </c>
      <c r="C302" s="39">
        <v>2.3E-2</v>
      </c>
      <c r="D302" s="38">
        <f t="shared" si="14"/>
        <v>-1.0000000000000009E-3</v>
      </c>
      <c r="E302" s="38">
        <f t="shared" si="15"/>
        <v>-9.7565641589746112E-5</v>
      </c>
    </row>
    <row r="303" spans="2:5" x14ac:dyDescent="0.25">
      <c r="B303" s="39">
        <v>6.02</v>
      </c>
      <c r="C303" s="39">
        <v>2.3E-2</v>
      </c>
      <c r="D303" s="38">
        <f t="shared" si="14"/>
        <v>-1.0000000000000009E-3</v>
      </c>
      <c r="E303" s="38">
        <f t="shared" si="15"/>
        <v>-9.7565641589746112E-5</v>
      </c>
    </row>
    <row r="304" spans="2:5" x14ac:dyDescent="0.25">
      <c r="B304" s="39">
        <v>6.04</v>
      </c>
      <c r="C304" s="39">
        <v>2.3E-2</v>
      </c>
      <c r="D304" s="38">
        <f t="shared" si="14"/>
        <v>-1.0000000000000009E-3</v>
      </c>
      <c r="E304" s="38">
        <f t="shared" si="15"/>
        <v>-9.7565641589746112E-5</v>
      </c>
    </row>
    <row r="305" spans="2:5" x14ac:dyDescent="0.25">
      <c r="B305" s="39">
        <v>6.06</v>
      </c>
      <c r="C305" s="39">
        <v>1.7000000000000001E-2</v>
      </c>
      <c r="D305" s="38">
        <f t="shared" si="14"/>
        <v>-6.9999999999999993E-3</v>
      </c>
      <c r="E305" s="38">
        <f t="shared" si="15"/>
        <v>-6.8295949112822209E-4</v>
      </c>
    </row>
    <row r="306" spans="2:5" x14ac:dyDescent="0.25">
      <c r="B306" s="39">
        <v>6.08</v>
      </c>
      <c r="C306" s="39">
        <v>1.0999999999999999E-2</v>
      </c>
      <c r="D306" s="38">
        <f t="shared" si="14"/>
        <v>-1.3000000000000001E-2</v>
      </c>
      <c r="E306" s="38">
        <f t="shared" si="15"/>
        <v>-1.2683533406666985E-3</v>
      </c>
    </row>
    <row r="307" spans="2:5" x14ac:dyDescent="0.25">
      <c r="B307" s="39">
        <v>6.1</v>
      </c>
      <c r="C307" s="39">
        <v>1.0999999999999999E-2</v>
      </c>
      <c r="D307" s="38">
        <f t="shared" si="14"/>
        <v>-1.3000000000000001E-2</v>
      </c>
      <c r="E307" s="38">
        <f t="shared" si="15"/>
        <v>-1.2683533406666985E-3</v>
      </c>
    </row>
    <row r="308" spans="2:5" x14ac:dyDescent="0.25">
      <c r="B308" s="39">
        <v>6.12</v>
      </c>
      <c r="C308" s="39">
        <v>5.0000000000000001E-3</v>
      </c>
      <c r="D308" s="38">
        <f t="shared" si="14"/>
        <v>-1.9E-2</v>
      </c>
      <c r="E308" s="38">
        <f t="shared" si="15"/>
        <v>-1.8537471902051743E-3</v>
      </c>
    </row>
    <row r="309" spans="2:5" x14ac:dyDescent="0.25">
      <c r="B309" s="39">
        <v>6.14</v>
      </c>
      <c r="C309" s="39">
        <v>5.0000000000000001E-3</v>
      </c>
      <c r="D309" s="38">
        <f t="shared" si="14"/>
        <v>-1.9E-2</v>
      </c>
      <c r="E309" s="38">
        <f t="shared" si="15"/>
        <v>-1.8537471902051743E-3</v>
      </c>
    </row>
    <row r="310" spans="2:5" x14ac:dyDescent="0.25">
      <c r="B310" s="39">
        <v>6.16</v>
      </c>
      <c r="C310" s="39">
        <v>5.0000000000000001E-3</v>
      </c>
      <c r="D310" s="38">
        <f t="shared" si="14"/>
        <v>-1.9E-2</v>
      </c>
      <c r="E310" s="38">
        <f t="shared" si="15"/>
        <v>-1.8537471902051743E-3</v>
      </c>
    </row>
    <row r="311" spans="2:5" x14ac:dyDescent="0.25">
      <c r="B311" s="39">
        <v>6.18</v>
      </c>
      <c r="C311" s="39">
        <v>5.0000000000000001E-3</v>
      </c>
      <c r="D311" s="38">
        <f t="shared" si="14"/>
        <v>-1.9E-2</v>
      </c>
      <c r="E311" s="38">
        <f t="shared" si="15"/>
        <v>-1.8537471902051743E-3</v>
      </c>
    </row>
    <row r="312" spans="2:5" x14ac:dyDescent="0.25">
      <c r="B312" s="39">
        <v>6.2</v>
      </c>
      <c r="C312" s="39">
        <v>-2E-3</v>
      </c>
      <c r="D312" s="38">
        <f t="shared" si="14"/>
        <v>-2.6000000000000002E-2</v>
      </c>
      <c r="E312" s="38">
        <f t="shared" si="15"/>
        <v>-2.5367066813333969E-3</v>
      </c>
    </row>
    <row r="313" spans="2:5" x14ac:dyDescent="0.25">
      <c r="B313" s="39">
        <v>6.22</v>
      </c>
      <c r="C313" s="39">
        <v>-2E-3</v>
      </c>
      <c r="D313" s="38">
        <f t="shared" si="14"/>
        <v>-2.6000000000000002E-2</v>
      </c>
      <c r="E313" s="38">
        <f t="shared" si="15"/>
        <v>-2.5367066813333969E-3</v>
      </c>
    </row>
    <row r="314" spans="2:5" x14ac:dyDescent="0.25">
      <c r="B314" s="39">
        <v>6.24</v>
      </c>
      <c r="C314" s="39">
        <v>-2E-3</v>
      </c>
      <c r="D314" s="38">
        <f t="shared" si="14"/>
        <v>-2.6000000000000002E-2</v>
      </c>
      <c r="E314" s="38">
        <f t="shared" si="15"/>
        <v>-2.5367066813333969E-3</v>
      </c>
    </row>
    <row r="315" spans="2:5" x14ac:dyDescent="0.25">
      <c r="B315" s="39">
        <v>6.26</v>
      </c>
      <c r="C315" s="39">
        <v>-7.0000000000000001E-3</v>
      </c>
      <c r="D315" s="38">
        <f t="shared" si="14"/>
        <v>-3.1E-2</v>
      </c>
      <c r="E315" s="38">
        <f t="shared" si="15"/>
        <v>-3.0245348892821268E-3</v>
      </c>
    </row>
    <row r="316" spans="2:5" x14ac:dyDescent="0.25">
      <c r="B316" s="39">
        <v>6.28</v>
      </c>
      <c r="C316" s="39">
        <v>-7.0000000000000001E-3</v>
      </c>
      <c r="D316" s="38">
        <f t="shared" si="14"/>
        <v>-3.1E-2</v>
      </c>
      <c r="E316" s="38">
        <f t="shared" si="15"/>
        <v>-3.0245348892821268E-3</v>
      </c>
    </row>
    <row r="317" spans="2:5" x14ac:dyDescent="0.25">
      <c r="B317" s="39">
        <v>6.3</v>
      </c>
      <c r="C317" s="39">
        <v>-7.0000000000000001E-3</v>
      </c>
      <c r="D317" s="38">
        <f t="shared" si="14"/>
        <v>-3.1E-2</v>
      </c>
      <c r="E317" s="38">
        <f t="shared" si="15"/>
        <v>-3.0245348892821268E-3</v>
      </c>
    </row>
    <row r="318" spans="2:5" x14ac:dyDescent="0.25">
      <c r="B318" s="39">
        <v>6.32</v>
      </c>
      <c r="C318" s="39">
        <v>-7.0000000000000001E-3</v>
      </c>
      <c r="D318" s="38">
        <f t="shared" si="14"/>
        <v>-3.1E-2</v>
      </c>
      <c r="E318" s="38">
        <f t="shared" si="15"/>
        <v>-3.0245348892821268E-3</v>
      </c>
    </row>
    <row r="319" spans="2:5" x14ac:dyDescent="0.25">
      <c r="B319" s="39">
        <v>6.34</v>
      </c>
      <c r="C319" s="39">
        <v>-7.0000000000000001E-3</v>
      </c>
      <c r="D319" s="38">
        <f t="shared" si="14"/>
        <v>-3.1E-2</v>
      </c>
      <c r="E319" s="38">
        <f t="shared" si="15"/>
        <v>-3.0245348892821268E-3</v>
      </c>
    </row>
    <row r="320" spans="2:5" x14ac:dyDescent="0.25">
      <c r="B320" s="39">
        <v>6.36</v>
      </c>
      <c r="C320" s="39">
        <v>-7.0000000000000001E-3</v>
      </c>
      <c r="D320" s="38">
        <f t="shared" si="14"/>
        <v>-3.1E-2</v>
      </c>
      <c r="E320" s="38">
        <f t="shared" si="15"/>
        <v>-3.0245348892821268E-3</v>
      </c>
    </row>
    <row r="321" spans="2:5" x14ac:dyDescent="0.25">
      <c r="B321" s="39">
        <v>6.38</v>
      </c>
      <c r="C321" s="39">
        <v>-2E-3</v>
      </c>
      <c r="D321" s="38">
        <f t="shared" si="14"/>
        <v>-2.6000000000000002E-2</v>
      </c>
      <c r="E321" s="38">
        <f t="shared" si="15"/>
        <v>-2.5367066813333969E-3</v>
      </c>
    </row>
    <row r="322" spans="2:5" x14ac:dyDescent="0.25">
      <c r="B322" s="39">
        <v>6.4</v>
      </c>
      <c r="C322" s="39">
        <v>-2E-3</v>
      </c>
      <c r="D322" s="38">
        <f t="shared" si="14"/>
        <v>-2.6000000000000002E-2</v>
      </c>
      <c r="E322" s="38">
        <f t="shared" si="15"/>
        <v>-2.5367066813333969E-3</v>
      </c>
    </row>
    <row r="323" spans="2:5" x14ac:dyDescent="0.25">
      <c r="B323" s="39">
        <v>6.42</v>
      </c>
      <c r="C323" s="39">
        <v>-2E-3</v>
      </c>
      <c r="D323" s="38">
        <f t="shared" ref="D323:D386" si="16">C323-$O$5</f>
        <v>-2.6000000000000002E-2</v>
      </c>
      <c r="E323" s="38">
        <f t="shared" si="15"/>
        <v>-2.5367066813333969E-3</v>
      </c>
    </row>
    <row r="324" spans="2:5" x14ac:dyDescent="0.25">
      <c r="B324" s="39">
        <v>6.44</v>
      </c>
      <c r="C324" s="39">
        <v>-2E-3</v>
      </c>
      <c r="D324" s="38">
        <f t="shared" si="16"/>
        <v>-2.6000000000000002E-2</v>
      </c>
      <c r="E324" s="38">
        <f t="shared" ref="E324:E387" si="17">D324/$O$2</f>
        <v>-2.5367066813333969E-3</v>
      </c>
    </row>
    <row r="325" spans="2:5" x14ac:dyDescent="0.25">
      <c r="B325" s="39">
        <v>6.46</v>
      </c>
      <c r="C325" s="39">
        <v>-2E-3</v>
      </c>
      <c r="D325" s="38">
        <f t="shared" si="16"/>
        <v>-2.6000000000000002E-2</v>
      </c>
      <c r="E325" s="38">
        <f t="shared" si="17"/>
        <v>-2.5367066813333969E-3</v>
      </c>
    </row>
    <row r="326" spans="2:5" x14ac:dyDescent="0.25">
      <c r="B326" s="39">
        <v>6.48</v>
      </c>
      <c r="C326" s="39">
        <v>-2E-3</v>
      </c>
      <c r="D326" s="38">
        <f t="shared" si="16"/>
        <v>-2.6000000000000002E-2</v>
      </c>
      <c r="E326" s="38">
        <f t="shared" si="17"/>
        <v>-2.5367066813333969E-3</v>
      </c>
    </row>
    <row r="327" spans="2:5" x14ac:dyDescent="0.25">
      <c r="B327" s="39">
        <v>6.5</v>
      </c>
      <c r="C327" s="39">
        <v>-2E-3</v>
      </c>
      <c r="D327" s="38">
        <f t="shared" si="16"/>
        <v>-2.6000000000000002E-2</v>
      </c>
      <c r="E327" s="38">
        <f t="shared" si="17"/>
        <v>-2.5367066813333969E-3</v>
      </c>
    </row>
    <row r="328" spans="2:5" x14ac:dyDescent="0.25">
      <c r="B328" s="39">
        <v>6.52</v>
      </c>
      <c r="C328" s="39">
        <v>-2E-3</v>
      </c>
      <c r="D328" s="38">
        <f t="shared" si="16"/>
        <v>-2.6000000000000002E-2</v>
      </c>
      <c r="E328" s="38">
        <f t="shared" si="17"/>
        <v>-2.5367066813333969E-3</v>
      </c>
    </row>
    <row r="329" spans="2:5" x14ac:dyDescent="0.25">
      <c r="B329" s="39">
        <v>6.54</v>
      </c>
      <c r="C329" s="39">
        <v>5.0000000000000001E-3</v>
      </c>
      <c r="D329" s="38">
        <f t="shared" si="16"/>
        <v>-1.9E-2</v>
      </c>
      <c r="E329" s="38">
        <f t="shared" si="17"/>
        <v>-1.8537471902051743E-3</v>
      </c>
    </row>
    <row r="330" spans="2:5" x14ac:dyDescent="0.25">
      <c r="B330" s="39">
        <v>6.56</v>
      </c>
      <c r="C330" s="39">
        <v>5.0000000000000001E-3</v>
      </c>
      <c r="D330" s="38">
        <f t="shared" si="16"/>
        <v>-1.9E-2</v>
      </c>
      <c r="E330" s="38">
        <f t="shared" si="17"/>
        <v>-1.8537471902051743E-3</v>
      </c>
    </row>
    <row r="331" spans="2:5" x14ac:dyDescent="0.25">
      <c r="B331" s="39">
        <v>6.58</v>
      </c>
      <c r="C331" s="39">
        <v>5.0000000000000001E-3</v>
      </c>
      <c r="D331" s="38">
        <f t="shared" si="16"/>
        <v>-1.9E-2</v>
      </c>
      <c r="E331" s="38">
        <f t="shared" si="17"/>
        <v>-1.8537471902051743E-3</v>
      </c>
    </row>
    <row r="332" spans="2:5" x14ac:dyDescent="0.25">
      <c r="B332" s="39">
        <v>6.6</v>
      </c>
      <c r="C332" s="39">
        <v>1.0999999999999999E-2</v>
      </c>
      <c r="D332" s="38">
        <f t="shared" si="16"/>
        <v>-1.3000000000000001E-2</v>
      </c>
      <c r="E332" s="38">
        <f t="shared" si="17"/>
        <v>-1.2683533406666985E-3</v>
      </c>
    </row>
    <row r="333" spans="2:5" x14ac:dyDescent="0.25">
      <c r="B333" s="39">
        <v>6.62</v>
      </c>
      <c r="C333" s="39">
        <v>1.0999999999999999E-2</v>
      </c>
      <c r="D333" s="38">
        <f t="shared" si="16"/>
        <v>-1.3000000000000001E-2</v>
      </c>
      <c r="E333" s="38">
        <f t="shared" si="17"/>
        <v>-1.2683533406666985E-3</v>
      </c>
    </row>
    <row r="334" spans="2:5" x14ac:dyDescent="0.25">
      <c r="B334" s="39">
        <v>6.64</v>
      </c>
      <c r="C334" s="39">
        <v>1.7000000000000001E-2</v>
      </c>
      <c r="D334" s="38">
        <f t="shared" si="16"/>
        <v>-6.9999999999999993E-3</v>
      </c>
      <c r="E334" s="38">
        <f t="shared" si="17"/>
        <v>-6.8295949112822209E-4</v>
      </c>
    </row>
    <row r="335" spans="2:5" x14ac:dyDescent="0.25">
      <c r="B335" s="39">
        <v>6.66</v>
      </c>
      <c r="C335" s="39">
        <v>1.7000000000000001E-2</v>
      </c>
      <c r="D335" s="38">
        <f t="shared" si="16"/>
        <v>-6.9999999999999993E-3</v>
      </c>
      <c r="E335" s="38">
        <f t="shared" si="17"/>
        <v>-6.8295949112822209E-4</v>
      </c>
    </row>
    <row r="336" spans="2:5" x14ac:dyDescent="0.25">
      <c r="B336" s="39">
        <v>6.68</v>
      </c>
      <c r="C336" s="39">
        <v>2.3E-2</v>
      </c>
      <c r="D336" s="38">
        <f t="shared" si="16"/>
        <v>-1.0000000000000009E-3</v>
      </c>
      <c r="E336" s="38">
        <f t="shared" si="17"/>
        <v>-9.7565641589746112E-5</v>
      </c>
    </row>
    <row r="337" spans="2:5" x14ac:dyDescent="0.25">
      <c r="B337" s="39">
        <v>6.7</v>
      </c>
      <c r="C337" s="39">
        <v>1.7000000000000001E-2</v>
      </c>
      <c r="D337" s="38">
        <f t="shared" si="16"/>
        <v>-6.9999999999999993E-3</v>
      </c>
      <c r="E337" s="38">
        <f t="shared" si="17"/>
        <v>-6.8295949112822209E-4</v>
      </c>
    </row>
    <row r="338" spans="2:5" x14ac:dyDescent="0.25">
      <c r="B338" s="39">
        <v>6.72</v>
      </c>
      <c r="C338" s="39">
        <v>2.9000000000000001E-2</v>
      </c>
      <c r="D338" s="38">
        <f t="shared" si="16"/>
        <v>5.000000000000001E-3</v>
      </c>
      <c r="E338" s="38">
        <f t="shared" si="17"/>
        <v>4.8782820794873022E-4</v>
      </c>
    </row>
    <row r="339" spans="2:5" x14ac:dyDescent="0.25">
      <c r="B339" s="39">
        <v>6.74</v>
      </c>
      <c r="C339" s="39">
        <v>2.9000000000000001E-2</v>
      </c>
      <c r="D339" s="38">
        <f t="shared" si="16"/>
        <v>5.000000000000001E-3</v>
      </c>
      <c r="E339" s="38">
        <f t="shared" si="17"/>
        <v>4.8782820794873022E-4</v>
      </c>
    </row>
    <row r="340" spans="2:5" x14ac:dyDescent="0.25">
      <c r="B340" s="39">
        <v>6.76</v>
      </c>
      <c r="C340" s="39">
        <v>2.9000000000000001E-2</v>
      </c>
      <c r="D340" s="38">
        <f t="shared" si="16"/>
        <v>5.000000000000001E-3</v>
      </c>
      <c r="E340" s="38">
        <f t="shared" si="17"/>
        <v>4.8782820794873022E-4</v>
      </c>
    </row>
    <row r="341" spans="2:5" x14ac:dyDescent="0.25">
      <c r="B341" s="39">
        <v>6.78</v>
      </c>
      <c r="C341" s="39">
        <v>2.9000000000000001E-2</v>
      </c>
      <c r="D341" s="38">
        <f t="shared" si="16"/>
        <v>5.000000000000001E-3</v>
      </c>
      <c r="E341" s="38">
        <f t="shared" si="17"/>
        <v>4.8782820794873022E-4</v>
      </c>
    </row>
    <row r="342" spans="2:5" x14ac:dyDescent="0.25">
      <c r="B342" s="39">
        <v>6.8</v>
      </c>
      <c r="C342" s="39">
        <v>3.5000000000000003E-2</v>
      </c>
      <c r="D342" s="38">
        <f t="shared" si="16"/>
        <v>1.1000000000000003E-2</v>
      </c>
      <c r="E342" s="38">
        <f t="shared" si="17"/>
        <v>1.0732220574872066E-3</v>
      </c>
    </row>
    <row r="343" spans="2:5" x14ac:dyDescent="0.25">
      <c r="B343" s="39">
        <v>6.82</v>
      </c>
      <c r="C343" s="39">
        <v>3.5000000000000003E-2</v>
      </c>
      <c r="D343" s="38">
        <f t="shared" si="16"/>
        <v>1.1000000000000003E-2</v>
      </c>
      <c r="E343" s="38">
        <f t="shared" si="17"/>
        <v>1.0732220574872066E-3</v>
      </c>
    </row>
    <row r="344" spans="2:5" x14ac:dyDescent="0.25">
      <c r="B344" s="39">
        <v>6.84</v>
      </c>
      <c r="C344" s="39">
        <v>3.5000000000000003E-2</v>
      </c>
      <c r="D344" s="38">
        <f t="shared" si="16"/>
        <v>1.1000000000000003E-2</v>
      </c>
      <c r="E344" s="38">
        <f t="shared" si="17"/>
        <v>1.0732220574872066E-3</v>
      </c>
    </row>
    <row r="345" spans="2:5" x14ac:dyDescent="0.25">
      <c r="B345" s="39">
        <v>6.86</v>
      </c>
      <c r="C345" s="39">
        <v>4.1000000000000002E-2</v>
      </c>
      <c r="D345" s="38">
        <f t="shared" si="16"/>
        <v>1.7000000000000001E-2</v>
      </c>
      <c r="E345" s="38">
        <f t="shared" si="17"/>
        <v>1.6586159070256824E-3</v>
      </c>
    </row>
    <row r="346" spans="2:5" x14ac:dyDescent="0.25">
      <c r="B346" s="39">
        <v>6.88</v>
      </c>
      <c r="C346" s="39">
        <v>4.1000000000000002E-2</v>
      </c>
      <c r="D346" s="38">
        <f t="shared" si="16"/>
        <v>1.7000000000000001E-2</v>
      </c>
      <c r="E346" s="38">
        <f t="shared" si="17"/>
        <v>1.6586159070256824E-3</v>
      </c>
    </row>
    <row r="347" spans="2:5" x14ac:dyDescent="0.25">
      <c r="B347" s="39">
        <v>6.9</v>
      </c>
      <c r="C347" s="39">
        <v>3.5000000000000003E-2</v>
      </c>
      <c r="D347" s="38">
        <f t="shared" si="16"/>
        <v>1.1000000000000003E-2</v>
      </c>
      <c r="E347" s="38">
        <f t="shared" si="17"/>
        <v>1.0732220574872066E-3</v>
      </c>
    </row>
    <row r="348" spans="2:5" x14ac:dyDescent="0.25">
      <c r="B348" s="39">
        <v>6.92</v>
      </c>
      <c r="C348" s="39">
        <v>4.1000000000000002E-2</v>
      </c>
      <c r="D348" s="38">
        <f t="shared" si="16"/>
        <v>1.7000000000000001E-2</v>
      </c>
      <c r="E348" s="38">
        <f t="shared" si="17"/>
        <v>1.6586159070256824E-3</v>
      </c>
    </row>
    <row r="349" spans="2:5" x14ac:dyDescent="0.25">
      <c r="B349" s="39">
        <v>6.94</v>
      </c>
      <c r="C349" s="39">
        <v>4.1000000000000002E-2</v>
      </c>
      <c r="D349" s="38">
        <f t="shared" si="16"/>
        <v>1.7000000000000001E-2</v>
      </c>
      <c r="E349" s="38">
        <f t="shared" si="17"/>
        <v>1.6586159070256824E-3</v>
      </c>
    </row>
    <row r="350" spans="2:5" x14ac:dyDescent="0.25">
      <c r="B350" s="39">
        <v>6.96</v>
      </c>
      <c r="C350" s="39">
        <v>4.7E-2</v>
      </c>
      <c r="D350" s="38">
        <f t="shared" si="16"/>
        <v>2.3E-2</v>
      </c>
      <c r="E350" s="38">
        <f t="shared" si="17"/>
        <v>2.2440097565641585E-3</v>
      </c>
    </row>
    <row r="351" spans="2:5" x14ac:dyDescent="0.25">
      <c r="B351" s="39">
        <v>6.98</v>
      </c>
      <c r="C351" s="39">
        <v>4.1000000000000002E-2</v>
      </c>
      <c r="D351" s="38">
        <f t="shared" si="16"/>
        <v>1.7000000000000001E-2</v>
      </c>
      <c r="E351" s="38">
        <f t="shared" si="17"/>
        <v>1.6586159070256824E-3</v>
      </c>
    </row>
    <row r="352" spans="2:5" x14ac:dyDescent="0.25">
      <c r="B352" s="39">
        <v>7</v>
      </c>
      <c r="C352" s="39">
        <v>4.1000000000000002E-2</v>
      </c>
      <c r="D352" s="38">
        <f t="shared" si="16"/>
        <v>1.7000000000000001E-2</v>
      </c>
      <c r="E352" s="38">
        <f t="shared" si="17"/>
        <v>1.6586159070256824E-3</v>
      </c>
    </row>
    <row r="353" spans="2:5" x14ac:dyDescent="0.25">
      <c r="B353" s="39">
        <v>7.02</v>
      </c>
      <c r="C353" s="39">
        <v>3.5000000000000003E-2</v>
      </c>
      <c r="D353" s="38">
        <f t="shared" si="16"/>
        <v>1.1000000000000003E-2</v>
      </c>
      <c r="E353" s="38">
        <f t="shared" si="17"/>
        <v>1.0732220574872066E-3</v>
      </c>
    </row>
    <row r="354" spans="2:5" x14ac:dyDescent="0.25">
      <c r="B354" s="39">
        <v>7.04</v>
      </c>
      <c r="C354" s="39">
        <v>4.1000000000000002E-2</v>
      </c>
      <c r="D354" s="38">
        <f t="shared" si="16"/>
        <v>1.7000000000000001E-2</v>
      </c>
      <c r="E354" s="38">
        <f t="shared" si="17"/>
        <v>1.6586159070256824E-3</v>
      </c>
    </row>
    <row r="355" spans="2:5" x14ac:dyDescent="0.25">
      <c r="B355" s="39">
        <v>7.06</v>
      </c>
      <c r="C355" s="39">
        <v>3.5000000000000003E-2</v>
      </c>
      <c r="D355" s="38">
        <f t="shared" si="16"/>
        <v>1.1000000000000003E-2</v>
      </c>
      <c r="E355" s="38">
        <f t="shared" si="17"/>
        <v>1.0732220574872066E-3</v>
      </c>
    </row>
    <row r="356" spans="2:5" x14ac:dyDescent="0.25">
      <c r="B356" s="39">
        <v>7.08</v>
      </c>
      <c r="C356" s="39">
        <v>4.7E-2</v>
      </c>
      <c r="D356" s="38">
        <f t="shared" si="16"/>
        <v>2.3E-2</v>
      </c>
      <c r="E356" s="38">
        <f t="shared" si="17"/>
        <v>2.2440097565641585E-3</v>
      </c>
    </row>
    <row r="357" spans="2:5" x14ac:dyDescent="0.25">
      <c r="B357" s="39">
        <v>7.1</v>
      </c>
      <c r="C357" s="39">
        <v>3.5000000000000003E-2</v>
      </c>
      <c r="D357" s="38">
        <f t="shared" si="16"/>
        <v>1.1000000000000003E-2</v>
      </c>
      <c r="E357" s="38">
        <f t="shared" si="17"/>
        <v>1.0732220574872066E-3</v>
      </c>
    </row>
    <row r="358" spans="2:5" x14ac:dyDescent="0.25">
      <c r="B358" s="39">
        <v>7.12</v>
      </c>
      <c r="C358" s="39">
        <v>3.5000000000000003E-2</v>
      </c>
      <c r="D358" s="38">
        <f t="shared" si="16"/>
        <v>1.1000000000000003E-2</v>
      </c>
      <c r="E358" s="38">
        <f t="shared" si="17"/>
        <v>1.0732220574872066E-3</v>
      </c>
    </row>
    <row r="359" spans="2:5" x14ac:dyDescent="0.25">
      <c r="B359" s="39">
        <v>7.14</v>
      </c>
      <c r="C359" s="39">
        <v>3.5000000000000003E-2</v>
      </c>
      <c r="D359" s="38">
        <f t="shared" si="16"/>
        <v>1.1000000000000003E-2</v>
      </c>
      <c r="E359" s="38">
        <f t="shared" si="17"/>
        <v>1.0732220574872066E-3</v>
      </c>
    </row>
    <row r="360" spans="2:5" x14ac:dyDescent="0.25">
      <c r="B360" s="39">
        <v>7.16</v>
      </c>
      <c r="C360" s="39">
        <v>3.5000000000000003E-2</v>
      </c>
      <c r="D360" s="38">
        <f t="shared" si="16"/>
        <v>1.1000000000000003E-2</v>
      </c>
      <c r="E360" s="38">
        <f t="shared" si="17"/>
        <v>1.0732220574872066E-3</v>
      </c>
    </row>
    <row r="361" spans="2:5" x14ac:dyDescent="0.25">
      <c r="B361" s="39">
        <v>7.18</v>
      </c>
      <c r="C361" s="39">
        <v>3.5000000000000003E-2</v>
      </c>
      <c r="D361" s="38">
        <f t="shared" si="16"/>
        <v>1.1000000000000003E-2</v>
      </c>
      <c r="E361" s="38">
        <f t="shared" si="17"/>
        <v>1.0732220574872066E-3</v>
      </c>
    </row>
    <row r="362" spans="2:5" x14ac:dyDescent="0.25">
      <c r="B362" s="39">
        <v>7.2</v>
      </c>
      <c r="C362" s="39">
        <v>2.9000000000000001E-2</v>
      </c>
      <c r="D362" s="38">
        <f t="shared" si="16"/>
        <v>5.000000000000001E-3</v>
      </c>
      <c r="E362" s="38">
        <f t="shared" si="17"/>
        <v>4.8782820794873022E-4</v>
      </c>
    </row>
    <row r="363" spans="2:5" x14ac:dyDescent="0.25">
      <c r="B363" s="39">
        <v>7.22</v>
      </c>
      <c r="C363" s="39">
        <v>2.9000000000000001E-2</v>
      </c>
      <c r="D363" s="38">
        <f t="shared" si="16"/>
        <v>5.000000000000001E-3</v>
      </c>
      <c r="E363" s="38">
        <f t="shared" si="17"/>
        <v>4.8782820794873022E-4</v>
      </c>
    </row>
    <row r="364" spans="2:5" x14ac:dyDescent="0.25">
      <c r="B364" s="39">
        <v>7.24</v>
      </c>
      <c r="C364" s="39">
        <v>2.9000000000000001E-2</v>
      </c>
      <c r="D364" s="38">
        <f t="shared" si="16"/>
        <v>5.000000000000001E-3</v>
      </c>
      <c r="E364" s="38">
        <f t="shared" si="17"/>
        <v>4.8782820794873022E-4</v>
      </c>
    </row>
    <row r="365" spans="2:5" x14ac:dyDescent="0.25">
      <c r="B365" s="39">
        <v>7.26</v>
      </c>
      <c r="C365" s="39">
        <v>2.9000000000000001E-2</v>
      </c>
      <c r="D365" s="38">
        <f t="shared" si="16"/>
        <v>5.000000000000001E-3</v>
      </c>
      <c r="E365" s="38">
        <f t="shared" si="17"/>
        <v>4.8782820794873022E-4</v>
      </c>
    </row>
    <row r="366" spans="2:5" x14ac:dyDescent="0.25">
      <c r="B366" s="39">
        <v>7.28</v>
      </c>
      <c r="C366" s="39">
        <v>2.3E-2</v>
      </c>
      <c r="D366" s="38">
        <f t="shared" si="16"/>
        <v>-1.0000000000000009E-3</v>
      </c>
      <c r="E366" s="38">
        <f t="shared" si="17"/>
        <v>-9.7565641589746112E-5</v>
      </c>
    </row>
    <row r="367" spans="2:5" x14ac:dyDescent="0.25">
      <c r="B367" s="39">
        <v>7.3</v>
      </c>
      <c r="C367" s="39">
        <v>1.7000000000000001E-2</v>
      </c>
      <c r="D367" s="38">
        <f t="shared" si="16"/>
        <v>-6.9999999999999993E-3</v>
      </c>
      <c r="E367" s="38">
        <f t="shared" si="17"/>
        <v>-6.8295949112822209E-4</v>
      </c>
    </row>
    <row r="368" spans="2:5" x14ac:dyDescent="0.25">
      <c r="B368" s="39">
        <v>7.32</v>
      </c>
      <c r="C368" s="39">
        <v>1.7000000000000001E-2</v>
      </c>
      <c r="D368" s="38">
        <f t="shared" si="16"/>
        <v>-6.9999999999999993E-3</v>
      </c>
      <c r="E368" s="38">
        <f t="shared" si="17"/>
        <v>-6.8295949112822209E-4</v>
      </c>
    </row>
    <row r="369" spans="2:5" x14ac:dyDescent="0.25">
      <c r="B369" s="39">
        <v>7.34</v>
      </c>
      <c r="C369" s="39">
        <v>1.7000000000000001E-2</v>
      </c>
      <c r="D369" s="38">
        <f t="shared" si="16"/>
        <v>-6.9999999999999993E-3</v>
      </c>
      <c r="E369" s="38">
        <f t="shared" si="17"/>
        <v>-6.8295949112822209E-4</v>
      </c>
    </row>
    <row r="370" spans="2:5" x14ac:dyDescent="0.25">
      <c r="B370" s="39">
        <v>7.36</v>
      </c>
      <c r="C370" s="39">
        <v>1.7000000000000001E-2</v>
      </c>
      <c r="D370" s="38">
        <f t="shared" si="16"/>
        <v>-6.9999999999999993E-3</v>
      </c>
      <c r="E370" s="38">
        <f t="shared" si="17"/>
        <v>-6.8295949112822209E-4</v>
      </c>
    </row>
    <row r="371" spans="2:5" x14ac:dyDescent="0.25">
      <c r="B371" s="39">
        <v>7.38</v>
      </c>
      <c r="C371" s="39">
        <v>1.7000000000000001E-2</v>
      </c>
      <c r="D371" s="38">
        <f t="shared" si="16"/>
        <v>-6.9999999999999993E-3</v>
      </c>
      <c r="E371" s="38">
        <f t="shared" si="17"/>
        <v>-6.8295949112822209E-4</v>
      </c>
    </row>
    <row r="372" spans="2:5" x14ac:dyDescent="0.25">
      <c r="B372" s="39">
        <v>7.4</v>
      </c>
      <c r="C372" s="39">
        <v>1.0999999999999999E-2</v>
      </c>
      <c r="D372" s="38">
        <f t="shared" si="16"/>
        <v>-1.3000000000000001E-2</v>
      </c>
      <c r="E372" s="38">
        <f t="shared" si="17"/>
        <v>-1.2683533406666985E-3</v>
      </c>
    </row>
    <row r="373" spans="2:5" x14ac:dyDescent="0.25">
      <c r="B373" s="39">
        <v>7.42</v>
      </c>
      <c r="C373" s="39">
        <v>1.0999999999999999E-2</v>
      </c>
      <c r="D373" s="38">
        <f t="shared" si="16"/>
        <v>-1.3000000000000001E-2</v>
      </c>
      <c r="E373" s="38">
        <f t="shared" si="17"/>
        <v>-1.2683533406666985E-3</v>
      </c>
    </row>
    <row r="374" spans="2:5" x14ac:dyDescent="0.25">
      <c r="B374" s="39">
        <v>7.44</v>
      </c>
      <c r="C374" s="39">
        <v>5.0000000000000001E-3</v>
      </c>
      <c r="D374" s="38">
        <f t="shared" si="16"/>
        <v>-1.9E-2</v>
      </c>
      <c r="E374" s="38">
        <f t="shared" si="17"/>
        <v>-1.8537471902051743E-3</v>
      </c>
    </row>
    <row r="375" spans="2:5" x14ac:dyDescent="0.25">
      <c r="B375" s="39">
        <v>7.46</v>
      </c>
      <c r="C375" s="39">
        <v>5.0000000000000001E-3</v>
      </c>
      <c r="D375" s="38">
        <f t="shared" si="16"/>
        <v>-1.9E-2</v>
      </c>
      <c r="E375" s="38">
        <f t="shared" si="17"/>
        <v>-1.8537471902051743E-3</v>
      </c>
    </row>
    <row r="376" spans="2:5" x14ac:dyDescent="0.25">
      <c r="B376" s="39">
        <v>7.48</v>
      </c>
      <c r="C376" s="39">
        <v>5.0000000000000001E-3</v>
      </c>
      <c r="D376" s="38">
        <f t="shared" si="16"/>
        <v>-1.9E-2</v>
      </c>
      <c r="E376" s="38">
        <f t="shared" si="17"/>
        <v>-1.8537471902051743E-3</v>
      </c>
    </row>
    <row r="377" spans="2:5" x14ac:dyDescent="0.25">
      <c r="B377" s="39">
        <v>7.5</v>
      </c>
      <c r="C377" s="39">
        <v>5.0000000000000001E-3</v>
      </c>
      <c r="D377" s="38">
        <f t="shared" si="16"/>
        <v>-1.9E-2</v>
      </c>
      <c r="E377" s="38">
        <f t="shared" si="17"/>
        <v>-1.8537471902051743E-3</v>
      </c>
    </row>
    <row r="378" spans="2:5" x14ac:dyDescent="0.25">
      <c r="B378" s="39">
        <v>7.52</v>
      </c>
      <c r="C378" s="39">
        <v>5.0000000000000001E-3</v>
      </c>
      <c r="D378" s="38">
        <f t="shared" si="16"/>
        <v>-1.9E-2</v>
      </c>
      <c r="E378" s="38">
        <f t="shared" si="17"/>
        <v>-1.8537471902051743E-3</v>
      </c>
    </row>
    <row r="379" spans="2:5" x14ac:dyDescent="0.25">
      <c r="B379" s="39">
        <v>7.54</v>
      </c>
      <c r="C379" s="39">
        <v>5.0000000000000001E-3</v>
      </c>
      <c r="D379" s="38">
        <f t="shared" si="16"/>
        <v>-1.9E-2</v>
      </c>
      <c r="E379" s="38">
        <f t="shared" si="17"/>
        <v>-1.8537471902051743E-3</v>
      </c>
    </row>
    <row r="380" spans="2:5" x14ac:dyDescent="0.25">
      <c r="B380" s="39">
        <v>7.56</v>
      </c>
      <c r="C380" s="39">
        <v>5.0000000000000001E-3</v>
      </c>
      <c r="D380" s="38">
        <f t="shared" si="16"/>
        <v>-1.9E-2</v>
      </c>
      <c r="E380" s="38">
        <f t="shared" si="17"/>
        <v>-1.8537471902051743E-3</v>
      </c>
    </row>
    <row r="381" spans="2:5" x14ac:dyDescent="0.25">
      <c r="B381" s="39">
        <v>7.58</v>
      </c>
      <c r="C381" s="39">
        <v>5.0000000000000001E-3</v>
      </c>
      <c r="D381" s="38">
        <f t="shared" si="16"/>
        <v>-1.9E-2</v>
      </c>
      <c r="E381" s="38">
        <f t="shared" si="17"/>
        <v>-1.8537471902051743E-3</v>
      </c>
    </row>
    <row r="382" spans="2:5" x14ac:dyDescent="0.25">
      <c r="B382" s="39">
        <v>7.6</v>
      </c>
      <c r="C382" s="39">
        <v>-2E-3</v>
      </c>
      <c r="D382" s="38">
        <f t="shared" si="16"/>
        <v>-2.6000000000000002E-2</v>
      </c>
      <c r="E382" s="38">
        <f t="shared" si="17"/>
        <v>-2.5367066813333969E-3</v>
      </c>
    </row>
    <row r="383" spans="2:5" x14ac:dyDescent="0.25">
      <c r="B383" s="39">
        <v>7.62</v>
      </c>
      <c r="C383" s="39">
        <v>5.0000000000000001E-3</v>
      </c>
      <c r="D383" s="38">
        <f t="shared" si="16"/>
        <v>-1.9E-2</v>
      </c>
      <c r="E383" s="38">
        <f t="shared" si="17"/>
        <v>-1.8537471902051743E-3</v>
      </c>
    </row>
    <row r="384" spans="2:5" x14ac:dyDescent="0.25">
      <c r="B384" s="39">
        <v>7.64</v>
      </c>
      <c r="C384" s="39">
        <v>5.0000000000000001E-3</v>
      </c>
      <c r="D384" s="38">
        <f t="shared" si="16"/>
        <v>-1.9E-2</v>
      </c>
      <c r="E384" s="38">
        <f t="shared" si="17"/>
        <v>-1.8537471902051743E-3</v>
      </c>
    </row>
    <row r="385" spans="2:5" x14ac:dyDescent="0.25">
      <c r="B385" s="39">
        <v>7.66</v>
      </c>
      <c r="C385" s="39">
        <v>5.0000000000000001E-3</v>
      </c>
      <c r="D385" s="38">
        <f t="shared" si="16"/>
        <v>-1.9E-2</v>
      </c>
      <c r="E385" s="38">
        <f t="shared" si="17"/>
        <v>-1.8537471902051743E-3</v>
      </c>
    </row>
    <row r="386" spans="2:5" x14ac:dyDescent="0.25">
      <c r="B386" s="39">
        <v>7.68</v>
      </c>
      <c r="C386" s="39">
        <v>5.0000000000000001E-3</v>
      </c>
      <c r="D386" s="38">
        <f t="shared" si="16"/>
        <v>-1.9E-2</v>
      </c>
      <c r="E386" s="38">
        <f t="shared" si="17"/>
        <v>-1.8537471902051743E-3</v>
      </c>
    </row>
    <row r="387" spans="2:5" x14ac:dyDescent="0.25">
      <c r="B387" s="39">
        <v>7.7</v>
      </c>
      <c r="C387" s="39">
        <v>5.0000000000000001E-3</v>
      </c>
      <c r="D387" s="38">
        <f t="shared" ref="D387:D450" si="18">C387-$O$5</f>
        <v>-1.9E-2</v>
      </c>
      <c r="E387" s="38">
        <f t="shared" si="17"/>
        <v>-1.8537471902051743E-3</v>
      </c>
    </row>
    <row r="388" spans="2:5" x14ac:dyDescent="0.25">
      <c r="B388" s="39">
        <v>7.72</v>
      </c>
      <c r="C388" s="39">
        <v>5.0000000000000001E-3</v>
      </c>
      <c r="D388" s="38">
        <f t="shared" si="18"/>
        <v>-1.9E-2</v>
      </c>
      <c r="E388" s="38">
        <f t="shared" ref="E388:E451" si="19">D388/$O$2</f>
        <v>-1.8537471902051743E-3</v>
      </c>
    </row>
    <row r="389" spans="2:5" x14ac:dyDescent="0.25">
      <c r="B389" s="39">
        <v>7.74</v>
      </c>
      <c r="C389" s="39">
        <v>5.0000000000000001E-3</v>
      </c>
      <c r="D389" s="38">
        <f t="shared" si="18"/>
        <v>-1.9E-2</v>
      </c>
      <c r="E389" s="38">
        <f t="shared" si="19"/>
        <v>-1.8537471902051743E-3</v>
      </c>
    </row>
    <row r="390" spans="2:5" x14ac:dyDescent="0.25">
      <c r="B390" s="39">
        <v>7.76</v>
      </c>
      <c r="C390" s="39">
        <v>5.0000000000000001E-3</v>
      </c>
      <c r="D390" s="38">
        <f t="shared" si="18"/>
        <v>-1.9E-2</v>
      </c>
      <c r="E390" s="38">
        <f t="shared" si="19"/>
        <v>-1.8537471902051743E-3</v>
      </c>
    </row>
    <row r="391" spans="2:5" x14ac:dyDescent="0.25">
      <c r="B391" s="39">
        <v>7.78</v>
      </c>
      <c r="C391" s="39">
        <v>1.0999999999999999E-2</v>
      </c>
      <c r="D391" s="38">
        <f t="shared" si="18"/>
        <v>-1.3000000000000001E-2</v>
      </c>
      <c r="E391" s="38">
        <f t="shared" si="19"/>
        <v>-1.2683533406666985E-3</v>
      </c>
    </row>
    <row r="392" spans="2:5" x14ac:dyDescent="0.25">
      <c r="B392" s="39">
        <v>7.8</v>
      </c>
      <c r="C392" s="39">
        <v>1.0999999999999999E-2</v>
      </c>
      <c r="D392" s="38">
        <f t="shared" si="18"/>
        <v>-1.3000000000000001E-2</v>
      </c>
      <c r="E392" s="38">
        <f t="shared" si="19"/>
        <v>-1.2683533406666985E-3</v>
      </c>
    </row>
    <row r="393" spans="2:5" x14ac:dyDescent="0.25">
      <c r="B393" s="39">
        <v>7.82</v>
      </c>
      <c r="C393" s="39">
        <v>5.0000000000000001E-3</v>
      </c>
      <c r="D393" s="38">
        <f t="shared" si="18"/>
        <v>-1.9E-2</v>
      </c>
      <c r="E393" s="38">
        <f t="shared" si="19"/>
        <v>-1.8537471902051743E-3</v>
      </c>
    </row>
    <row r="394" spans="2:5" x14ac:dyDescent="0.25">
      <c r="B394" s="39">
        <v>7.84</v>
      </c>
      <c r="C394" s="39">
        <v>1.0999999999999999E-2</v>
      </c>
      <c r="D394" s="38">
        <f t="shared" si="18"/>
        <v>-1.3000000000000001E-2</v>
      </c>
      <c r="E394" s="38">
        <f t="shared" si="19"/>
        <v>-1.2683533406666985E-3</v>
      </c>
    </row>
    <row r="395" spans="2:5" x14ac:dyDescent="0.25">
      <c r="B395" s="39">
        <v>7.86</v>
      </c>
      <c r="C395" s="39">
        <v>1.0999999999999999E-2</v>
      </c>
      <c r="D395" s="38">
        <f t="shared" si="18"/>
        <v>-1.3000000000000001E-2</v>
      </c>
      <c r="E395" s="38">
        <f t="shared" si="19"/>
        <v>-1.2683533406666985E-3</v>
      </c>
    </row>
    <row r="396" spans="2:5" x14ac:dyDescent="0.25">
      <c r="B396" s="39">
        <v>7.88</v>
      </c>
      <c r="C396" s="39">
        <v>1.0999999999999999E-2</v>
      </c>
      <c r="D396" s="38">
        <f t="shared" si="18"/>
        <v>-1.3000000000000001E-2</v>
      </c>
      <c r="E396" s="38">
        <f t="shared" si="19"/>
        <v>-1.2683533406666985E-3</v>
      </c>
    </row>
    <row r="397" spans="2:5" x14ac:dyDescent="0.25">
      <c r="B397" s="39">
        <v>7.9</v>
      </c>
      <c r="C397" s="39">
        <v>1.7000000000000001E-2</v>
      </c>
      <c r="D397" s="38">
        <f t="shared" si="18"/>
        <v>-6.9999999999999993E-3</v>
      </c>
      <c r="E397" s="38">
        <f t="shared" si="19"/>
        <v>-6.8295949112822209E-4</v>
      </c>
    </row>
    <row r="398" spans="2:5" x14ac:dyDescent="0.25">
      <c r="B398" s="39">
        <v>7.92</v>
      </c>
      <c r="C398" s="39">
        <v>1.7000000000000001E-2</v>
      </c>
      <c r="D398" s="38">
        <f t="shared" si="18"/>
        <v>-6.9999999999999993E-3</v>
      </c>
      <c r="E398" s="38">
        <f t="shared" si="19"/>
        <v>-6.8295949112822209E-4</v>
      </c>
    </row>
    <row r="399" spans="2:5" x14ac:dyDescent="0.25">
      <c r="B399" s="39">
        <v>7.94</v>
      </c>
      <c r="C399" s="39">
        <v>1.7000000000000001E-2</v>
      </c>
      <c r="D399" s="38">
        <f t="shared" si="18"/>
        <v>-6.9999999999999993E-3</v>
      </c>
      <c r="E399" s="38">
        <f t="shared" si="19"/>
        <v>-6.8295949112822209E-4</v>
      </c>
    </row>
    <row r="400" spans="2:5" x14ac:dyDescent="0.25">
      <c r="B400" s="39">
        <v>7.96</v>
      </c>
      <c r="C400" s="39">
        <v>1.7000000000000001E-2</v>
      </c>
      <c r="D400" s="38">
        <f t="shared" si="18"/>
        <v>-6.9999999999999993E-3</v>
      </c>
      <c r="E400" s="38">
        <f t="shared" si="19"/>
        <v>-6.8295949112822209E-4</v>
      </c>
    </row>
    <row r="401" spans="2:5" x14ac:dyDescent="0.25">
      <c r="B401" s="39">
        <v>7.98</v>
      </c>
      <c r="C401" s="39">
        <v>1.7000000000000001E-2</v>
      </c>
      <c r="D401" s="38">
        <f t="shared" si="18"/>
        <v>-6.9999999999999993E-3</v>
      </c>
      <c r="E401" s="38">
        <f t="shared" si="19"/>
        <v>-6.8295949112822209E-4</v>
      </c>
    </row>
    <row r="402" spans="2:5" x14ac:dyDescent="0.25">
      <c r="B402" s="39">
        <v>8</v>
      </c>
      <c r="C402" s="39">
        <v>2.3E-2</v>
      </c>
      <c r="D402" s="38">
        <f t="shared" si="18"/>
        <v>-1.0000000000000009E-3</v>
      </c>
      <c r="E402" s="38">
        <f t="shared" si="19"/>
        <v>-9.7565641589746112E-5</v>
      </c>
    </row>
    <row r="403" spans="2:5" x14ac:dyDescent="0.25">
      <c r="B403" s="39">
        <v>8.02</v>
      </c>
      <c r="C403" s="39">
        <v>2.9000000000000001E-2</v>
      </c>
      <c r="D403" s="38">
        <f t="shared" si="18"/>
        <v>5.000000000000001E-3</v>
      </c>
      <c r="E403" s="38">
        <f t="shared" si="19"/>
        <v>4.8782820794873022E-4</v>
      </c>
    </row>
    <row r="404" spans="2:5" x14ac:dyDescent="0.25">
      <c r="B404" s="39">
        <v>8.0399999999999991</v>
      </c>
      <c r="C404" s="39">
        <v>2.3E-2</v>
      </c>
      <c r="D404" s="38">
        <f t="shared" si="18"/>
        <v>-1.0000000000000009E-3</v>
      </c>
      <c r="E404" s="38">
        <f t="shared" si="19"/>
        <v>-9.7565641589746112E-5</v>
      </c>
    </row>
    <row r="405" spans="2:5" x14ac:dyDescent="0.25">
      <c r="B405" s="39">
        <v>8.06</v>
      </c>
      <c r="C405" s="39">
        <v>2.9000000000000001E-2</v>
      </c>
      <c r="D405" s="38">
        <f t="shared" si="18"/>
        <v>5.000000000000001E-3</v>
      </c>
      <c r="E405" s="38">
        <f t="shared" si="19"/>
        <v>4.8782820794873022E-4</v>
      </c>
    </row>
    <row r="406" spans="2:5" x14ac:dyDescent="0.25">
      <c r="B406" s="39">
        <v>8.08</v>
      </c>
      <c r="C406" s="39">
        <v>2.9000000000000001E-2</v>
      </c>
      <c r="D406" s="38">
        <f t="shared" si="18"/>
        <v>5.000000000000001E-3</v>
      </c>
      <c r="E406" s="38">
        <f t="shared" si="19"/>
        <v>4.8782820794873022E-4</v>
      </c>
    </row>
    <row r="407" spans="2:5" x14ac:dyDescent="0.25">
      <c r="B407" s="39">
        <v>8.1</v>
      </c>
      <c r="C407" s="39">
        <v>2.3E-2</v>
      </c>
      <c r="D407" s="38">
        <f t="shared" si="18"/>
        <v>-1.0000000000000009E-3</v>
      </c>
      <c r="E407" s="38">
        <f t="shared" si="19"/>
        <v>-9.7565641589746112E-5</v>
      </c>
    </row>
    <row r="408" spans="2:5" x14ac:dyDescent="0.25">
      <c r="B408" s="39">
        <v>8.1199999999999992</v>
      </c>
      <c r="C408" s="39">
        <v>2.9000000000000001E-2</v>
      </c>
      <c r="D408" s="38">
        <f t="shared" si="18"/>
        <v>5.000000000000001E-3</v>
      </c>
      <c r="E408" s="38">
        <f t="shared" si="19"/>
        <v>4.8782820794873022E-4</v>
      </c>
    </row>
    <row r="409" spans="2:5" x14ac:dyDescent="0.25">
      <c r="B409" s="39">
        <v>8.14</v>
      </c>
      <c r="C409" s="39">
        <v>2.9000000000000001E-2</v>
      </c>
      <c r="D409" s="38">
        <f t="shared" si="18"/>
        <v>5.000000000000001E-3</v>
      </c>
      <c r="E409" s="38">
        <f t="shared" si="19"/>
        <v>4.8782820794873022E-4</v>
      </c>
    </row>
    <row r="410" spans="2:5" x14ac:dyDescent="0.25">
      <c r="B410" s="39">
        <v>8.16</v>
      </c>
      <c r="C410" s="39">
        <v>3.5000000000000003E-2</v>
      </c>
      <c r="D410" s="38">
        <f t="shared" si="18"/>
        <v>1.1000000000000003E-2</v>
      </c>
      <c r="E410" s="38">
        <f t="shared" si="19"/>
        <v>1.0732220574872066E-3</v>
      </c>
    </row>
    <row r="411" spans="2:5" x14ac:dyDescent="0.25">
      <c r="B411" s="39">
        <v>8.18</v>
      </c>
      <c r="C411" s="39">
        <v>2.9000000000000001E-2</v>
      </c>
      <c r="D411" s="38">
        <f t="shared" si="18"/>
        <v>5.000000000000001E-3</v>
      </c>
      <c r="E411" s="38">
        <f t="shared" si="19"/>
        <v>4.8782820794873022E-4</v>
      </c>
    </row>
    <row r="412" spans="2:5" x14ac:dyDescent="0.25">
      <c r="B412" s="39">
        <v>8.1999999999999993</v>
      </c>
      <c r="C412" s="39">
        <v>2.9000000000000001E-2</v>
      </c>
      <c r="D412" s="38">
        <f t="shared" si="18"/>
        <v>5.000000000000001E-3</v>
      </c>
      <c r="E412" s="38">
        <f t="shared" si="19"/>
        <v>4.8782820794873022E-4</v>
      </c>
    </row>
    <row r="413" spans="2:5" x14ac:dyDescent="0.25">
      <c r="B413" s="39">
        <v>8.2200000000000006</v>
      </c>
      <c r="C413" s="39">
        <v>3.5000000000000003E-2</v>
      </c>
      <c r="D413" s="38">
        <f t="shared" si="18"/>
        <v>1.1000000000000003E-2</v>
      </c>
      <c r="E413" s="38">
        <f t="shared" si="19"/>
        <v>1.0732220574872066E-3</v>
      </c>
    </row>
    <row r="414" spans="2:5" x14ac:dyDescent="0.25">
      <c r="B414" s="39">
        <v>8.24</v>
      </c>
      <c r="C414" s="39">
        <v>3.5000000000000003E-2</v>
      </c>
      <c r="D414" s="38">
        <f t="shared" si="18"/>
        <v>1.1000000000000003E-2</v>
      </c>
      <c r="E414" s="38">
        <f t="shared" si="19"/>
        <v>1.0732220574872066E-3</v>
      </c>
    </row>
    <row r="415" spans="2:5" x14ac:dyDescent="0.25">
      <c r="B415" s="39">
        <v>8.26</v>
      </c>
      <c r="C415" s="39">
        <v>3.5000000000000003E-2</v>
      </c>
      <c r="D415" s="38">
        <f t="shared" si="18"/>
        <v>1.1000000000000003E-2</v>
      </c>
      <c r="E415" s="38">
        <f t="shared" si="19"/>
        <v>1.0732220574872066E-3</v>
      </c>
    </row>
    <row r="416" spans="2:5" x14ac:dyDescent="0.25">
      <c r="B416" s="39">
        <v>8.2799999999999994</v>
      </c>
      <c r="C416" s="39">
        <v>3.5000000000000003E-2</v>
      </c>
      <c r="D416" s="38">
        <f t="shared" si="18"/>
        <v>1.1000000000000003E-2</v>
      </c>
      <c r="E416" s="38">
        <f t="shared" si="19"/>
        <v>1.0732220574872066E-3</v>
      </c>
    </row>
    <row r="417" spans="2:5" x14ac:dyDescent="0.25">
      <c r="B417" s="39">
        <v>8.3000000000000007</v>
      </c>
      <c r="C417" s="39">
        <v>3.5000000000000003E-2</v>
      </c>
      <c r="D417" s="38">
        <f t="shared" si="18"/>
        <v>1.1000000000000003E-2</v>
      </c>
      <c r="E417" s="38">
        <f t="shared" si="19"/>
        <v>1.0732220574872066E-3</v>
      </c>
    </row>
    <row r="418" spans="2:5" x14ac:dyDescent="0.25">
      <c r="B418" s="39">
        <v>8.32</v>
      </c>
      <c r="C418" s="39">
        <v>3.5000000000000003E-2</v>
      </c>
      <c r="D418" s="38">
        <f t="shared" si="18"/>
        <v>1.1000000000000003E-2</v>
      </c>
      <c r="E418" s="38">
        <f t="shared" si="19"/>
        <v>1.0732220574872066E-3</v>
      </c>
    </row>
    <row r="419" spans="2:5" x14ac:dyDescent="0.25">
      <c r="B419" s="39">
        <v>8.34</v>
      </c>
      <c r="C419" s="39">
        <v>3.5000000000000003E-2</v>
      </c>
      <c r="D419" s="38">
        <f t="shared" si="18"/>
        <v>1.1000000000000003E-2</v>
      </c>
      <c r="E419" s="38">
        <f t="shared" si="19"/>
        <v>1.0732220574872066E-3</v>
      </c>
    </row>
    <row r="420" spans="2:5" x14ac:dyDescent="0.25">
      <c r="B420" s="39">
        <v>8.36</v>
      </c>
      <c r="C420" s="39">
        <v>2.9000000000000001E-2</v>
      </c>
      <c r="D420" s="38">
        <f t="shared" si="18"/>
        <v>5.000000000000001E-3</v>
      </c>
      <c r="E420" s="38">
        <f t="shared" si="19"/>
        <v>4.8782820794873022E-4</v>
      </c>
    </row>
    <row r="421" spans="2:5" x14ac:dyDescent="0.25">
      <c r="B421" s="39">
        <v>8.3800000000000008</v>
      </c>
      <c r="C421" s="39">
        <v>3.5000000000000003E-2</v>
      </c>
      <c r="D421" s="38">
        <f t="shared" si="18"/>
        <v>1.1000000000000003E-2</v>
      </c>
      <c r="E421" s="38">
        <f t="shared" si="19"/>
        <v>1.0732220574872066E-3</v>
      </c>
    </row>
    <row r="422" spans="2:5" x14ac:dyDescent="0.25">
      <c r="B422" s="39">
        <v>8.4</v>
      </c>
      <c r="C422" s="39">
        <v>3.5000000000000003E-2</v>
      </c>
      <c r="D422" s="38">
        <f t="shared" si="18"/>
        <v>1.1000000000000003E-2</v>
      </c>
      <c r="E422" s="38">
        <f t="shared" si="19"/>
        <v>1.0732220574872066E-3</v>
      </c>
    </row>
    <row r="423" spans="2:5" x14ac:dyDescent="0.25">
      <c r="B423" s="39">
        <v>8.42</v>
      </c>
      <c r="C423" s="39">
        <v>2.9000000000000001E-2</v>
      </c>
      <c r="D423" s="38">
        <f t="shared" si="18"/>
        <v>5.000000000000001E-3</v>
      </c>
      <c r="E423" s="38">
        <f t="shared" si="19"/>
        <v>4.8782820794873022E-4</v>
      </c>
    </row>
    <row r="424" spans="2:5" x14ac:dyDescent="0.25">
      <c r="B424" s="39">
        <v>8.44</v>
      </c>
      <c r="C424" s="39">
        <v>2.9000000000000001E-2</v>
      </c>
      <c r="D424" s="38">
        <f t="shared" si="18"/>
        <v>5.000000000000001E-3</v>
      </c>
      <c r="E424" s="38">
        <f t="shared" si="19"/>
        <v>4.8782820794873022E-4</v>
      </c>
    </row>
    <row r="425" spans="2:5" x14ac:dyDescent="0.25">
      <c r="B425" s="39">
        <v>8.4600000000000009</v>
      </c>
      <c r="C425" s="39">
        <v>2.9000000000000001E-2</v>
      </c>
      <c r="D425" s="38">
        <f t="shared" si="18"/>
        <v>5.000000000000001E-3</v>
      </c>
      <c r="E425" s="38">
        <f t="shared" si="19"/>
        <v>4.8782820794873022E-4</v>
      </c>
    </row>
    <row r="426" spans="2:5" x14ac:dyDescent="0.25">
      <c r="B426" s="39">
        <v>8.48</v>
      </c>
      <c r="C426" s="39">
        <v>2.9000000000000001E-2</v>
      </c>
      <c r="D426" s="38">
        <f t="shared" si="18"/>
        <v>5.000000000000001E-3</v>
      </c>
      <c r="E426" s="38">
        <f t="shared" si="19"/>
        <v>4.8782820794873022E-4</v>
      </c>
    </row>
    <row r="427" spans="2:5" x14ac:dyDescent="0.25">
      <c r="B427" s="39">
        <v>8.5</v>
      </c>
      <c r="C427" s="39">
        <v>2.3E-2</v>
      </c>
      <c r="D427" s="38">
        <f t="shared" si="18"/>
        <v>-1.0000000000000009E-3</v>
      </c>
      <c r="E427" s="38">
        <f t="shared" si="19"/>
        <v>-9.7565641589746112E-5</v>
      </c>
    </row>
    <row r="428" spans="2:5" x14ac:dyDescent="0.25">
      <c r="B428" s="39">
        <v>8.52</v>
      </c>
      <c r="C428" s="39">
        <v>2.9000000000000001E-2</v>
      </c>
      <c r="D428" s="38">
        <f t="shared" si="18"/>
        <v>5.000000000000001E-3</v>
      </c>
      <c r="E428" s="38">
        <f t="shared" si="19"/>
        <v>4.8782820794873022E-4</v>
      </c>
    </row>
    <row r="429" spans="2:5" x14ac:dyDescent="0.25">
      <c r="B429" s="39">
        <v>8.5399999999999991</v>
      </c>
      <c r="C429" s="39">
        <v>2.3E-2</v>
      </c>
      <c r="D429" s="38">
        <f t="shared" si="18"/>
        <v>-1.0000000000000009E-3</v>
      </c>
      <c r="E429" s="38">
        <f t="shared" si="19"/>
        <v>-9.7565641589746112E-5</v>
      </c>
    </row>
    <row r="430" spans="2:5" x14ac:dyDescent="0.25">
      <c r="B430" s="39">
        <v>8.56</v>
      </c>
      <c r="C430" s="39">
        <v>2.3E-2</v>
      </c>
      <c r="D430" s="38">
        <f t="shared" si="18"/>
        <v>-1.0000000000000009E-3</v>
      </c>
      <c r="E430" s="38">
        <f t="shared" si="19"/>
        <v>-9.7565641589746112E-5</v>
      </c>
    </row>
    <row r="431" spans="2:5" x14ac:dyDescent="0.25">
      <c r="B431" s="39">
        <v>8.58</v>
      </c>
      <c r="C431" s="39">
        <v>1.7000000000000001E-2</v>
      </c>
      <c r="D431" s="38">
        <f t="shared" si="18"/>
        <v>-6.9999999999999993E-3</v>
      </c>
      <c r="E431" s="38">
        <f t="shared" si="19"/>
        <v>-6.8295949112822209E-4</v>
      </c>
    </row>
    <row r="432" spans="2:5" x14ac:dyDescent="0.25">
      <c r="B432" s="39">
        <v>8.6</v>
      </c>
      <c r="C432" s="39">
        <v>2.3E-2</v>
      </c>
      <c r="D432" s="38">
        <f t="shared" si="18"/>
        <v>-1.0000000000000009E-3</v>
      </c>
      <c r="E432" s="38">
        <f t="shared" si="19"/>
        <v>-9.7565641589746112E-5</v>
      </c>
    </row>
    <row r="433" spans="2:5" x14ac:dyDescent="0.25">
      <c r="B433" s="39">
        <v>8.6199999999999992</v>
      </c>
      <c r="C433" s="39">
        <v>1.7000000000000001E-2</v>
      </c>
      <c r="D433" s="38">
        <f t="shared" si="18"/>
        <v>-6.9999999999999993E-3</v>
      </c>
      <c r="E433" s="38">
        <f t="shared" si="19"/>
        <v>-6.8295949112822209E-4</v>
      </c>
    </row>
    <row r="434" spans="2:5" x14ac:dyDescent="0.25">
      <c r="B434" s="39">
        <v>8.64</v>
      </c>
      <c r="C434" s="39">
        <v>1.7000000000000001E-2</v>
      </c>
      <c r="D434" s="38">
        <f t="shared" si="18"/>
        <v>-6.9999999999999993E-3</v>
      </c>
      <c r="E434" s="38">
        <f t="shared" si="19"/>
        <v>-6.8295949112822209E-4</v>
      </c>
    </row>
    <row r="435" spans="2:5" x14ac:dyDescent="0.25">
      <c r="B435" s="39">
        <v>8.66</v>
      </c>
      <c r="C435" s="39">
        <v>1.0999999999999999E-2</v>
      </c>
      <c r="D435" s="38">
        <f t="shared" si="18"/>
        <v>-1.3000000000000001E-2</v>
      </c>
      <c r="E435" s="38">
        <f t="shared" si="19"/>
        <v>-1.2683533406666985E-3</v>
      </c>
    </row>
    <row r="436" spans="2:5" x14ac:dyDescent="0.25">
      <c r="B436" s="39">
        <v>8.68</v>
      </c>
      <c r="C436" s="39">
        <v>1.7000000000000001E-2</v>
      </c>
      <c r="D436" s="38">
        <f t="shared" si="18"/>
        <v>-6.9999999999999993E-3</v>
      </c>
      <c r="E436" s="38">
        <f t="shared" si="19"/>
        <v>-6.8295949112822209E-4</v>
      </c>
    </row>
    <row r="437" spans="2:5" x14ac:dyDescent="0.25">
      <c r="B437" s="39">
        <v>8.6999999999999993</v>
      </c>
      <c r="C437" s="39">
        <v>2.3E-2</v>
      </c>
      <c r="D437" s="38">
        <f t="shared" si="18"/>
        <v>-1.0000000000000009E-3</v>
      </c>
      <c r="E437" s="38">
        <f t="shared" si="19"/>
        <v>-9.7565641589746112E-5</v>
      </c>
    </row>
    <row r="438" spans="2:5" x14ac:dyDescent="0.25">
      <c r="B438" s="39">
        <v>8.7200000000000006</v>
      </c>
      <c r="C438" s="39">
        <v>1.7000000000000001E-2</v>
      </c>
      <c r="D438" s="38">
        <f t="shared" si="18"/>
        <v>-6.9999999999999993E-3</v>
      </c>
      <c r="E438" s="38">
        <f t="shared" si="19"/>
        <v>-6.8295949112822209E-4</v>
      </c>
    </row>
    <row r="439" spans="2:5" x14ac:dyDescent="0.25">
      <c r="B439" s="39">
        <v>8.74</v>
      </c>
      <c r="C439" s="39">
        <v>1.0999999999999999E-2</v>
      </c>
      <c r="D439" s="38">
        <f t="shared" si="18"/>
        <v>-1.3000000000000001E-2</v>
      </c>
      <c r="E439" s="38">
        <f t="shared" si="19"/>
        <v>-1.2683533406666985E-3</v>
      </c>
    </row>
    <row r="440" spans="2:5" x14ac:dyDescent="0.25">
      <c r="B440" s="39">
        <v>8.76</v>
      </c>
      <c r="C440" s="39">
        <v>1.0999999999999999E-2</v>
      </c>
      <c r="D440" s="38">
        <f t="shared" si="18"/>
        <v>-1.3000000000000001E-2</v>
      </c>
      <c r="E440" s="38">
        <f t="shared" si="19"/>
        <v>-1.2683533406666985E-3</v>
      </c>
    </row>
    <row r="441" spans="2:5" x14ac:dyDescent="0.25">
      <c r="B441" s="39">
        <v>8.7799999999999994</v>
      </c>
      <c r="C441" s="39">
        <v>1.0999999999999999E-2</v>
      </c>
      <c r="D441" s="38">
        <f t="shared" si="18"/>
        <v>-1.3000000000000001E-2</v>
      </c>
      <c r="E441" s="38">
        <f t="shared" si="19"/>
        <v>-1.2683533406666985E-3</v>
      </c>
    </row>
    <row r="442" spans="2:5" x14ac:dyDescent="0.25">
      <c r="B442" s="39">
        <v>8.8000000000000007</v>
      </c>
      <c r="C442" s="39">
        <v>5.0000000000000001E-3</v>
      </c>
      <c r="D442" s="38">
        <f t="shared" si="18"/>
        <v>-1.9E-2</v>
      </c>
      <c r="E442" s="38">
        <f t="shared" si="19"/>
        <v>-1.8537471902051743E-3</v>
      </c>
    </row>
    <row r="443" spans="2:5" x14ac:dyDescent="0.25">
      <c r="B443" s="39">
        <v>8.82</v>
      </c>
      <c r="C443" s="39">
        <v>1.0999999999999999E-2</v>
      </c>
      <c r="D443" s="38">
        <f t="shared" si="18"/>
        <v>-1.3000000000000001E-2</v>
      </c>
      <c r="E443" s="38">
        <f t="shared" si="19"/>
        <v>-1.2683533406666985E-3</v>
      </c>
    </row>
    <row r="444" spans="2:5" x14ac:dyDescent="0.25">
      <c r="B444" s="39">
        <v>8.84</v>
      </c>
      <c r="C444" s="39">
        <v>1.0999999999999999E-2</v>
      </c>
      <c r="D444" s="38">
        <f t="shared" si="18"/>
        <v>-1.3000000000000001E-2</v>
      </c>
      <c r="E444" s="38">
        <f t="shared" si="19"/>
        <v>-1.2683533406666985E-3</v>
      </c>
    </row>
    <row r="445" spans="2:5" x14ac:dyDescent="0.25">
      <c r="B445" s="39">
        <v>8.86</v>
      </c>
      <c r="C445" s="39">
        <v>1.0999999999999999E-2</v>
      </c>
      <c r="D445" s="38">
        <f t="shared" si="18"/>
        <v>-1.3000000000000001E-2</v>
      </c>
      <c r="E445" s="38">
        <f t="shared" si="19"/>
        <v>-1.2683533406666985E-3</v>
      </c>
    </row>
    <row r="446" spans="2:5" x14ac:dyDescent="0.25">
      <c r="B446" s="39">
        <v>8.8800000000000008</v>
      </c>
      <c r="C446" s="39">
        <v>5.0000000000000001E-3</v>
      </c>
      <c r="D446" s="38">
        <f t="shared" si="18"/>
        <v>-1.9E-2</v>
      </c>
      <c r="E446" s="38">
        <f t="shared" si="19"/>
        <v>-1.8537471902051743E-3</v>
      </c>
    </row>
    <row r="447" spans="2:5" x14ac:dyDescent="0.25">
      <c r="B447" s="39">
        <v>8.9</v>
      </c>
      <c r="C447" s="39">
        <v>5.0000000000000001E-3</v>
      </c>
      <c r="D447" s="38">
        <f t="shared" si="18"/>
        <v>-1.9E-2</v>
      </c>
      <c r="E447" s="38">
        <f t="shared" si="19"/>
        <v>-1.8537471902051743E-3</v>
      </c>
    </row>
    <row r="448" spans="2:5" x14ac:dyDescent="0.25">
      <c r="B448" s="39">
        <v>8.92</v>
      </c>
      <c r="C448" s="39">
        <v>1.0999999999999999E-2</v>
      </c>
      <c r="D448" s="38">
        <f t="shared" si="18"/>
        <v>-1.3000000000000001E-2</v>
      </c>
      <c r="E448" s="38">
        <f t="shared" si="19"/>
        <v>-1.2683533406666985E-3</v>
      </c>
    </row>
    <row r="449" spans="2:5" x14ac:dyDescent="0.25">
      <c r="B449" s="39">
        <v>8.94</v>
      </c>
      <c r="C449" s="39">
        <v>1.0999999999999999E-2</v>
      </c>
      <c r="D449" s="38">
        <f t="shared" si="18"/>
        <v>-1.3000000000000001E-2</v>
      </c>
      <c r="E449" s="38">
        <f t="shared" si="19"/>
        <v>-1.2683533406666985E-3</v>
      </c>
    </row>
    <row r="450" spans="2:5" x14ac:dyDescent="0.25">
      <c r="B450" s="39">
        <v>8.9600000000000009</v>
      </c>
      <c r="C450" s="39">
        <v>1.0999999999999999E-2</v>
      </c>
      <c r="D450" s="38">
        <f t="shared" si="18"/>
        <v>-1.3000000000000001E-2</v>
      </c>
      <c r="E450" s="38">
        <f t="shared" si="19"/>
        <v>-1.2683533406666985E-3</v>
      </c>
    </row>
    <row r="451" spans="2:5" x14ac:dyDescent="0.25">
      <c r="B451" s="39">
        <v>8.98</v>
      </c>
      <c r="C451" s="39">
        <v>1.7000000000000001E-2</v>
      </c>
      <c r="D451" s="38">
        <f t="shared" ref="D451:D502" si="20">C451-$O$5</f>
        <v>-6.9999999999999993E-3</v>
      </c>
      <c r="E451" s="38">
        <f t="shared" si="19"/>
        <v>-6.8295949112822209E-4</v>
      </c>
    </row>
    <row r="452" spans="2:5" x14ac:dyDescent="0.25">
      <c r="B452" s="39">
        <v>9</v>
      </c>
      <c r="C452" s="39">
        <v>1.0999999999999999E-2</v>
      </c>
      <c r="D452" s="38">
        <f t="shared" si="20"/>
        <v>-1.3000000000000001E-2</v>
      </c>
      <c r="E452" s="38">
        <f t="shared" ref="E452:E502" si="21">D452/$O$2</f>
        <v>-1.2683533406666985E-3</v>
      </c>
    </row>
    <row r="453" spans="2:5" x14ac:dyDescent="0.25">
      <c r="B453" s="39">
        <v>9.02</v>
      </c>
      <c r="C453" s="39">
        <v>1.0999999999999999E-2</v>
      </c>
      <c r="D453" s="38">
        <f t="shared" si="20"/>
        <v>-1.3000000000000001E-2</v>
      </c>
      <c r="E453" s="38">
        <f t="shared" si="21"/>
        <v>-1.2683533406666985E-3</v>
      </c>
    </row>
    <row r="454" spans="2:5" x14ac:dyDescent="0.25">
      <c r="B454" s="39">
        <v>9.0399999999999991</v>
      </c>
      <c r="C454" s="39">
        <v>1.0999999999999999E-2</v>
      </c>
      <c r="D454" s="38">
        <f t="shared" si="20"/>
        <v>-1.3000000000000001E-2</v>
      </c>
      <c r="E454" s="38">
        <f t="shared" si="21"/>
        <v>-1.2683533406666985E-3</v>
      </c>
    </row>
    <row r="455" spans="2:5" x14ac:dyDescent="0.25">
      <c r="B455" s="39">
        <v>9.06</v>
      </c>
      <c r="C455" s="39">
        <v>1.0999999999999999E-2</v>
      </c>
      <c r="D455" s="38">
        <f t="shared" si="20"/>
        <v>-1.3000000000000001E-2</v>
      </c>
      <c r="E455" s="38">
        <f t="shared" si="21"/>
        <v>-1.2683533406666985E-3</v>
      </c>
    </row>
    <row r="456" spans="2:5" x14ac:dyDescent="0.25">
      <c r="B456" s="39">
        <v>9.08</v>
      </c>
      <c r="C456" s="39">
        <v>1.0999999999999999E-2</v>
      </c>
      <c r="D456" s="38">
        <f t="shared" si="20"/>
        <v>-1.3000000000000001E-2</v>
      </c>
      <c r="E456" s="38">
        <f t="shared" si="21"/>
        <v>-1.2683533406666985E-3</v>
      </c>
    </row>
    <row r="457" spans="2:5" x14ac:dyDescent="0.25">
      <c r="B457" s="39">
        <v>9.1</v>
      </c>
      <c r="C457" s="39">
        <v>1.0999999999999999E-2</v>
      </c>
      <c r="D457" s="38">
        <f t="shared" si="20"/>
        <v>-1.3000000000000001E-2</v>
      </c>
      <c r="E457" s="38">
        <f t="shared" si="21"/>
        <v>-1.2683533406666985E-3</v>
      </c>
    </row>
    <row r="458" spans="2:5" x14ac:dyDescent="0.25">
      <c r="B458" s="39">
        <v>9.1199999999999992</v>
      </c>
      <c r="C458" s="39">
        <v>1.0999999999999999E-2</v>
      </c>
      <c r="D458" s="38">
        <f t="shared" si="20"/>
        <v>-1.3000000000000001E-2</v>
      </c>
      <c r="E458" s="38">
        <f t="shared" si="21"/>
        <v>-1.2683533406666985E-3</v>
      </c>
    </row>
    <row r="459" spans="2:5" x14ac:dyDescent="0.25">
      <c r="B459" s="39">
        <v>9.14</v>
      </c>
      <c r="C459" s="39">
        <v>1.0999999999999999E-2</v>
      </c>
      <c r="D459" s="38">
        <f t="shared" si="20"/>
        <v>-1.3000000000000001E-2</v>
      </c>
      <c r="E459" s="38">
        <f t="shared" si="21"/>
        <v>-1.2683533406666985E-3</v>
      </c>
    </row>
    <row r="460" spans="2:5" x14ac:dyDescent="0.25">
      <c r="B460" s="39">
        <v>9.16</v>
      </c>
      <c r="C460" s="39">
        <v>1.0999999999999999E-2</v>
      </c>
      <c r="D460" s="38">
        <f t="shared" si="20"/>
        <v>-1.3000000000000001E-2</v>
      </c>
      <c r="E460" s="38">
        <f t="shared" si="21"/>
        <v>-1.2683533406666985E-3</v>
      </c>
    </row>
    <row r="461" spans="2:5" x14ac:dyDescent="0.25">
      <c r="B461" s="39">
        <v>9.18</v>
      </c>
      <c r="C461" s="39">
        <v>1.7000000000000001E-2</v>
      </c>
      <c r="D461" s="38">
        <f t="shared" si="20"/>
        <v>-6.9999999999999993E-3</v>
      </c>
      <c r="E461" s="38">
        <f t="shared" si="21"/>
        <v>-6.8295949112822209E-4</v>
      </c>
    </row>
    <row r="462" spans="2:5" x14ac:dyDescent="0.25">
      <c r="B462" s="39">
        <v>9.1999999999999993</v>
      </c>
      <c r="C462" s="39">
        <v>1.0999999999999999E-2</v>
      </c>
      <c r="D462" s="38">
        <f t="shared" si="20"/>
        <v>-1.3000000000000001E-2</v>
      </c>
      <c r="E462" s="38">
        <f t="shared" si="21"/>
        <v>-1.2683533406666985E-3</v>
      </c>
    </row>
    <row r="463" spans="2:5" x14ac:dyDescent="0.25">
      <c r="B463" s="39">
        <v>9.2200000000000006</v>
      </c>
      <c r="C463" s="39">
        <v>1.7000000000000001E-2</v>
      </c>
      <c r="D463" s="38">
        <f t="shared" si="20"/>
        <v>-6.9999999999999993E-3</v>
      </c>
      <c r="E463" s="38">
        <f t="shared" si="21"/>
        <v>-6.8295949112822209E-4</v>
      </c>
    </row>
    <row r="464" spans="2:5" x14ac:dyDescent="0.25">
      <c r="B464" s="39">
        <v>9.24</v>
      </c>
      <c r="C464" s="39">
        <v>1.7000000000000001E-2</v>
      </c>
      <c r="D464" s="38">
        <f t="shared" si="20"/>
        <v>-6.9999999999999993E-3</v>
      </c>
      <c r="E464" s="38">
        <f t="shared" si="21"/>
        <v>-6.8295949112822209E-4</v>
      </c>
    </row>
    <row r="465" spans="2:5" x14ac:dyDescent="0.25">
      <c r="B465" s="39">
        <v>9.26</v>
      </c>
      <c r="C465" s="39">
        <v>1.7000000000000001E-2</v>
      </c>
      <c r="D465" s="38">
        <f t="shared" si="20"/>
        <v>-6.9999999999999993E-3</v>
      </c>
      <c r="E465" s="38">
        <f t="shared" si="21"/>
        <v>-6.8295949112822209E-4</v>
      </c>
    </row>
    <row r="466" spans="2:5" x14ac:dyDescent="0.25">
      <c r="B466" s="39">
        <v>9.2799999999999994</v>
      </c>
      <c r="C466" s="39">
        <v>1.7000000000000001E-2</v>
      </c>
      <c r="D466" s="38">
        <f t="shared" si="20"/>
        <v>-6.9999999999999993E-3</v>
      </c>
      <c r="E466" s="38">
        <f t="shared" si="21"/>
        <v>-6.8295949112822209E-4</v>
      </c>
    </row>
    <row r="467" spans="2:5" x14ac:dyDescent="0.25">
      <c r="B467" s="39">
        <v>9.3000000000000007</v>
      </c>
      <c r="C467" s="39">
        <v>2.3E-2</v>
      </c>
      <c r="D467" s="38">
        <f t="shared" si="20"/>
        <v>-1.0000000000000009E-3</v>
      </c>
      <c r="E467" s="38">
        <f t="shared" si="21"/>
        <v>-9.7565641589746112E-5</v>
      </c>
    </row>
    <row r="468" spans="2:5" x14ac:dyDescent="0.25">
      <c r="B468" s="39">
        <v>9.32</v>
      </c>
      <c r="C468" s="39">
        <v>2.3E-2</v>
      </c>
      <c r="D468" s="38">
        <f t="shared" si="20"/>
        <v>-1.0000000000000009E-3</v>
      </c>
      <c r="E468" s="38">
        <f t="shared" si="21"/>
        <v>-9.7565641589746112E-5</v>
      </c>
    </row>
    <row r="469" spans="2:5" x14ac:dyDescent="0.25">
      <c r="B469" s="39">
        <v>9.34</v>
      </c>
      <c r="C469" s="39">
        <v>1.7000000000000001E-2</v>
      </c>
      <c r="D469" s="38">
        <f t="shared" si="20"/>
        <v>-6.9999999999999993E-3</v>
      </c>
      <c r="E469" s="38">
        <f t="shared" si="21"/>
        <v>-6.8295949112822209E-4</v>
      </c>
    </row>
    <row r="470" spans="2:5" x14ac:dyDescent="0.25">
      <c r="B470" s="39">
        <v>9.36</v>
      </c>
      <c r="C470" s="39">
        <v>2.3E-2</v>
      </c>
      <c r="D470" s="38">
        <f t="shared" si="20"/>
        <v>-1.0000000000000009E-3</v>
      </c>
      <c r="E470" s="38">
        <f t="shared" si="21"/>
        <v>-9.7565641589746112E-5</v>
      </c>
    </row>
    <row r="471" spans="2:5" x14ac:dyDescent="0.25">
      <c r="B471" s="39">
        <v>9.3800000000000008</v>
      </c>
      <c r="C471" s="39">
        <v>2.9000000000000001E-2</v>
      </c>
      <c r="D471" s="38">
        <f t="shared" si="20"/>
        <v>5.000000000000001E-3</v>
      </c>
      <c r="E471" s="38">
        <f t="shared" si="21"/>
        <v>4.8782820794873022E-4</v>
      </c>
    </row>
    <row r="472" spans="2:5" x14ac:dyDescent="0.25">
      <c r="B472" s="39">
        <v>9.4</v>
      </c>
      <c r="C472" s="39">
        <v>2.9000000000000001E-2</v>
      </c>
      <c r="D472" s="38">
        <f t="shared" si="20"/>
        <v>5.000000000000001E-3</v>
      </c>
      <c r="E472" s="38">
        <f t="shared" si="21"/>
        <v>4.8782820794873022E-4</v>
      </c>
    </row>
    <row r="473" spans="2:5" x14ac:dyDescent="0.25">
      <c r="B473" s="39">
        <v>9.42</v>
      </c>
      <c r="C473" s="39">
        <v>2.3E-2</v>
      </c>
      <c r="D473" s="38">
        <f t="shared" si="20"/>
        <v>-1.0000000000000009E-3</v>
      </c>
      <c r="E473" s="38">
        <f t="shared" si="21"/>
        <v>-9.7565641589746112E-5</v>
      </c>
    </row>
    <row r="474" spans="2:5" x14ac:dyDescent="0.25">
      <c r="B474" s="39">
        <v>9.44</v>
      </c>
      <c r="C474" s="39">
        <v>2.9000000000000001E-2</v>
      </c>
      <c r="D474" s="38">
        <f t="shared" si="20"/>
        <v>5.000000000000001E-3</v>
      </c>
      <c r="E474" s="38">
        <f t="shared" si="21"/>
        <v>4.8782820794873022E-4</v>
      </c>
    </row>
    <row r="475" spans="2:5" x14ac:dyDescent="0.25">
      <c r="B475" s="39">
        <v>9.4600000000000009</v>
      </c>
      <c r="C475" s="39">
        <v>2.9000000000000001E-2</v>
      </c>
      <c r="D475" s="38">
        <f t="shared" si="20"/>
        <v>5.000000000000001E-3</v>
      </c>
      <c r="E475" s="38">
        <f t="shared" si="21"/>
        <v>4.8782820794873022E-4</v>
      </c>
    </row>
    <row r="476" spans="2:5" x14ac:dyDescent="0.25">
      <c r="B476" s="39">
        <v>9.48</v>
      </c>
      <c r="C476" s="39">
        <v>2.9000000000000001E-2</v>
      </c>
      <c r="D476" s="38">
        <f t="shared" si="20"/>
        <v>5.000000000000001E-3</v>
      </c>
      <c r="E476" s="38">
        <f t="shared" si="21"/>
        <v>4.8782820794873022E-4</v>
      </c>
    </row>
    <row r="477" spans="2:5" x14ac:dyDescent="0.25">
      <c r="B477" s="39">
        <v>9.5</v>
      </c>
      <c r="C477" s="39">
        <v>2.3E-2</v>
      </c>
      <c r="D477" s="38">
        <f t="shared" si="20"/>
        <v>-1.0000000000000009E-3</v>
      </c>
      <c r="E477" s="38">
        <f t="shared" si="21"/>
        <v>-9.7565641589746112E-5</v>
      </c>
    </row>
    <row r="478" spans="2:5" x14ac:dyDescent="0.25">
      <c r="B478" s="39">
        <v>9.52</v>
      </c>
      <c r="C478" s="39">
        <v>2.9000000000000001E-2</v>
      </c>
      <c r="D478" s="38">
        <f t="shared" si="20"/>
        <v>5.000000000000001E-3</v>
      </c>
      <c r="E478" s="38">
        <f t="shared" si="21"/>
        <v>4.8782820794873022E-4</v>
      </c>
    </row>
    <row r="479" spans="2:5" x14ac:dyDescent="0.25">
      <c r="B479" s="39">
        <v>9.5399999999999991</v>
      </c>
      <c r="C479" s="39">
        <v>2.9000000000000001E-2</v>
      </c>
      <c r="D479" s="38">
        <f t="shared" si="20"/>
        <v>5.000000000000001E-3</v>
      </c>
      <c r="E479" s="38">
        <f t="shared" si="21"/>
        <v>4.8782820794873022E-4</v>
      </c>
    </row>
    <row r="480" spans="2:5" x14ac:dyDescent="0.25">
      <c r="B480" s="39">
        <v>9.56</v>
      </c>
      <c r="C480" s="39">
        <v>2.9000000000000001E-2</v>
      </c>
      <c r="D480" s="38">
        <f t="shared" si="20"/>
        <v>5.000000000000001E-3</v>
      </c>
      <c r="E480" s="38">
        <f t="shared" si="21"/>
        <v>4.8782820794873022E-4</v>
      </c>
    </row>
    <row r="481" spans="2:5" x14ac:dyDescent="0.25">
      <c r="B481" s="39">
        <v>9.58</v>
      </c>
      <c r="C481" s="39">
        <v>2.3E-2</v>
      </c>
      <c r="D481" s="38">
        <f t="shared" si="20"/>
        <v>-1.0000000000000009E-3</v>
      </c>
      <c r="E481" s="38">
        <f t="shared" si="21"/>
        <v>-9.7565641589746112E-5</v>
      </c>
    </row>
    <row r="482" spans="2:5" x14ac:dyDescent="0.25">
      <c r="B482" s="39">
        <v>9.6</v>
      </c>
      <c r="C482" s="39">
        <v>2.9000000000000001E-2</v>
      </c>
      <c r="D482" s="38">
        <f t="shared" si="20"/>
        <v>5.000000000000001E-3</v>
      </c>
      <c r="E482" s="38">
        <f t="shared" si="21"/>
        <v>4.8782820794873022E-4</v>
      </c>
    </row>
    <row r="483" spans="2:5" x14ac:dyDescent="0.25">
      <c r="B483" s="39">
        <v>9.6199999999999992</v>
      </c>
      <c r="C483" s="39">
        <v>2.9000000000000001E-2</v>
      </c>
      <c r="D483" s="38">
        <f t="shared" si="20"/>
        <v>5.000000000000001E-3</v>
      </c>
      <c r="E483" s="38">
        <f t="shared" si="21"/>
        <v>4.8782820794873022E-4</v>
      </c>
    </row>
    <row r="484" spans="2:5" x14ac:dyDescent="0.25">
      <c r="B484" s="39">
        <v>9.64</v>
      </c>
      <c r="C484" s="39">
        <v>2.9000000000000001E-2</v>
      </c>
      <c r="D484" s="38">
        <f t="shared" si="20"/>
        <v>5.000000000000001E-3</v>
      </c>
      <c r="E484" s="38">
        <f t="shared" si="21"/>
        <v>4.8782820794873022E-4</v>
      </c>
    </row>
    <row r="485" spans="2:5" x14ac:dyDescent="0.25">
      <c r="B485" s="39">
        <v>9.66</v>
      </c>
      <c r="C485" s="39">
        <v>2.9000000000000001E-2</v>
      </c>
      <c r="D485" s="38">
        <f t="shared" si="20"/>
        <v>5.000000000000001E-3</v>
      </c>
      <c r="E485" s="38">
        <f t="shared" si="21"/>
        <v>4.8782820794873022E-4</v>
      </c>
    </row>
    <row r="486" spans="2:5" x14ac:dyDescent="0.25">
      <c r="B486" s="39">
        <v>9.68</v>
      </c>
      <c r="C486" s="39">
        <v>2.9000000000000001E-2</v>
      </c>
      <c r="D486" s="38">
        <f t="shared" si="20"/>
        <v>5.000000000000001E-3</v>
      </c>
      <c r="E486" s="38">
        <f t="shared" si="21"/>
        <v>4.8782820794873022E-4</v>
      </c>
    </row>
    <row r="487" spans="2:5" x14ac:dyDescent="0.25">
      <c r="B487" s="39">
        <v>9.6999999999999993</v>
      </c>
      <c r="C487" s="39">
        <v>2.9000000000000001E-2</v>
      </c>
      <c r="D487" s="38">
        <f t="shared" si="20"/>
        <v>5.000000000000001E-3</v>
      </c>
      <c r="E487" s="38">
        <f t="shared" si="21"/>
        <v>4.8782820794873022E-4</v>
      </c>
    </row>
    <row r="488" spans="2:5" x14ac:dyDescent="0.25">
      <c r="B488" s="39">
        <v>9.7200000000000006</v>
      </c>
      <c r="C488" s="39">
        <v>2.9000000000000001E-2</v>
      </c>
      <c r="D488" s="38">
        <f t="shared" si="20"/>
        <v>5.000000000000001E-3</v>
      </c>
      <c r="E488" s="38">
        <f t="shared" si="21"/>
        <v>4.8782820794873022E-4</v>
      </c>
    </row>
    <row r="489" spans="2:5" x14ac:dyDescent="0.25">
      <c r="B489" s="39">
        <v>9.74</v>
      </c>
      <c r="C489" s="39">
        <v>2.9000000000000001E-2</v>
      </c>
      <c r="D489" s="38">
        <f t="shared" si="20"/>
        <v>5.000000000000001E-3</v>
      </c>
      <c r="E489" s="38">
        <f t="shared" si="21"/>
        <v>4.8782820794873022E-4</v>
      </c>
    </row>
    <row r="490" spans="2:5" x14ac:dyDescent="0.25">
      <c r="B490" s="39">
        <v>9.76</v>
      </c>
      <c r="C490" s="39">
        <v>2.9000000000000001E-2</v>
      </c>
      <c r="D490" s="38">
        <f t="shared" si="20"/>
        <v>5.000000000000001E-3</v>
      </c>
      <c r="E490" s="38">
        <f t="shared" si="21"/>
        <v>4.8782820794873022E-4</v>
      </c>
    </row>
    <row r="491" spans="2:5" x14ac:dyDescent="0.25">
      <c r="B491" s="39">
        <v>9.7799999999999994</v>
      </c>
      <c r="C491" s="39">
        <v>2.3E-2</v>
      </c>
      <c r="D491" s="38">
        <f t="shared" si="20"/>
        <v>-1.0000000000000009E-3</v>
      </c>
      <c r="E491" s="38">
        <f t="shared" si="21"/>
        <v>-9.7565641589746112E-5</v>
      </c>
    </row>
    <row r="492" spans="2:5" x14ac:dyDescent="0.25">
      <c r="B492" s="39">
        <v>9.8000000000000007</v>
      </c>
      <c r="C492" s="39">
        <v>2.3E-2</v>
      </c>
      <c r="D492" s="38">
        <f t="shared" si="20"/>
        <v>-1.0000000000000009E-3</v>
      </c>
      <c r="E492" s="38">
        <f t="shared" si="21"/>
        <v>-9.7565641589746112E-5</v>
      </c>
    </row>
    <row r="493" spans="2:5" x14ac:dyDescent="0.25">
      <c r="B493" s="39">
        <v>9.82</v>
      </c>
      <c r="C493" s="39">
        <v>1.7000000000000001E-2</v>
      </c>
      <c r="D493" s="38">
        <f t="shared" si="20"/>
        <v>-6.9999999999999993E-3</v>
      </c>
      <c r="E493" s="38">
        <f t="shared" si="21"/>
        <v>-6.8295949112822209E-4</v>
      </c>
    </row>
    <row r="494" spans="2:5" x14ac:dyDescent="0.25">
      <c r="B494" s="39">
        <v>9.84</v>
      </c>
      <c r="C494" s="39">
        <v>2.3E-2</v>
      </c>
      <c r="D494" s="38">
        <f t="shared" si="20"/>
        <v>-1.0000000000000009E-3</v>
      </c>
      <c r="E494" s="38">
        <f t="shared" si="21"/>
        <v>-9.7565641589746112E-5</v>
      </c>
    </row>
    <row r="495" spans="2:5" x14ac:dyDescent="0.25">
      <c r="B495" s="39">
        <v>9.86</v>
      </c>
      <c r="C495" s="39">
        <v>1.7000000000000001E-2</v>
      </c>
      <c r="D495" s="38">
        <f t="shared" si="20"/>
        <v>-6.9999999999999993E-3</v>
      </c>
      <c r="E495" s="38">
        <f t="shared" si="21"/>
        <v>-6.8295949112822209E-4</v>
      </c>
    </row>
    <row r="496" spans="2:5" x14ac:dyDescent="0.25">
      <c r="B496" s="39">
        <v>9.8800000000000008</v>
      </c>
      <c r="C496" s="39">
        <v>1.7000000000000001E-2</v>
      </c>
      <c r="D496" s="38">
        <f t="shared" si="20"/>
        <v>-6.9999999999999993E-3</v>
      </c>
      <c r="E496" s="38">
        <f t="shared" si="21"/>
        <v>-6.8295949112822209E-4</v>
      </c>
    </row>
    <row r="497" spans="2:5" x14ac:dyDescent="0.25">
      <c r="B497" s="39">
        <v>9.9</v>
      </c>
      <c r="C497" s="39">
        <v>2.3E-2</v>
      </c>
      <c r="D497" s="38">
        <f t="shared" si="20"/>
        <v>-1.0000000000000009E-3</v>
      </c>
      <c r="E497" s="38">
        <f t="shared" si="21"/>
        <v>-9.7565641589746112E-5</v>
      </c>
    </row>
    <row r="498" spans="2:5" x14ac:dyDescent="0.25">
      <c r="B498" s="39">
        <v>9.92</v>
      </c>
      <c r="C498" s="39">
        <v>1.7000000000000001E-2</v>
      </c>
      <c r="D498" s="38">
        <f t="shared" si="20"/>
        <v>-6.9999999999999993E-3</v>
      </c>
      <c r="E498" s="38">
        <f t="shared" si="21"/>
        <v>-6.8295949112822209E-4</v>
      </c>
    </row>
    <row r="499" spans="2:5" x14ac:dyDescent="0.25">
      <c r="B499" s="39">
        <v>9.94</v>
      </c>
      <c r="C499" s="39">
        <v>1.0999999999999999E-2</v>
      </c>
      <c r="D499" s="38">
        <f t="shared" si="20"/>
        <v>-1.3000000000000001E-2</v>
      </c>
      <c r="E499" s="38">
        <f t="shared" si="21"/>
        <v>-1.2683533406666985E-3</v>
      </c>
    </row>
    <row r="500" spans="2:5" x14ac:dyDescent="0.25">
      <c r="B500" s="39">
        <v>9.9600000000000009</v>
      </c>
      <c r="C500" s="39">
        <v>1.7000000000000001E-2</v>
      </c>
      <c r="D500" s="38">
        <f t="shared" si="20"/>
        <v>-6.9999999999999993E-3</v>
      </c>
      <c r="E500" s="38">
        <f t="shared" si="21"/>
        <v>-6.8295949112822209E-4</v>
      </c>
    </row>
    <row r="501" spans="2:5" x14ac:dyDescent="0.25">
      <c r="B501" s="39">
        <v>9.98</v>
      </c>
      <c r="C501" s="39">
        <v>1.0999999999999999E-2</v>
      </c>
      <c r="D501" s="38">
        <f t="shared" si="20"/>
        <v>-1.3000000000000001E-2</v>
      </c>
      <c r="E501" s="38">
        <f t="shared" si="21"/>
        <v>-1.2683533406666985E-3</v>
      </c>
    </row>
    <row r="502" spans="2:5" x14ac:dyDescent="0.25">
      <c r="B502" s="39">
        <v>10</v>
      </c>
      <c r="C502" s="39">
        <v>1.7000000000000001E-2</v>
      </c>
      <c r="D502" s="38">
        <f t="shared" si="20"/>
        <v>-6.9999999999999993E-3</v>
      </c>
      <c r="E502" s="38">
        <f t="shared" si="21"/>
        <v>-6.8295949112822209E-4</v>
      </c>
    </row>
    <row r="503" spans="2:5" x14ac:dyDescent="0.25">
      <c r="E503" s="9"/>
    </row>
    <row r="504" spans="2:5" x14ac:dyDescent="0.25">
      <c r="E504" s="9"/>
    </row>
  </sheetData>
  <mergeCells count="18">
    <mergeCell ref="H4:H9"/>
    <mergeCell ref="I4:I9"/>
    <mergeCell ref="K4:K9"/>
    <mergeCell ref="L4:L9"/>
    <mergeCell ref="G2:G3"/>
    <mergeCell ref="H2:H3"/>
    <mergeCell ref="I2:I3"/>
    <mergeCell ref="J2:J3"/>
    <mergeCell ref="K2:K3"/>
    <mergeCell ref="N5:N6"/>
    <mergeCell ref="O5:O6"/>
    <mergeCell ref="L2:L3"/>
    <mergeCell ref="W24:W25"/>
    <mergeCell ref="AA24:AA25"/>
    <mergeCell ref="N2:N3"/>
    <mergeCell ref="O2:O3"/>
    <mergeCell ref="W2:Y2"/>
    <mergeCell ref="AA2:AC2"/>
  </mergeCells>
  <pageMargins left="0.7" right="0.7" top="0.75" bottom="0.75" header="0.3" footer="0.3"/>
  <ignoredErrors>
    <ignoredError sqref="T3:T10" formulaRange="1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910-BBC9-4A50-BA06-61ED9C4F58B7}">
  <dimension ref="B1:AC504"/>
  <sheetViews>
    <sheetView topLeftCell="L1" workbookViewId="0">
      <selection activeCell="W28" sqref="W28"/>
    </sheetView>
  </sheetViews>
  <sheetFormatPr defaultRowHeight="15" x14ac:dyDescent="0.25"/>
  <cols>
    <col min="2" max="3" width="8" customWidth="1"/>
    <col min="4" max="4" width="7" customWidth="1"/>
    <col min="5" max="5" width="7.85546875" customWidth="1"/>
    <col min="7" max="7" width="10.7109375" bestFit="1" customWidth="1"/>
    <col min="8" max="8" width="13.140625" customWidth="1"/>
    <col min="9" max="9" width="15.5703125" customWidth="1"/>
    <col min="10" max="10" width="11.85546875" customWidth="1"/>
    <col min="11" max="11" width="14.85546875" customWidth="1"/>
    <col min="12" max="12" width="20" customWidth="1"/>
    <col min="14" max="14" width="14.140625" customWidth="1"/>
    <col min="15" max="17" width="8" customWidth="1"/>
    <col min="19" max="20" width="16.7109375" bestFit="1" customWidth="1"/>
    <col min="21" max="21" width="12.5703125" bestFit="1" customWidth="1"/>
    <col min="23" max="23" width="26.7109375" customWidth="1"/>
    <col min="24" max="24" width="21.5703125" customWidth="1"/>
    <col min="25" max="25" width="12.5703125" bestFit="1" customWidth="1"/>
    <col min="27" max="27" width="31.7109375" bestFit="1" customWidth="1"/>
    <col min="28" max="28" width="21.28515625" customWidth="1"/>
    <col min="29" max="29" width="12.5703125" bestFit="1" customWidth="1"/>
  </cols>
  <sheetData>
    <row r="1" spans="2:29" x14ac:dyDescent="0.25">
      <c r="B1" s="35" t="s">
        <v>23</v>
      </c>
      <c r="C1" s="35" t="s">
        <v>16</v>
      </c>
      <c r="D1" s="35" t="s">
        <v>17</v>
      </c>
      <c r="E1" s="35" t="s">
        <v>18</v>
      </c>
    </row>
    <row r="2" spans="2:29" x14ac:dyDescent="0.25">
      <c r="B2" s="39">
        <v>0</v>
      </c>
      <c r="C2" s="39">
        <v>0.64900000000000002</v>
      </c>
      <c r="D2" s="38">
        <f>C2-$O$5</f>
        <v>0.623</v>
      </c>
      <c r="E2" s="38">
        <f>D2/$O$2</f>
        <v>6.0783394710411769E-2</v>
      </c>
      <c r="G2" s="100" t="s">
        <v>12</v>
      </c>
      <c r="H2" s="100" t="s">
        <v>14</v>
      </c>
      <c r="I2" s="100" t="s">
        <v>25</v>
      </c>
      <c r="J2" s="100" t="s">
        <v>13</v>
      </c>
      <c r="K2" s="100" t="s">
        <v>15</v>
      </c>
      <c r="L2" s="100" t="s">
        <v>24</v>
      </c>
      <c r="N2" s="100" t="s">
        <v>10</v>
      </c>
      <c r="O2" s="105">
        <f>-'1ª Parte'!I5</f>
        <v>10.249509803921571</v>
      </c>
      <c r="P2" s="70">
        <f>'3ªParte 4ºEnsaio'!P2</f>
        <v>5.2256775800563385E-2</v>
      </c>
      <c r="S2" s="35" t="s">
        <v>19</v>
      </c>
      <c r="T2" s="35" t="s">
        <v>20</v>
      </c>
      <c r="U2" s="35" t="s">
        <v>21</v>
      </c>
      <c r="W2" s="103" t="s">
        <v>26</v>
      </c>
      <c r="X2" s="103"/>
      <c r="Y2" s="103"/>
      <c r="AA2" s="103" t="s">
        <v>27</v>
      </c>
      <c r="AB2" s="103"/>
      <c r="AC2" s="103"/>
    </row>
    <row r="3" spans="2:29" x14ac:dyDescent="0.25">
      <c r="B3" s="39">
        <v>0.02</v>
      </c>
      <c r="C3" s="39">
        <v>0.61799999999999999</v>
      </c>
      <c r="D3" s="38">
        <f t="shared" ref="D3:D66" si="0">C3-$O$5</f>
        <v>0.59199999999999997</v>
      </c>
      <c r="E3" s="38">
        <f>D3/$O$2</f>
        <v>5.7758859821129639E-2</v>
      </c>
      <c r="G3" s="100"/>
      <c r="H3" s="100"/>
      <c r="I3" s="100"/>
      <c r="J3" s="100"/>
      <c r="K3" s="100"/>
      <c r="L3" s="100"/>
      <c r="N3" s="100"/>
      <c r="O3" s="106"/>
      <c r="R3">
        <f>ABS(S3)</f>
        <v>4.7709598737385811E-2</v>
      </c>
      <c r="S3" s="38">
        <f>E30</f>
        <v>-4.7709598737385811E-2</v>
      </c>
      <c r="T3" s="39">
        <f>AVERAGE(B30)</f>
        <v>0.56000000000000005</v>
      </c>
      <c r="U3" s="38">
        <f>($O$2*S3*S3)/2</f>
        <v>1.1664996891290831E-2</v>
      </c>
      <c r="W3" s="35" t="s">
        <v>28</v>
      </c>
      <c r="X3" s="35" t="s">
        <v>20</v>
      </c>
      <c r="Y3" s="35" t="s">
        <v>21</v>
      </c>
      <c r="AA3" s="35" t="s">
        <v>32</v>
      </c>
      <c r="AB3" s="35" t="s">
        <v>20</v>
      </c>
      <c r="AC3" s="35" t="s">
        <v>21</v>
      </c>
    </row>
    <row r="4" spans="2:29" x14ac:dyDescent="0.25">
      <c r="B4" s="39">
        <v>0.04</v>
      </c>
      <c r="C4" s="39">
        <v>0.58799999999999997</v>
      </c>
      <c r="D4" s="38">
        <f t="shared" si="0"/>
        <v>0.56199999999999994</v>
      </c>
      <c r="E4" s="38">
        <f t="shared" ref="E4:E67" si="1">D4/$O$2</f>
        <v>5.4831890573437257E-2</v>
      </c>
      <c r="G4" s="36">
        <f>T5-T3</f>
        <v>1.3</v>
      </c>
      <c r="H4" s="104">
        <f>AVERAGE(G4:G7)</f>
        <v>1.2949999999999999</v>
      </c>
      <c r="I4" s="105">
        <f>_xlfn.STDEV.S(G4:G7)</f>
        <v>5.7735026918961348E-3</v>
      </c>
      <c r="J4" s="37">
        <f>1/G4</f>
        <v>0.76923076923076916</v>
      </c>
      <c r="K4" s="105">
        <f>AVERAGE(J4:J7)</f>
        <v>0.77221228384019081</v>
      </c>
      <c r="L4" s="105">
        <f>_xlfn.STDEV.S(J4:J7)</f>
        <v>3.4427565246846468E-3</v>
      </c>
      <c r="R4">
        <f t="shared" ref="R4:R10" si="2">ABS(S4)</f>
        <v>3.522119661389831E-2</v>
      </c>
      <c r="S4" s="38">
        <f>E60</f>
        <v>3.522119661389831E-2</v>
      </c>
      <c r="T4" s="39">
        <f>AVERAGE(B60:B63)</f>
        <v>1.19</v>
      </c>
      <c r="U4" s="38">
        <f t="shared" ref="U4:U10" si="3">($O$2*S4*S4)/2</f>
        <v>6.3574259888086451E-3</v>
      </c>
      <c r="W4" s="38">
        <f>S4</f>
        <v>3.522119661389831E-2</v>
      </c>
      <c r="X4" s="39">
        <f>T4</f>
        <v>1.19</v>
      </c>
      <c r="Y4" s="38">
        <f>($O$2*W4*W4)/2</f>
        <v>6.3574259888086451E-3</v>
      </c>
      <c r="AA4" s="38">
        <f>ABS(S3)</f>
        <v>4.7709598737385811E-2</v>
      </c>
      <c r="AB4" s="39">
        <f>T3</f>
        <v>0.56000000000000005</v>
      </c>
      <c r="AC4" s="38">
        <f>($O$2*AA4*AA4)/2</f>
        <v>1.1664996891290831E-2</v>
      </c>
    </row>
    <row r="5" spans="2:29" x14ac:dyDescent="0.25">
      <c r="B5" s="39">
        <v>0.06</v>
      </c>
      <c r="C5" s="39">
        <v>0.54500000000000004</v>
      </c>
      <c r="D5" s="38">
        <f t="shared" si="0"/>
        <v>0.51900000000000002</v>
      </c>
      <c r="E5" s="38">
        <f t="shared" si="1"/>
        <v>5.0636567985078186E-2</v>
      </c>
      <c r="G5" s="36">
        <f t="shared" ref="G5:G9" si="4">T6-T4</f>
        <v>1.2999999999999998</v>
      </c>
      <c r="H5" s="104"/>
      <c r="I5" s="105"/>
      <c r="J5" s="37">
        <f t="shared" ref="J5:J9" si="5">1/G5</f>
        <v>0.76923076923076938</v>
      </c>
      <c r="K5" s="105"/>
      <c r="L5" s="105"/>
      <c r="N5" s="100" t="s">
        <v>30</v>
      </c>
      <c r="O5" s="101">
        <f>0.026</f>
        <v>2.5999999999999999E-2</v>
      </c>
      <c r="R5">
        <f t="shared" si="2"/>
        <v>2.575732937969295E-2</v>
      </c>
      <c r="S5" s="38">
        <f>E95</f>
        <v>-2.575732937969295E-2</v>
      </c>
      <c r="T5" s="39">
        <f>AVERAGE(B95)</f>
        <v>1.86</v>
      </c>
      <c r="U5" s="38">
        <f t="shared" si="3"/>
        <v>3.3999674781194696E-3</v>
      </c>
      <c r="W5" s="38">
        <f>S6</f>
        <v>1.9805825242718445E-2</v>
      </c>
      <c r="X5" s="39">
        <f>T6</f>
        <v>2.4899999999999998</v>
      </c>
      <c r="Y5" s="38">
        <f t="shared" ref="Y5:Y7" si="6">($O$2*W5*W5)/2</f>
        <v>2.0102912621359228E-3</v>
      </c>
      <c r="AA5" s="38">
        <f>ABS(S5)</f>
        <v>2.575732937969295E-2</v>
      </c>
      <c r="AB5" s="39">
        <f>T5</f>
        <v>1.86</v>
      </c>
      <c r="AC5" s="38">
        <f t="shared" ref="AC5:AC7" si="7">($O$2*AA5*AA5)/2</f>
        <v>3.3999674781194696E-3</v>
      </c>
    </row>
    <row r="6" spans="2:29" x14ac:dyDescent="0.25">
      <c r="B6" s="39">
        <v>0.08</v>
      </c>
      <c r="C6" s="39">
        <v>0.503</v>
      </c>
      <c r="D6" s="38">
        <f t="shared" si="0"/>
        <v>0.47699999999999998</v>
      </c>
      <c r="E6" s="38">
        <f t="shared" si="1"/>
        <v>4.6538811038308849E-2</v>
      </c>
      <c r="G6" s="36">
        <f t="shared" si="4"/>
        <v>1.2899999999999998</v>
      </c>
      <c r="H6" s="104"/>
      <c r="I6" s="105"/>
      <c r="J6" s="37">
        <f t="shared" si="5"/>
        <v>0.77519379844961256</v>
      </c>
      <c r="K6" s="105"/>
      <c r="L6" s="105"/>
      <c r="N6" s="100"/>
      <c r="O6" s="101"/>
      <c r="R6">
        <f t="shared" si="2"/>
        <v>1.9805825242718445E-2</v>
      </c>
      <c r="S6" s="38">
        <f>E125</f>
        <v>1.9805825242718445E-2</v>
      </c>
      <c r="T6" s="39">
        <f>AVERAGE(B125:B128)</f>
        <v>2.4899999999999998</v>
      </c>
      <c r="U6" s="38">
        <f t="shared" si="3"/>
        <v>2.0102912621359228E-3</v>
      </c>
      <c r="W6" s="38">
        <f>S8</f>
        <v>1.0341958008513079E-2</v>
      </c>
      <c r="X6" s="39">
        <f>T8</f>
        <v>3.7800000000000002</v>
      </c>
      <c r="Y6" s="38">
        <f t="shared" si="6"/>
        <v>5.4812377445119325E-4</v>
      </c>
      <c r="AA6" s="38">
        <f>ABS(S7)</f>
        <v>1.5122674446410633E-2</v>
      </c>
      <c r="AB6" s="39">
        <f>T7</f>
        <v>3.15</v>
      </c>
      <c r="AC6" s="38">
        <f t="shared" si="7"/>
        <v>1.1720072695968241E-3</v>
      </c>
    </row>
    <row r="7" spans="2:29" x14ac:dyDescent="0.25">
      <c r="B7" s="39">
        <v>0.1</v>
      </c>
      <c r="C7" s="39">
        <v>0.46</v>
      </c>
      <c r="D7" s="38">
        <f t="shared" si="0"/>
        <v>0.434</v>
      </c>
      <c r="E7" s="38">
        <f t="shared" si="1"/>
        <v>4.234348844994977E-2</v>
      </c>
      <c r="G7" s="36">
        <f t="shared" si="4"/>
        <v>1.2900000000000005</v>
      </c>
      <c r="H7" s="104"/>
      <c r="I7" s="105"/>
      <c r="J7" s="37">
        <f t="shared" si="5"/>
        <v>0.77519379844961211</v>
      </c>
      <c r="K7" s="105"/>
      <c r="L7" s="105"/>
      <c r="R7">
        <f t="shared" si="2"/>
        <v>1.5122674446410633E-2</v>
      </c>
      <c r="S7" s="38">
        <f>E158</f>
        <v>-1.5122674446410633E-2</v>
      </c>
      <c r="T7" s="39">
        <f>AVERAGE(B158:B161)</f>
        <v>3.15</v>
      </c>
      <c r="U7" s="38">
        <f t="shared" si="3"/>
        <v>1.1720072695968241E-3</v>
      </c>
      <c r="W7" s="38">
        <f>S10</f>
        <v>6.2442010617437451E-3</v>
      </c>
      <c r="X7" s="39">
        <f>T10</f>
        <v>5.08</v>
      </c>
      <c r="Y7" s="38">
        <f t="shared" si="6"/>
        <v>1.9981443397579986E-4</v>
      </c>
      <c r="AA7" s="38">
        <f>ABS(S9)</f>
        <v>8.5857764598976493E-3</v>
      </c>
      <c r="AB7" s="39">
        <f>T9</f>
        <v>4.41</v>
      </c>
      <c r="AC7" s="38">
        <f t="shared" si="7"/>
        <v>3.7777416423549656E-4</v>
      </c>
    </row>
    <row r="8" spans="2:29" x14ac:dyDescent="0.25">
      <c r="B8" s="39">
        <v>0.12</v>
      </c>
      <c r="C8" s="39">
        <v>0.40600000000000003</v>
      </c>
      <c r="D8" s="38">
        <f t="shared" si="0"/>
        <v>0.38</v>
      </c>
      <c r="E8" s="38">
        <f t="shared" si="1"/>
        <v>3.7074943804103491E-2</v>
      </c>
      <c r="G8" s="36">
        <f t="shared" si="4"/>
        <v>1.2600000000000002</v>
      </c>
      <c r="H8" s="104"/>
      <c r="I8" s="105"/>
      <c r="J8" s="37">
        <f t="shared" si="5"/>
        <v>0.7936507936507935</v>
      </c>
      <c r="K8" s="105"/>
      <c r="L8" s="105"/>
      <c r="R8">
        <f t="shared" si="2"/>
        <v>1.0341958008513079E-2</v>
      </c>
      <c r="S8" s="38">
        <f>E189</f>
        <v>1.0341958008513079E-2</v>
      </c>
      <c r="T8" s="39">
        <f>AVERAGE(B188:B194)</f>
        <v>3.7800000000000002</v>
      </c>
      <c r="U8" s="73">
        <f t="shared" si="3"/>
        <v>5.4812377445119325E-4</v>
      </c>
    </row>
    <row r="9" spans="2:29" x14ac:dyDescent="0.25">
      <c r="B9" s="39">
        <v>0.14000000000000001</v>
      </c>
      <c r="C9" s="39">
        <v>0.35699999999999998</v>
      </c>
      <c r="D9" s="38">
        <f t="shared" si="0"/>
        <v>0.33099999999999996</v>
      </c>
      <c r="E9" s="38">
        <f t="shared" si="1"/>
        <v>3.2294227366205928E-2</v>
      </c>
      <c r="G9" s="36">
        <f t="shared" si="4"/>
        <v>1.2999999999999998</v>
      </c>
      <c r="H9" s="104"/>
      <c r="I9" s="105"/>
      <c r="J9" s="37">
        <f t="shared" si="5"/>
        <v>0.76923076923076938</v>
      </c>
      <c r="K9" s="105"/>
      <c r="L9" s="105"/>
      <c r="R9">
        <f t="shared" si="2"/>
        <v>8.5857764598976493E-3</v>
      </c>
      <c r="S9" s="38">
        <f>E220</f>
        <v>-8.5857764598976493E-3</v>
      </c>
      <c r="T9" s="39">
        <f>AVERAGE(B219:B226)</f>
        <v>4.41</v>
      </c>
      <c r="U9" s="73">
        <f t="shared" si="3"/>
        <v>3.7777416423549656E-4</v>
      </c>
    </row>
    <row r="10" spans="2:29" x14ac:dyDescent="0.25">
      <c r="B10" s="39">
        <v>0.16</v>
      </c>
      <c r="C10" s="39">
        <v>0.30299999999999999</v>
      </c>
      <c r="D10" s="38">
        <f t="shared" si="0"/>
        <v>0.27699999999999997</v>
      </c>
      <c r="E10" s="38">
        <f t="shared" si="1"/>
        <v>2.7025682720359646E-2</v>
      </c>
      <c r="R10">
        <f t="shared" si="2"/>
        <v>6.2442010617437451E-3</v>
      </c>
      <c r="S10" s="38">
        <f>E256</f>
        <v>6.2442010617437451E-3</v>
      </c>
      <c r="T10" s="39">
        <f>AVERAGE(B256)</f>
        <v>5.08</v>
      </c>
      <c r="U10" s="56">
        <f t="shared" si="3"/>
        <v>1.9981443397579986E-4</v>
      </c>
    </row>
    <row r="11" spans="2:29" x14ac:dyDescent="0.25">
      <c r="B11" s="39">
        <v>0.18</v>
      </c>
      <c r="C11" s="39">
        <v>0.23499999999999999</v>
      </c>
      <c r="D11" s="38">
        <f t="shared" si="0"/>
        <v>0.20899999999999999</v>
      </c>
      <c r="E11" s="38">
        <f t="shared" si="1"/>
        <v>2.0391219092256916E-2</v>
      </c>
    </row>
    <row r="12" spans="2:29" x14ac:dyDescent="0.25">
      <c r="B12" s="39">
        <v>0.2</v>
      </c>
      <c r="C12" s="39">
        <v>0.18099999999999999</v>
      </c>
      <c r="D12" s="38">
        <f t="shared" si="0"/>
        <v>0.155</v>
      </c>
      <c r="E12" s="38">
        <f t="shared" si="1"/>
        <v>1.5122674446410633E-2</v>
      </c>
    </row>
    <row r="13" spans="2:29" x14ac:dyDescent="0.25">
      <c r="B13" s="39">
        <v>0.22</v>
      </c>
      <c r="C13" s="39">
        <v>0.12</v>
      </c>
      <c r="D13" s="38">
        <f t="shared" si="0"/>
        <v>9.4E-2</v>
      </c>
      <c r="E13" s="38">
        <f t="shared" si="1"/>
        <v>9.1711703094361254E-3</v>
      </c>
    </row>
    <row r="14" spans="2:29" x14ac:dyDescent="0.25">
      <c r="B14" s="39">
        <v>0.24</v>
      </c>
      <c r="C14" s="39">
        <v>0.06</v>
      </c>
      <c r="D14" s="38">
        <f t="shared" si="0"/>
        <v>3.4000000000000002E-2</v>
      </c>
      <c r="E14" s="38">
        <f t="shared" si="1"/>
        <v>3.3172318140513649E-3</v>
      </c>
      <c r="AC14" s="23"/>
    </row>
    <row r="15" spans="2:29" x14ac:dyDescent="0.25">
      <c r="B15" s="39">
        <v>0.26</v>
      </c>
      <c r="C15" s="39">
        <v>-2E-3</v>
      </c>
      <c r="D15" s="38">
        <f t="shared" si="0"/>
        <v>-2.7999999999999997E-2</v>
      </c>
      <c r="E15" s="38">
        <f t="shared" si="1"/>
        <v>-2.7318379645128884E-3</v>
      </c>
      <c r="AC15" s="23"/>
    </row>
    <row r="16" spans="2:29" x14ac:dyDescent="0.25">
      <c r="B16" s="39">
        <v>0.28000000000000003</v>
      </c>
      <c r="C16" s="39">
        <v>-5.6000000000000001E-2</v>
      </c>
      <c r="D16" s="38">
        <f t="shared" si="0"/>
        <v>-8.2000000000000003E-2</v>
      </c>
      <c r="E16" s="38">
        <f t="shared" si="1"/>
        <v>-8.0003826103591733E-3</v>
      </c>
      <c r="AC16" s="23"/>
    </row>
    <row r="17" spans="2:27" x14ac:dyDescent="0.25">
      <c r="B17" s="39">
        <v>0.3</v>
      </c>
      <c r="C17" s="39">
        <v>-0.105</v>
      </c>
      <c r="D17" s="38">
        <f t="shared" si="0"/>
        <v>-0.13100000000000001</v>
      </c>
      <c r="E17" s="38">
        <f t="shared" si="1"/>
        <v>-1.2781099048256729E-2</v>
      </c>
    </row>
    <row r="18" spans="2:27" x14ac:dyDescent="0.25">
      <c r="B18" s="39">
        <v>0.32</v>
      </c>
      <c r="C18" s="39">
        <v>-0.153</v>
      </c>
      <c r="D18" s="38">
        <f t="shared" si="0"/>
        <v>-0.17899999999999999</v>
      </c>
      <c r="E18" s="38">
        <f t="shared" si="1"/>
        <v>-1.7464249844564537E-2</v>
      </c>
    </row>
    <row r="19" spans="2:27" x14ac:dyDescent="0.25">
      <c r="B19" s="39">
        <v>0.34</v>
      </c>
      <c r="C19" s="39">
        <v>-0.20799999999999999</v>
      </c>
      <c r="D19" s="38">
        <f t="shared" si="0"/>
        <v>-0.23399999999999999</v>
      </c>
      <c r="E19" s="38">
        <f t="shared" si="1"/>
        <v>-2.2830360132000568E-2</v>
      </c>
    </row>
    <row r="20" spans="2:27" x14ac:dyDescent="0.25">
      <c r="B20" s="39">
        <v>0.36</v>
      </c>
      <c r="C20" s="39">
        <v>-0.24399999999999999</v>
      </c>
      <c r="D20" s="38">
        <f t="shared" si="0"/>
        <v>-0.27</v>
      </c>
      <c r="E20" s="38">
        <f t="shared" si="1"/>
        <v>-2.6342723229231427E-2</v>
      </c>
      <c r="G20" s="9">
        <f>H4-'1ª Parte'!G17</f>
        <v>8.1478404931108583E-2</v>
      </c>
      <c r="H20">
        <f>G20/I4</f>
        <v>14.112473706035361</v>
      </c>
      <c r="J20">
        <f>1/H4</f>
        <v>0.77220077220077221</v>
      </c>
      <c r="K20">
        <f>I4/(H4*H4)</f>
        <v>3.4427052023053538E-3</v>
      </c>
      <c r="L20">
        <f>J20-'1ª Parte'!G18</f>
        <v>-5.1847192057523639E-2</v>
      </c>
      <c r="M20">
        <f>L20/K20</f>
        <v>-15.060015020398778</v>
      </c>
    </row>
    <row r="21" spans="2:27" x14ac:dyDescent="0.25">
      <c r="B21" s="39">
        <v>0.38</v>
      </c>
      <c r="C21" s="39">
        <v>-0.28699999999999998</v>
      </c>
      <c r="D21" s="38">
        <f t="shared" si="0"/>
        <v>-0.313</v>
      </c>
      <c r="E21" s="38">
        <f t="shared" si="1"/>
        <v>-3.0538045817590505E-2</v>
      </c>
      <c r="J21">
        <f>2*PI()/H4</f>
        <v>4.8518805460846233</v>
      </c>
      <c r="K21">
        <f>((2*PI()*I4)/(H4*H4))</f>
        <v>2.1631154744075724E-2</v>
      </c>
      <c r="L21" s="70">
        <f>J21-'1ª Parte'!G16</f>
        <v>-0.32576551535434994</v>
      </c>
      <c r="M21">
        <f>L21/K21</f>
        <v>-15.060015020398744</v>
      </c>
    </row>
    <row r="22" spans="2:27" x14ac:dyDescent="0.25">
      <c r="B22" s="39">
        <v>0.4</v>
      </c>
      <c r="C22" s="39">
        <v>-0.32300000000000001</v>
      </c>
      <c r="D22" s="38">
        <f t="shared" si="0"/>
        <v>-0.34900000000000003</v>
      </c>
      <c r="E22" s="38">
        <f t="shared" si="1"/>
        <v>-3.4050408914821362E-2</v>
      </c>
    </row>
    <row r="23" spans="2:27" x14ac:dyDescent="0.25">
      <c r="B23" s="39">
        <v>0.42</v>
      </c>
      <c r="C23" s="39">
        <v>-0.36</v>
      </c>
      <c r="D23" s="38">
        <f t="shared" si="0"/>
        <v>-0.38600000000000001</v>
      </c>
      <c r="E23" s="38">
        <f t="shared" si="1"/>
        <v>-3.7660337653641962E-2</v>
      </c>
    </row>
    <row r="24" spans="2:27" x14ac:dyDescent="0.25">
      <c r="B24" s="39">
        <v>0.44</v>
      </c>
      <c r="C24" s="39">
        <v>-0.38400000000000001</v>
      </c>
      <c r="D24" s="38">
        <f t="shared" si="0"/>
        <v>-0.41000000000000003</v>
      </c>
      <c r="E24" s="38">
        <f t="shared" si="1"/>
        <v>-4.0001913051795873E-2</v>
      </c>
      <c r="W24" s="102" t="s">
        <v>39</v>
      </c>
      <c r="AA24" s="100" t="s">
        <v>40</v>
      </c>
    </row>
    <row r="25" spans="2:27" x14ac:dyDescent="0.25">
      <c r="B25" s="39">
        <v>0.46</v>
      </c>
      <c r="C25" s="39">
        <v>-0.40799999999999997</v>
      </c>
      <c r="D25" s="38">
        <f t="shared" si="0"/>
        <v>-0.434</v>
      </c>
      <c r="E25" s="38">
        <f t="shared" si="1"/>
        <v>-4.234348844994977E-2</v>
      </c>
      <c r="W25" s="102"/>
      <c r="AA25" s="100"/>
    </row>
    <row r="26" spans="2:27" x14ac:dyDescent="0.25">
      <c r="B26" s="39">
        <v>0.48</v>
      </c>
      <c r="C26" s="39">
        <v>-0.433</v>
      </c>
      <c r="D26" s="38">
        <f t="shared" si="0"/>
        <v>-0.45900000000000002</v>
      </c>
      <c r="E26" s="38">
        <f t="shared" si="1"/>
        <v>-4.4782629489693429E-2</v>
      </c>
      <c r="Q26" s="24"/>
      <c r="W26" s="54">
        <f>0.451*'1ª Parte'!B3*2</f>
        <v>0.34486166000000001</v>
      </c>
      <c r="AA26" s="44">
        <f>0.442*'1ª Parte'!B3*2</f>
        <v>0.33797971999999998</v>
      </c>
    </row>
    <row r="27" spans="2:27" x14ac:dyDescent="0.25">
      <c r="B27" s="39">
        <v>0.5</v>
      </c>
      <c r="C27" s="39">
        <v>-0.45100000000000001</v>
      </c>
      <c r="D27" s="38">
        <f t="shared" si="0"/>
        <v>-0.47700000000000004</v>
      </c>
      <c r="E27" s="38">
        <f t="shared" si="1"/>
        <v>-4.6538811038308855E-2</v>
      </c>
      <c r="W27" s="54">
        <f>0.449*'1ª Parte'!B3*2</f>
        <v>0.34333234000000001</v>
      </c>
    </row>
    <row r="28" spans="2:27" x14ac:dyDescent="0.25">
      <c r="B28" s="39">
        <v>0.52</v>
      </c>
      <c r="C28" s="39">
        <v>-0.45100000000000001</v>
      </c>
      <c r="D28" s="38">
        <f t="shared" si="0"/>
        <v>-0.47700000000000004</v>
      </c>
      <c r="E28" s="38">
        <f t="shared" si="1"/>
        <v>-4.6538811038308855E-2</v>
      </c>
    </row>
    <row r="29" spans="2:27" x14ac:dyDescent="0.25">
      <c r="B29" s="39">
        <v>0.54</v>
      </c>
      <c r="C29" s="39">
        <v>-0.45700000000000002</v>
      </c>
      <c r="D29" s="38">
        <f t="shared" si="0"/>
        <v>-0.48300000000000004</v>
      </c>
      <c r="E29" s="38">
        <f t="shared" si="1"/>
        <v>-4.7124204887847333E-2</v>
      </c>
    </row>
    <row r="30" spans="2:27" x14ac:dyDescent="0.25">
      <c r="B30" s="40">
        <v>0.56000000000000005</v>
      </c>
      <c r="C30" s="40">
        <v>-0.46300000000000002</v>
      </c>
      <c r="D30" s="38">
        <f t="shared" si="0"/>
        <v>-0.48900000000000005</v>
      </c>
      <c r="E30" s="38">
        <f t="shared" si="1"/>
        <v>-4.7709598737385811E-2</v>
      </c>
    </row>
    <row r="31" spans="2:27" x14ac:dyDescent="0.25">
      <c r="B31" s="39">
        <v>0.57999999999999996</v>
      </c>
      <c r="C31" s="39">
        <v>-0.45700000000000002</v>
      </c>
      <c r="D31" s="38">
        <f t="shared" si="0"/>
        <v>-0.48300000000000004</v>
      </c>
      <c r="E31" s="38">
        <f t="shared" si="1"/>
        <v>-4.7124204887847333E-2</v>
      </c>
    </row>
    <row r="32" spans="2:27" x14ac:dyDescent="0.25">
      <c r="B32" s="39">
        <v>0.6</v>
      </c>
      <c r="C32" s="39">
        <v>-0.44500000000000001</v>
      </c>
      <c r="D32" s="38">
        <f t="shared" si="0"/>
        <v>-0.47100000000000003</v>
      </c>
      <c r="E32" s="38">
        <f t="shared" si="1"/>
        <v>-4.5953417188770378E-2</v>
      </c>
    </row>
    <row r="33" spans="2:5" x14ac:dyDescent="0.25">
      <c r="B33" s="39">
        <v>0.62</v>
      </c>
      <c r="C33" s="39">
        <v>-0.433</v>
      </c>
      <c r="D33" s="38">
        <f t="shared" si="0"/>
        <v>-0.45900000000000002</v>
      </c>
      <c r="E33" s="38">
        <f t="shared" si="1"/>
        <v>-4.4782629489693429E-2</v>
      </c>
    </row>
    <row r="34" spans="2:5" x14ac:dyDescent="0.25">
      <c r="B34" s="39">
        <v>0.64</v>
      </c>
      <c r="C34" s="39">
        <v>-0.42</v>
      </c>
      <c r="D34" s="38">
        <f t="shared" si="0"/>
        <v>-0.44600000000000001</v>
      </c>
      <c r="E34" s="38">
        <f t="shared" si="1"/>
        <v>-4.3514276149026726E-2</v>
      </c>
    </row>
    <row r="35" spans="2:5" x14ac:dyDescent="0.25">
      <c r="B35" s="39">
        <v>0.66</v>
      </c>
      <c r="C35" s="39">
        <v>-0.40200000000000002</v>
      </c>
      <c r="D35" s="38">
        <f t="shared" si="0"/>
        <v>-0.42800000000000005</v>
      </c>
      <c r="E35" s="38">
        <f t="shared" si="1"/>
        <v>-4.17580946004113E-2</v>
      </c>
    </row>
    <row r="36" spans="2:5" x14ac:dyDescent="0.25">
      <c r="B36" s="39">
        <v>0.68</v>
      </c>
      <c r="C36" s="39">
        <v>-0.372</v>
      </c>
      <c r="D36" s="38">
        <f t="shared" si="0"/>
        <v>-0.39800000000000002</v>
      </c>
      <c r="E36" s="38">
        <f t="shared" si="1"/>
        <v>-3.8831125352718918E-2</v>
      </c>
    </row>
    <row r="37" spans="2:5" x14ac:dyDescent="0.25">
      <c r="B37" s="39">
        <v>0.7</v>
      </c>
      <c r="C37" s="39">
        <v>-0.34100000000000003</v>
      </c>
      <c r="D37" s="38">
        <f t="shared" si="0"/>
        <v>-0.36700000000000005</v>
      </c>
      <c r="E37" s="38">
        <f t="shared" si="1"/>
        <v>-3.5806590463436795E-2</v>
      </c>
    </row>
    <row r="38" spans="2:5" x14ac:dyDescent="0.25">
      <c r="B38" s="39">
        <v>0.72</v>
      </c>
      <c r="C38" s="39">
        <v>-0.317</v>
      </c>
      <c r="D38" s="38">
        <f t="shared" si="0"/>
        <v>-0.34300000000000003</v>
      </c>
      <c r="E38" s="38">
        <f t="shared" si="1"/>
        <v>-3.3465015065282891E-2</v>
      </c>
    </row>
    <row r="39" spans="2:5" x14ac:dyDescent="0.25">
      <c r="B39" s="39">
        <v>0.74</v>
      </c>
      <c r="C39" s="39">
        <v>-0.28699999999999998</v>
      </c>
      <c r="D39" s="38">
        <f t="shared" si="0"/>
        <v>-0.313</v>
      </c>
      <c r="E39" s="38">
        <f t="shared" si="1"/>
        <v>-3.0538045817590505E-2</v>
      </c>
    </row>
    <row r="40" spans="2:5" x14ac:dyDescent="0.25">
      <c r="B40" s="39">
        <v>0.76</v>
      </c>
      <c r="C40" s="39">
        <v>-0.24399999999999999</v>
      </c>
      <c r="D40" s="38">
        <f t="shared" si="0"/>
        <v>-0.27</v>
      </c>
      <c r="E40" s="38">
        <f t="shared" si="1"/>
        <v>-2.6342723229231427E-2</v>
      </c>
    </row>
    <row r="41" spans="2:5" x14ac:dyDescent="0.25">
      <c r="B41" s="39">
        <v>0.78</v>
      </c>
      <c r="C41" s="39">
        <v>-0.214</v>
      </c>
      <c r="D41" s="38">
        <f t="shared" si="0"/>
        <v>-0.24</v>
      </c>
      <c r="E41" s="38">
        <f t="shared" si="1"/>
        <v>-2.3415753981539045E-2</v>
      </c>
    </row>
    <row r="42" spans="2:5" x14ac:dyDescent="0.25">
      <c r="B42" s="39">
        <v>0.8</v>
      </c>
      <c r="C42" s="39">
        <v>-0.17699999999999999</v>
      </c>
      <c r="D42" s="38">
        <f t="shared" si="0"/>
        <v>-0.20299999999999999</v>
      </c>
      <c r="E42" s="38">
        <f t="shared" si="1"/>
        <v>-1.9805825242718442E-2</v>
      </c>
    </row>
    <row r="43" spans="2:5" x14ac:dyDescent="0.25">
      <c r="B43" s="39">
        <v>0.82</v>
      </c>
      <c r="C43" s="39">
        <v>-0.13500000000000001</v>
      </c>
      <c r="D43" s="38">
        <f t="shared" si="0"/>
        <v>-0.161</v>
      </c>
      <c r="E43" s="38">
        <f t="shared" si="1"/>
        <v>-1.5708068295949111E-2</v>
      </c>
    </row>
    <row r="44" spans="2:5" x14ac:dyDescent="0.25">
      <c r="B44" s="39">
        <v>0.84</v>
      </c>
      <c r="C44" s="39">
        <v>-9.1999999999999998E-2</v>
      </c>
      <c r="D44" s="38">
        <f t="shared" si="0"/>
        <v>-0.11799999999999999</v>
      </c>
      <c r="E44" s="38">
        <f t="shared" si="1"/>
        <v>-1.151274570759003E-2</v>
      </c>
    </row>
    <row r="45" spans="2:5" x14ac:dyDescent="0.25">
      <c r="B45" s="39">
        <v>0.86</v>
      </c>
      <c r="C45" s="39">
        <v>-0.05</v>
      </c>
      <c r="D45" s="38">
        <f t="shared" si="0"/>
        <v>-7.5999999999999998E-2</v>
      </c>
      <c r="E45" s="38">
        <f t="shared" si="1"/>
        <v>-7.4149887608206972E-3</v>
      </c>
    </row>
    <row r="46" spans="2:5" x14ac:dyDescent="0.25">
      <c r="B46" s="39">
        <v>0.88</v>
      </c>
      <c r="C46" s="39">
        <v>-1.9E-2</v>
      </c>
      <c r="D46" s="38">
        <f t="shared" si="0"/>
        <v>-4.4999999999999998E-2</v>
      </c>
      <c r="E46" s="38">
        <f t="shared" si="1"/>
        <v>-4.3904538715385704E-3</v>
      </c>
    </row>
    <row r="47" spans="2:5" x14ac:dyDescent="0.25">
      <c r="B47" s="39">
        <v>0.9</v>
      </c>
      <c r="C47" s="39">
        <v>2.9000000000000001E-2</v>
      </c>
      <c r="D47" s="38">
        <f t="shared" si="0"/>
        <v>3.0000000000000027E-3</v>
      </c>
      <c r="E47" s="38">
        <f t="shared" si="1"/>
        <v>2.9269692476923835E-4</v>
      </c>
    </row>
    <row r="48" spans="2:5" x14ac:dyDescent="0.25">
      <c r="B48" s="39">
        <v>0.92</v>
      </c>
      <c r="C48" s="39">
        <v>7.1999999999999995E-2</v>
      </c>
      <c r="D48" s="38">
        <f t="shared" si="0"/>
        <v>4.5999999999999999E-2</v>
      </c>
      <c r="E48" s="38">
        <f t="shared" si="1"/>
        <v>4.488019513128317E-3</v>
      </c>
    </row>
    <row r="49" spans="2:5" x14ac:dyDescent="0.25">
      <c r="B49" s="39">
        <v>0.94</v>
      </c>
      <c r="C49" s="39">
        <v>0.108</v>
      </c>
      <c r="D49" s="38">
        <f t="shared" si="0"/>
        <v>8.2000000000000003E-2</v>
      </c>
      <c r="E49" s="38">
        <f t="shared" si="1"/>
        <v>8.0003826103591733E-3</v>
      </c>
    </row>
    <row r="50" spans="2:5" x14ac:dyDescent="0.25">
      <c r="B50" s="39">
        <v>0.96</v>
      </c>
      <c r="C50" s="39">
        <v>0.14499999999999999</v>
      </c>
      <c r="D50" s="38">
        <f t="shared" si="0"/>
        <v>0.11899999999999999</v>
      </c>
      <c r="E50" s="38">
        <f t="shared" si="1"/>
        <v>1.1610311349179775E-2</v>
      </c>
    </row>
    <row r="51" spans="2:5" x14ac:dyDescent="0.25">
      <c r="B51" s="39">
        <v>0.98</v>
      </c>
      <c r="C51" s="39">
        <v>0.193</v>
      </c>
      <c r="D51" s="38">
        <f t="shared" si="0"/>
        <v>0.16700000000000001</v>
      </c>
      <c r="E51" s="38">
        <f t="shared" si="1"/>
        <v>1.6293462145487585E-2</v>
      </c>
    </row>
    <row r="52" spans="2:5" x14ac:dyDescent="0.25">
      <c r="B52" s="39">
        <v>1</v>
      </c>
      <c r="C52" s="39">
        <v>0.224</v>
      </c>
      <c r="D52" s="38">
        <f t="shared" si="0"/>
        <v>0.19800000000000001</v>
      </c>
      <c r="E52" s="38">
        <f t="shared" si="1"/>
        <v>1.9317997034769715E-2</v>
      </c>
    </row>
    <row r="53" spans="2:5" x14ac:dyDescent="0.25">
      <c r="B53" s="39">
        <v>1.02</v>
      </c>
      <c r="C53" s="39">
        <v>0.254</v>
      </c>
      <c r="D53" s="38">
        <f t="shared" si="0"/>
        <v>0.22800000000000001</v>
      </c>
      <c r="E53" s="38">
        <f t="shared" si="1"/>
        <v>2.2244966282462093E-2</v>
      </c>
    </row>
    <row r="54" spans="2:5" x14ac:dyDescent="0.25">
      <c r="B54" s="39">
        <v>1.04</v>
      </c>
      <c r="C54" s="39">
        <v>0.28399999999999997</v>
      </c>
      <c r="D54" s="38">
        <f t="shared" si="0"/>
        <v>0.25799999999999995</v>
      </c>
      <c r="E54" s="38">
        <f t="shared" si="1"/>
        <v>2.5171935530154468E-2</v>
      </c>
    </row>
    <row r="55" spans="2:5" x14ac:dyDescent="0.25">
      <c r="B55" s="39">
        <v>1.06</v>
      </c>
      <c r="C55" s="39">
        <v>0.308</v>
      </c>
      <c r="D55" s="38">
        <f t="shared" si="0"/>
        <v>0.28199999999999997</v>
      </c>
      <c r="E55" s="38">
        <f t="shared" si="1"/>
        <v>2.7513510928308376E-2</v>
      </c>
    </row>
    <row r="56" spans="2:5" x14ac:dyDescent="0.25">
      <c r="B56" s="39">
        <v>1.08</v>
      </c>
      <c r="C56" s="39">
        <v>0.32700000000000001</v>
      </c>
      <c r="D56" s="38">
        <f t="shared" si="0"/>
        <v>0.30099999999999999</v>
      </c>
      <c r="E56" s="38">
        <f t="shared" si="1"/>
        <v>2.936725811851355E-2</v>
      </c>
    </row>
    <row r="57" spans="2:5" x14ac:dyDescent="0.25">
      <c r="B57" s="39">
        <v>1.1000000000000001</v>
      </c>
      <c r="C57" s="39">
        <v>0.34499999999999997</v>
      </c>
      <c r="D57" s="38">
        <f t="shared" si="0"/>
        <v>0.31899999999999995</v>
      </c>
      <c r="E57" s="38">
        <f t="shared" si="1"/>
        <v>3.1123439667128976E-2</v>
      </c>
    </row>
    <row r="58" spans="2:5" x14ac:dyDescent="0.25">
      <c r="B58" s="39">
        <v>1.1200000000000001</v>
      </c>
      <c r="C58" s="39">
        <v>0.35699999999999998</v>
      </c>
      <c r="D58" s="38">
        <f t="shared" si="0"/>
        <v>0.33099999999999996</v>
      </c>
      <c r="E58" s="38">
        <f t="shared" si="1"/>
        <v>3.2294227366205928E-2</v>
      </c>
    </row>
    <row r="59" spans="2:5" x14ac:dyDescent="0.25">
      <c r="B59" s="39">
        <v>1.1399999999999999</v>
      </c>
      <c r="C59" s="39">
        <v>0.375</v>
      </c>
      <c r="D59" s="38">
        <f t="shared" si="0"/>
        <v>0.34899999999999998</v>
      </c>
      <c r="E59" s="38">
        <f t="shared" si="1"/>
        <v>3.4050408914821362E-2</v>
      </c>
    </row>
    <row r="60" spans="2:5" x14ac:dyDescent="0.25">
      <c r="B60" s="40">
        <v>1.1599999999999999</v>
      </c>
      <c r="C60" s="40">
        <v>0.38700000000000001</v>
      </c>
      <c r="D60" s="38">
        <f t="shared" si="0"/>
        <v>0.36099999999999999</v>
      </c>
      <c r="E60" s="38">
        <f t="shared" si="1"/>
        <v>3.522119661389831E-2</v>
      </c>
    </row>
    <row r="61" spans="2:5" x14ac:dyDescent="0.25">
      <c r="B61" s="40">
        <v>1.18</v>
      </c>
      <c r="C61" s="40">
        <v>0.38700000000000001</v>
      </c>
      <c r="D61" s="38">
        <f t="shared" si="0"/>
        <v>0.36099999999999999</v>
      </c>
      <c r="E61" s="38">
        <f t="shared" si="1"/>
        <v>3.522119661389831E-2</v>
      </c>
    </row>
    <row r="62" spans="2:5" x14ac:dyDescent="0.25">
      <c r="B62" s="40">
        <v>1.2</v>
      </c>
      <c r="C62" s="40">
        <v>0.38700000000000001</v>
      </c>
      <c r="D62" s="38">
        <f t="shared" si="0"/>
        <v>0.36099999999999999</v>
      </c>
      <c r="E62" s="38">
        <f t="shared" si="1"/>
        <v>3.522119661389831E-2</v>
      </c>
    </row>
    <row r="63" spans="2:5" x14ac:dyDescent="0.25">
      <c r="B63" s="40">
        <v>1.22</v>
      </c>
      <c r="C63" s="40">
        <v>0.38700000000000001</v>
      </c>
      <c r="D63" s="38">
        <f t="shared" si="0"/>
        <v>0.36099999999999999</v>
      </c>
      <c r="E63" s="38">
        <f t="shared" si="1"/>
        <v>3.522119661389831E-2</v>
      </c>
    </row>
    <row r="64" spans="2:5" x14ac:dyDescent="0.25">
      <c r="B64" s="39">
        <v>1.24</v>
      </c>
      <c r="C64" s="39">
        <v>0.375</v>
      </c>
      <c r="D64" s="38">
        <f t="shared" si="0"/>
        <v>0.34899999999999998</v>
      </c>
      <c r="E64" s="38">
        <f t="shared" si="1"/>
        <v>3.4050408914821362E-2</v>
      </c>
    </row>
    <row r="65" spans="2:5" x14ac:dyDescent="0.25">
      <c r="B65" s="39">
        <v>1.26</v>
      </c>
      <c r="C65" s="39">
        <v>0.36899999999999999</v>
      </c>
      <c r="D65" s="38">
        <f t="shared" si="0"/>
        <v>0.34299999999999997</v>
      </c>
      <c r="E65" s="38">
        <f t="shared" si="1"/>
        <v>3.3465015065282884E-2</v>
      </c>
    </row>
    <row r="66" spans="2:5" x14ac:dyDescent="0.25">
      <c r="B66" s="39">
        <v>1.28</v>
      </c>
      <c r="C66" s="39">
        <v>0.35699999999999998</v>
      </c>
      <c r="D66" s="38">
        <f t="shared" si="0"/>
        <v>0.33099999999999996</v>
      </c>
      <c r="E66" s="38">
        <f t="shared" si="1"/>
        <v>3.2294227366205928E-2</v>
      </c>
    </row>
    <row r="67" spans="2:5" x14ac:dyDescent="0.25">
      <c r="B67" s="39">
        <v>1.3</v>
      </c>
      <c r="C67" s="39">
        <v>0.33900000000000002</v>
      </c>
      <c r="D67" s="38">
        <f t="shared" ref="D67:D130" si="8">C67-$O$5</f>
        <v>0.313</v>
      </c>
      <c r="E67" s="38">
        <f t="shared" si="1"/>
        <v>3.0538045817590505E-2</v>
      </c>
    </row>
    <row r="68" spans="2:5" x14ac:dyDescent="0.25">
      <c r="B68" s="39">
        <v>1.32</v>
      </c>
      <c r="C68" s="39">
        <v>0.32700000000000001</v>
      </c>
      <c r="D68" s="38">
        <f t="shared" si="8"/>
        <v>0.30099999999999999</v>
      </c>
      <c r="E68" s="38">
        <f t="shared" ref="E68:E131" si="9">D68/$O$2</f>
        <v>2.936725811851355E-2</v>
      </c>
    </row>
    <row r="69" spans="2:5" x14ac:dyDescent="0.25">
      <c r="B69" s="39">
        <v>1.34</v>
      </c>
      <c r="C69" s="39">
        <v>0.308</v>
      </c>
      <c r="D69" s="38">
        <f t="shared" si="8"/>
        <v>0.28199999999999997</v>
      </c>
      <c r="E69" s="38">
        <f t="shared" si="9"/>
        <v>2.7513510928308376E-2</v>
      </c>
    </row>
    <row r="70" spans="2:5" x14ac:dyDescent="0.25">
      <c r="B70" s="39">
        <v>1.36</v>
      </c>
      <c r="C70" s="39">
        <v>0.28999999999999998</v>
      </c>
      <c r="D70" s="38">
        <f t="shared" si="8"/>
        <v>0.26399999999999996</v>
      </c>
      <c r="E70" s="38">
        <f t="shared" si="9"/>
        <v>2.5757329379692946E-2</v>
      </c>
    </row>
    <row r="71" spans="2:5" x14ac:dyDescent="0.25">
      <c r="B71" s="39">
        <v>1.38</v>
      </c>
      <c r="C71" s="39">
        <v>0.26600000000000001</v>
      </c>
      <c r="D71" s="38">
        <f t="shared" si="8"/>
        <v>0.24000000000000002</v>
      </c>
      <c r="E71" s="38">
        <f t="shared" si="9"/>
        <v>2.3415753981539045E-2</v>
      </c>
    </row>
    <row r="72" spans="2:5" x14ac:dyDescent="0.25">
      <c r="B72" s="39">
        <v>1.4</v>
      </c>
      <c r="C72" s="39">
        <v>0.24199999999999999</v>
      </c>
      <c r="D72" s="38">
        <f t="shared" si="8"/>
        <v>0.216</v>
      </c>
      <c r="E72" s="38">
        <f t="shared" si="9"/>
        <v>2.1074178583385141E-2</v>
      </c>
    </row>
    <row r="73" spans="2:5" x14ac:dyDescent="0.25">
      <c r="B73" s="39">
        <v>1.42</v>
      </c>
      <c r="C73" s="39">
        <v>0.20499999999999999</v>
      </c>
      <c r="D73" s="38">
        <f t="shared" si="8"/>
        <v>0.17899999999999999</v>
      </c>
      <c r="E73" s="38">
        <f t="shared" si="9"/>
        <v>1.7464249844564537E-2</v>
      </c>
    </row>
    <row r="74" spans="2:5" x14ac:dyDescent="0.25">
      <c r="B74" s="39">
        <v>1.44</v>
      </c>
      <c r="C74" s="39">
        <v>0.18099999999999999</v>
      </c>
      <c r="D74" s="38">
        <f t="shared" si="8"/>
        <v>0.155</v>
      </c>
      <c r="E74" s="38">
        <f t="shared" si="9"/>
        <v>1.5122674446410633E-2</v>
      </c>
    </row>
    <row r="75" spans="2:5" x14ac:dyDescent="0.25">
      <c r="B75" s="39">
        <v>1.46</v>
      </c>
      <c r="C75" s="39">
        <v>0.14499999999999999</v>
      </c>
      <c r="D75" s="38">
        <f t="shared" si="8"/>
        <v>0.11899999999999999</v>
      </c>
      <c r="E75" s="38">
        <f t="shared" si="9"/>
        <v>1.1610311349179775E-2</v>
      </c>
    </row>
    <row r="76" spans="2:5" x14ac:dyDescent="0.25">
      <c r="B76" s="39">
        <v>1.48</v>
      </c>
      <c r="C76" s="39">
        <v>0.108</v>
      </c>
      <c r="D76" s="38">
        <f t="shared" si="8"/>
        <v>8.2000000000000003E-2</v>
      </c>
      <c r="E76" s="38">
        <f t="shared" si="9"/>
        <v>8.0003826103591733E-3</v>
      </c>
    </row>
    <row r="77" spans="2:5" x14ac:dyDescent="0.25">
      <c r="B77" s="39">
        <v>1.5</v>
      </c>
      <c r="C77" s="39">
        <v>7.6999999999999999E-2</v>
      </c>
      <c r="D77" s="38">
        <f t="shared" si="8"/>
        <v>5.1000000000000004E-2</v>
      </c>
      <c r="E77" s="38">
        <f t="shared" si="9"/>
        <v>4.9758477210770473E-3</v>
      </c>
    </row>
    <row r="78" spans="2:5" x14ac:dyDescent="0.25">
      <c r="B78" s="39">
        <v>1.52</v>
      </c>
      <c r="C78" s="39">
        <v>5.2999999999999999E-2</v>
      </c>
      <c r="D78" s="38">
        <f t="shared" si="8"/>
        <v>2.7E-2</v>
      </c>
      <c r="E78" s="38">
        <f t="shared" si="9"/>
        <v>2.6342723229231427E-3</v>
      </c>
    </row>
    <row r="79" spans="2:5" x14ac:dyDescent="0.25">
      <c r="B79" s="39">
        <v>1.54</v>
      </c>
      <c r="C79" s="39">
        <v>1.7000000000000001E-2</v>
      </c>
      <c r="D79" s="38">
        <f t="shared" si="8"/>
        <v>-8.9999999999999976E-3</v>
      </c>
      <c r="E79" s="38">
        <f t="shared" si="9"/>
        <v>-8.7809077430771397E-4</v>
      </c>
    </row>
    <row r="80" spans="2:5" x14ac:dyDescent="0.25">
      <c r="B80" s="39">
        <v>1.56</v>
      </c>
      <c r="C80" s="39">
        <v>-7.0000000000000001E-3</v>
      </c>
      <c r="D80" s="38">
        <f t="shared" si="8"/>
        <v>-3.3000000000000002E-2</v>
      </c>
      <c r="E80" s="38">
        <f t="shared" si="9"/>
        <v>-3.2196661724616187E-3</v>
      </c>
    </row>
    <row r="81" spans="2:5" x14ac:dyDescent="0.25">
      <c r="B81" s="39">
        <v>1.58</v>
      </c>
      <c r="C81" s="39">
        <v>-3.7999999999999999E-2</v>
      </c>
      <c r="D81" s="38">
        <f t="shared" si="8"/>
        <v>-6.4000000000000001E-2</v>
      </c>
      <c r="E81" s="38">
        <f t="shared" si="9"/>
        <v>-6.2442010617437451E-3</v>
      </c>
    </row>
    <row r="82" spans="2:5" x14ac:dyDescent="0.25">
      <c r="B82" s="39">
        <v>1.6</v>
      </c>
      <c r="C82" s="39">
        <v>-6.2E-2</v>
      </c>
      <c r="D82" s="38">
        <f t="shared" si="8"/>
        <v>-8.7999999999999995E-2</v>
      </c>
      <c r="E82" s="38">
        <f t="shared" si="9"/>
        <v>-8.5857764598976493E-3</v>
      </c>
    </row>
    <row r="83" spans="2:5" x14ac:dyDescent="0.25">
      <c r="B83" s="39">
        <v>1.62</v>
      </c>
      <c r="C83" s="39">
        <v>-8.5999999999999993E-2</v>
      </c>
      <c r="D83" s="38">
        <f t="shared" si="8"/>
        <v>-0.11199999999999999</v>
      </c>
      <c r="E83" s="38">
        <f t="shared" si="9"/>
        <v>-1.0927351858051553E-2</v>
      </c>
    </row>
    <row r="84" spans="2:5" x14ac:dyDescent="0.25">
      <c r="B84" s="39">
        <v>1.64</v>
      </c>
      <c r="C84" s="39">
        <v>-0.11700000000000001</v>
      </c>
      <c r="D84" s="38">
        <f t="shared" si="8"/>
        <v>-0.14300000000000002</v>
      </c>
      <c r="E84" s="38">
        <f t="shared" si="9"/>
        <v>-1.3951886747333683E-2</v>
      </c>
    </row>
    <row r="85" spans="2:5" x14ac:dyDescent="0.25">
      <c r="B85" s="39">
        <v>1.66</v>
      </c>
      <c r="C85" s="39">
        <v>-0.14099999999999999</v>
      </c>
      <c r="D85" s="38">
        <f t="shared" si="8"/>
        <v>-0.16699999999999998</v>
      </c>
      <c r="E85" s="38">
        <f t="shared" si="9"/>
        <v>-1.6293462145487585E-2</v>
      </c>
    </row>
    <row r="86" spans="2:5" x14ac:dyDescent="0.25">
      <c r="B86" s="39">
        <v>1.68</v>
      </c>
      <c r="C86" s="39">
        <v>-0.153</v>
      </c>
      <c r="D86" s="38">
        <f t="shared" si="8"/>
        <v>-0.17899999999999999</v>
      </c>
      <c r="E86" s="38">
        <f t="shared" si="9"/>
        <v>-1.7464249844564537E-2</v>
      </c>
    </row>
    <row r="87" spans="2:5" x14ac:dyDescent="0.25">
      <c r="B87" s="39">
        <v>1.7</v>
      </c>
      <c r="C87" s="39">
        <v>-0.17100000000000001</v>
      </c>
      <c r="D87" s="38">
        <f t="shared" si="8"/>
        <v>-0.19700000000000001</v>
      </c>
      <c r="E87" s="38">
        <f t="shared" si="9"/>
        <v>-1.9220431393179967E-2</v>
      </c>
    </row>
    <row r="88" spans="2:5" x14ac:dyDescent="0.25">
      <c r="B88" s="39">
        <v>1.72</v>
      </c>
      <c r="C88" s="39">
        <v>-0.19</v>
      </c>
      <c r="D88" s="38">
        <f t="shared" si="8"/>
        <v>-0.216</v>
      </c>
      <c r="E88" s="38">
        <f t="shared" si="9"/>
        <v>-2.1074178583385141E-2</v>
      </c>
    </row>
    <row r="89" spans="2:5" x14ac:dyDescent="0.25">
      <c r="B89" s="39">
        <v>1.74</v>
      </c>
      <c r="C89" s="39">
        <v>-0.20799999999999999</v>
      </c>
      <c r="D89" s="38">
        <f t="shared" si="8"/>
        <v>-0.23399999999999999</v>
      </c>
      <c r="E89" s="38">
        <f t="shared" si="9"/>
        <v>-2.2830360132000568E-2</v>
      </c>
    </row>
    <row r="90" spans="2:5" x14ac:dyDescent="0.25">
      <c r="B90" s="39">
        <v>1.76</v>
      </c>
      <c r="C90" s="39">
        <v>-0.214</v>
      </c>
      <c r="D90" s="38">
        <f t="shared" si="8"/>
        <v>-0.24</v>
      </c>
      <c r="E90" s="38">
        <f t="shared" si="9"/>
        <v>-2.3415753981539045E-2</v>
      </c>
    </row>
    <row r="91" spans="2:5" x14ac:dyDescent="0.25">
      <c r="B91" s="39">
        <v>1.78</v>
      </c>
      <c r="C91" s="39">
        <v>-0.22600000000000001</v>
      </c>
      <c r="D91" s="38">
        <f t="shared" si="8"/>
        <v>-0.252</v>
      </c>
      <c r="E91" s="38">
        <f t="shared" si="9"/>
        <v>-2.4586541680615998E-2</v>
      </c>
    </row>
    <row r="92" spans="2:5" x14ac:dyDescent="0.25">
      <c r="B92" s="39">
        <v>1.8</v>
      </c>
      <c r="C92" s="39">
        <v>-0.23200000000000001</v>
      </c>
      <c r="D92" s="38">
        <f t="shared" si="8"/>
        <v>-0.25800000000000001</v>
      </c>
      <c r="E92" s="38">
        <f t="shared" si="9"/>
        <v>-2.5171935530154475E-2</v>
      </c>
    </row>
    <row r="93" spans="2:5" x14ac:dyDescent="0.25">
      <c r="B93" s="39">
        <v>1.82</v>
      </c>
      <c r="C93" s="39">
        <v>-0.23200000000000001</v>
      </c>
      <c r="D93" s="38">
        <f t="shared" si="8"/>
        <v>-0.25800000000000001</v>
      </c>
      <c r="E93" s="38">
        <f t="shared" si="9"/>
        <v>-2.5171935530154475E-2</v>
      </c>
    </row>
    <row r="94" spans="2:5" x14ac:dyDescent="0.25">
      <c r="B94" s="39">
        <v>1.84</v>
      </c>
      <c r="C94" s="39">
        <v>-0.23200000000000001</v>
      </c>
      <c r="D94" s="38">
        <f t="shared" si="8"/>
        <v>-0.25800000000000001</v>
      </c>
      <c r="E94" s="38">
        <f t="shared" si="9"/>
        <v>-2.5171935530154475E-2</v>
      </c>
    </row>
    <row r="95" spans="2:5" x14ac:dyDescent="0.25">
      <c r="B95" s="40">
        <v>1.86</v>
      </c>
      <c r="C95" s="40">
        <v>-0.23799999999999999</v>
      </c>
      <c r="D95" s="38">
        <f t="shared" si="8"/>
        <v>-0.26400000000000001</v>
      </c>
      <c r="E95" s="38">
        <f t="shared" si="9"/>
        <v>-2.575732937969295E-2</v>
      </c>
    </row>
    <row r="96" spans="2:5" x14ac:dyDescent="0.25">
      <c r="B96" s="39">
        <v>1.88</v>
      </c>
      <c r="C96" s="39">
        <v>-0.23200000000000001</v>
      </c>
      <c r="D96" s="38">
        <f t="shared" si="8"/>
        <v>-0.25800000000000001</v>
      </c>
      <c r="E96" s="38">
        <f t="shared" si="9"/>
        <v>-2.5171935530154475E-2</v>
      </c>
    </row>
    <row r="97" spans="2:5" x14ac:dyDescent="0.25">
      <c r="B97" s="39">
        <v>1.9</v>
      </c>
      <c r="C97" s="39">
        <v>-0.22600000000000001</v>
      </c>
      <c r="D97" s="38">
        <f t="shared" si="8"/>
        <v>-0.252</v>
      </c>
      <c r="E97" s="38">
        <f t="shared" si="9"/>
        <v>-2.4586541680615998E-2</v>
      </c>
    </row>
    <row r="98" spans="2:5" x14ac:dyDescent="0.25">
      <c r="B98" s="39">
        <v>1.92</v>
      </c>
      <c r="C98" s="39">
        <v>-0.22</v>
      </c>
      <c r="D98" s="38">
        <f t="shared" si="8"/>
        <v>-0.246</v>
      </c>
      <c r="E98" s="38">
        <f t="shared" si="9"/>
        <v>-2.400114783107752E-2</v>
      </c>
    </row>
    <row r="99" spans="2:5" x14ac:dyDescent="0.25">
      <c r="B99" s="39">
        <v>1.94</v>
      </c>
      <c r="C99" s="39">
        <v>-0.20799999999999999</v>
      </c>
      <c r="D99" s="38">
        <f t="shared" si="8"/>
        <v>-0.23399999999999999</v>
      </c>
      <c r="E99" s="38">
        <f t="shared" si="9"/>
        <v>-2.2830360132000568E-2</v>
      </c>
    </row>
    <row r="100" spans="2:5" x14ac:dyDescent="0.25">
      <c r="B100" s="39">
        <v>1.96</v>
      </c>
      <c r="C100" s="39">
        <v>-0.19600000000000001</v>
      </c>
      <c r="D100" s="38">
        <f t="shared" si="8"/>
        <v>-0.222</v>
      </c>
      <c r="E100" s="38">
        <f t="shared" si="9"/>
        <v>-2.1659572432923616E-2</v>
      </c>
    </row>
    <row r="101" spans="2:5" x14ac:dyDescent="0.25">
      <c r="B101" s="39">
        <v>1.98</v>
      </c>
      <c r="C101" s="39">
        <v>-0.184</v>
      </c>
      <c r="D101" s="38">
        <f t="shared" si="8"/>
        <v>-0.21</v>
      </c>
      <c r="E101" s="38">
        <f t="shared" si="9"/>
        <v>-2.0488784733846663E-2</v>
      </c>
    </row>
    <row r="102" spans="2:5" x14ac:dyDescent="0.25">
      <c r="B102" s="39">
        <v>2</v>
      </c>
      <c r="C102" s="39">
        <v>-0.16500000000000001</v>
      </c>
      <c r="D102" s="38">
        <f t="shared" si="8"/>
        <v>-0.191</v>
      </c>
      <c r="E102" s="38">
        <f t="shared" si="9"/>
        <v>-1.863503754364149E-2</v>
      </c>
    </row>
    <row r="103" spans="2:5" x14ac:dyDescent="0.25">
      <c r="B103" s="39">
        <v>2.02</v>
      </c>
      <c r="C103" s="39">
        <v>-0.14699999999999999</v>
      </c>
      <c r="D103" s="38">
        <f t="shared" si="8"/>
        <v>-0.17299999999999999</v>
      </c>
      <c r="E103" s="38">
        <f t="shared" si="9"/>
        <v>-1.687885599502606E-2</v>
      </c>
    </row>
    <row r="104" spans="2:5" x14ac:dyDescent="0.25">
      <c r="B104" s="39">
        <v>2.04</v>
      </c>
      <c r="C104" s="39">
        <v>-0.129</v>
      </c>
      <c r="D104" s="38">
        <f t="shared" si="8"/>
        <v>-0.155</v>
      </c>
      <c r="E104" s="38">
        <f t="shared" si="9"/>
        <v>-1.5122674446410633E-2</v>
      </c>
    </row>
    <row r="105" spans="2:5" x14ac:dyDescent="0.25">
      <c r="B105" s="39">
        <v>2.06</v>
      </c>
      <c r="C105" s="39">
        <v>-0.111</v>
      </c>
      <c r="D105" s="38">
        <f t="shared" si="8"/>
        <v>-0.13700000000000001</v>
      </c>
      <c r="E105" s="38">
        <f t="shared" si="9"/>
        <v>-1.3366492897795205E-2</v>
      </c>
    </row>
    <row r="106" spans="2:5" x14ac:dyDescent="0.25">
      <c r="B106" s="39">
        <v>2.08</v>
      </c>
      <c r="C106" s="39">
        <v>-8.5999999999999993E-2</v>
      </c>
      <c r="D106" s="38">
        <f t="shared" si="8"/>
        <v>-0.11199999999999999</v>
      </c>
      <c r="E106" s="38">
        <f t="shared" si="9"/>
        <v>-1.0927351858051553E-2</v>
      </c>
    </row>
    <row r="107" spans="2:5" x14ac:dyDescent="0.25">
      <c r="B107" s="39">
        <v>2.1</v>
      </c>
      <c r="C107" s="39">
        <v>-6.8000000000000005E-2</v>
      </c>
      <c r="D107" s="38">
        <f t="shared" si="8"/>
        <v>-9.4E-2</v>
      </c>
      <c r="E107" s="38">
        <f t="shared" si="9"/>
        <v>-9.1711703094361254E-3</v>
      </c>
    </row>
    <row r="108" spans="2:5" x14ac:dyDescent="0.25">
      <c r="B108" s="39">
        <v>2.12</v>
      </c>
      <c r="C108" s="39">
        <v>-4.3999999999999997E-2</v>
      </c>
      <c r="D108" s="38">
        <f t="shared" si="8"/>
        <v>-6.9999999999999993E-2</v>
      </c>
      <c r="E108" s="38">
        <f t="shared" si="9"/>
        <v>-6.8295949112822212E-3</v>
      </c>
    </row>
    <row r="109" spans="2:5" x14ac:dyDescent="0.25">
      <c r="B109" s="39">
        <v>2.14</v>
      </c>
      <c r="C109" s="39">
        <v>-1.9E-2</v>
      </c>
      <c r="D109" s="38">
        <f t="shared" si="8"/>
        <v>-4.4999999999999998E-2</v>
      </c>
      <c r="E109" s="38">
        <f t="shared" si="9"/>
        <v>-4.3904538715385704E-3</v>
      </c>
    </row>
    <row r="110" spans="2:5" x14ac:dyDescent="0.25">
      <c r="B110" s="39">
        <v>2.16</v>
      </c>
      <c r="C110" s="39">
        <v>-7.0000000000000001E-3</v>
      </c>
      <c r="D110" s="38">
        <f t="shared" si="8"/>
        <v>-3.3000000000000002E-2</v>
      </c>
      <c r="E110" s="38">
        <f t="shared" si="9"/>
        <v>-3.2196661724616187E-3</v>
      </c>
    </row>
    <row r="111" spans="2:5" x14ac:dyDescent="0.25">
      <c r="B111" s="39">
        <v>2.1800000000000002</v>
      </c>
      <c r="C111" s="39">
        <v>1.7000000000000001E-2</v>
      </c>
      <c r="D111" s="38">
        <f t="shared" si="8"/>
        <v>-8.9999999999999976E-3</v>
      </c>
      <c r="E111" s="38">
        <f t="shared" si="9"/>
        <v>-8.7809077430771397E-4</v>
      </c>
    </row>
    <row r="112" spans="2:5" x14ac:dyDescent="0.25">
      <c r="B112" s="39">
        <v>2.2000000000000002</v>
      </c>
      <c r="C112" s="39">
        <v>4.1000000000000002E-2</v>
      </c>
      <c r="D112" s="38">
        <f t="shared" si="8"/>
        <v>1.5000000000000003E-2</v>
      </c>
      <c r="E112" s="38">
        <f t="shared" si="9"/>
        <v>1.4634846238461906E-3</v>
      </c>
    </row>
    <row r="113" spans="2:5" x14ac:dyDescent="0.25">
      <c r="B113" s="39">
        <v>2.2200000000000002</v>
      </c>
      <c r="C113" s="39">
        <v>6.6000000000000003E-2</v>
      </c>
      <c r="D113" s="38">
        <f t="shared" si="8"/>
        <v>4.0000000000000008E-2</v>
      </c>
      <c r="E113" s="38">
        <f t="shared" si="9"/>
        <v>3.9026256635898418E-3</v>
      </c>
    </row>
    <row r="114" spans="2:5" x14ac:dyDescent="0.25">
      <c r="B114" s="39">
        <v>2.2400000000000002</v>
      </c>
      <c r="C114" s="39">
        <v>8.4000000000000005E-2</v>
      </c>
      <c r="D114" s="38">
        <f t="shared" si="8"/>
        <v>5.800000000000001E-2</v>
      </c>
      <c r="E114" s="38">
        <f t="shared" si="9"/>
        <v>5.6588072122052699E-3</v>
      </c>
    </row>
    <row r="115" spans="2:5" x14ac:dyDescent="0.25">
      <c r="B115" s="39">
        <v>2.2599999999999998</v>
      </c>
      <c r="C115" s="39">
        <v>0.10199999999999999</v>
      </c>
      <c r="D115" s="38">
        <f t="shared" si="8"/>
        <v>7.5999999999999998E-2</v>
      </c>
      <c r="E115" s="38">
        <f t="shared" si="9"/>
        <v>7.4149887608206972E-3</v>
      </c>
    </row>
    <row r="116" spans="2:5" x14ac:dyDescent="0.25">
      <c r="B116" s="39">
        <v>2.2799999999999998</v>
      </c>
      <c r="C116" s="39">
        <v>0.12</v>
      </c>
      <c r="D116" s="38">
        <f t="shared" si="8"/>
        <v>9.4E-2</v>
      </c>
      <c r="E116" s="38">
        <f t="shared" si="9"/>
        <v>9.1711703094361254E-3</v>
      </c>
    </row>
    <row r="117" spans="2:5" x14ac:dyDescent="0.25">
      <c r="B117" s="39">
        <v>2.2999999999999998</v>
      </c>
      <c r="C117" s="39">
        <v>0.13800000000000001</v>
      </c>
      <c r="D117" s="38">
        <f t="shared" si="8"/>
        <v>0.11200000000000002</v>
      </c>
      <c r="E117" s="38">
        <f t="shared" si="9"/>
        <v>1.0927351858051555E-2</v>
      </c>
    </row>
    <row r="118" spans="2:5" x14ac:dyDescent="0.25">
      <c r="B118" s="39">
        <v>2.3199999999999998</v>
      </c>
      <c r="C118" s="39">
        <v>0.15</v>
      </c>
      <c r="D118" s="38">
        <f t="shared" si="8"/>
        <v>0.124</v>
      </c>
      <c r="E118" s="38">
        <f t="shared" si="9"/>
        <v>1.2098139557128507E-2</v>
      </c>
    </row>
    <row r="119" spans="2:5" x14ac:dyDescent="0.25">
      <c r="B119" s="39">
        <v>2.34</v>
      </c>
      <c r="C119" s="39">
        <v>0.18099999999999999</v>
      </c>
      <c r="D119" s="38">
        <f t="shared" si="8"/>
        <v>0.155</v>
      </c>
      <c r="E119" s="38">
        <f t="shared" si="9"/>
        <v>1.5122674446410633E-2</v>
      </c>
    </row>
    <row r="120" spans="2:5" x14ac:dyDescent="0.25">
      <c r="B120" s="39">
        <v>2.36</v>
      </c>
      <c r="C120" s="39">
        <v>0.193</v>
      </c>
      <c r="D120" s="38">
        <f t="shared" si="8"/>
        <v>0.16700000000000001</v>
      </c>
      <c r="E120" s="38">
        <f t="shared" si="9"/>
        <v>1.6293462145487585E-2</v>
      </c>
    </row>
    <row r="121" spans="2:5" x14ac:dyDescent="0.25">
      <c r="B121" s="39">
        <v>2.38</v>
      </c>
      <c r="C121" s="39">
        <v>0.20499999999999999</v>
      </c>
      <c r="D121" s="38">
        <f t="shared" si="8"/>
        <v>0.17899999999999999</v>
      </c>
      <c r="E121" s="38">
        <f t="shared" si="9"/>
        <v>1.7464249844564537E-2</v>
      </c>
    </row>
    <row r="122" spans="2:5" x14ac:dyDescent="0.25">
      <c r="B122" s="39">
        <v>2.4</v>
      </c>
      <c r="C122" s="39">
        <v>0.21099999999999999</v>
      </c>
      <c r="D122" s="38">
        <f t="shared" si="8"/>
        <v>0.185</v>
      </c>
      <c r="E122" s="38">
        <f t="shared" si="9"/>
        <v>1.8049643694103015E-2</v>
      </c>
    </row>
    <row r="123" spans="2:5" x14ac:dyDescent="0.25">
      <c r="B123" s="39">
        <v>2.42</v>
      </c>
      <c r="C123" s="39">
        <v>0.224</v>
      </c>
      <c r="D123" s="38">
        <f t="shared" si="8"/>
        <v>0.19800000000000001</v>
      </c>
      <c r="E123" s="38">
        <f t="shared" si="9"/>
        <v>1.9317997034769715E-2</v>
      </c>
    </row>
    <row r="124" spans="2:5" x14ac:dyDescent="0.25">
      <c r="B124" s="39">
        <v>2.44</v>
      </c>
      <c r="C124" s="39">
        <v>0.224</v>
      </c>
      <c r="D124" s="38">
        <f t="shared" si="8"/>
        <v>0.19800000000000001</v>
      </c>
      <c r="E124" s="38">
        <f t="shared" si="9"/>
        <v>1.9317997034769715E-2</v>
      </c>
    </row>
    <row r="125" spans="2:5" x14ac:dyDescent="0.25">
      <c r="B125" s="40">
        <v>2.46</v>
      </c>
      <c r="C125" s="40">
        <v>0.22900000000000001</v>
      </c>
      <c r="D125" s="38">
        <f t="shared" si="8"/>
        <v>0.20300000000000001</v>
      </c>
      <c r="E125" s="38">
        <f t="shared" si="9"/>
        <v>1.9805825242718445E-2</v>
      </c>
    </row>
    <row r="126" spans="2:5" x14ac:dyDescent="0.25">
      <c r="B126" s="40">
        <v>2.48</v>
      </c>
      <c r="C126" s="40">
        <v>0.22900000000000001</v>
      </c>
      <c r="D126" s="38">
        <f t="shared" si="8"/>
        <v>0.20300000000000001</v>
      </c>
      <c r="E126" s="38">
        <f t="shared" si="9"/>
        <v>1.9805825242718445E-2</v>
      </c>
    </row>
    <row r="127" spans="2:5" x14ac:dyDescent="0.25">
      <c r="B127" s="40">
        <v>2.5</v>
      </c>
      <c r="C127" s="40">
        <v>0.22900000000000001</v>
      </c>
      <c r="D127" s="38">
        <f t="shared" si="8"/>
        <v>0.20300000000000001</v>
      </c>
      <c r="E127" s="38">
        <f t="shared" si="9"/>
        <v>1.9805825242718445E-2</v>
      </c>
    </row>
    <row r="128" spans="2:5" x14ac:dyDescent="0.25">
      <c r="B128" s="40">
        <v>2.52</v>
      </c>
      <c r="C128" s="40">
        <v>0.22900000000000001</v>
      </c>
      <c r="D128" s="38">
        <f t="shared" si="8"/>
        <v>0.20300000000000001</v>
      </c>
      <c r="E128" s="38">
        <f t="shared" si="9"/>
        <v>1.9805825242718445E-2</v>
      </c>
    </row>
    <row r="129" spans="2:5" x14ac:dyDescent="0.25">
      <c r="B129" s="39">
        <v>2.54</v>
      </c>
      <c r="C129" s="39">
        <v>0.224</v>
      </c>
      <c r="D129" s="38">
        <f t="shared" si="8"/>
        <v>0.19800000000000001</v>
      </c>
      <c r="E129" s="38">
        <f t="shared" si="9"/>
        <v>1.9317997034769715E-2</v>
      </c>
    </row>
    <row r="130" spans="2:5" x14ac:dyDescent="0.25">
      <c r="B130" s="39">
        <v>2.56</v>
      </c>
      <c r="C130" s="39">
        <v>0.21099999999999999</v>
      </c>
      <c r="D130" s="38">
        <f t="shared" si="8"/>
        <v>0.185</v>
      </c>
      <c r="E130" s="38">
        <f t="shared" si="9"/>
        <v>1.8049643694103015E-2</v>
      </c>
    </row>
    <row r="131" spans="2:5" x14ac:dyDescent="0.25">
      <c r="B131" s="39">
        <v>2.58</v>
      </c>
      <c r="C131" s="39">
        <v>0.21099999999999999</v>
      </c>
      <c r="D131" s="38">
        <f t="shared" ref="D131:D194" si="10">C131-$O$5</f>
        <v>0.185</v>
      </c>
      <c r="E131" s="38">
        <f t="shared" si="9"/>
        <v>1.8049643694103015E-2</v>
      </c>
    </row>
    <row r="132" spans="2:5" x14ac:dyDescent="0.25">
      <c r="B132" s="39">
        <v>2.6</v>
      </c>
      <c r="C132" s="39">
        <v>0.20499999999999999</v>
      </c>
      <c r="D132" s="38">
        <f t="shared" si="10"/>
        <v>0.17899999999999999</v>
      </c>
      <c r="E132" s="38">
        <f t="shared" ref="E132:E195" si="11">D132/$O$2</f>
        <v>1.7464249844564537E-2</v>
      </c>
    </row>
    <row r="133" spans="2:5" x14ac:dyDescent="0.25">
      <c r="B133" s="39">
        <v>2.62</v>
      </c>
      <c r="C133" s="39">
        <v>0.193</v>
      </c>
      <c r="D133" s="38">
        <f t="shared" si="10"/>
        <v>0.16700000000000001</v>
      </c>
      <c r="E133" s="38">
        <f t="shared" si="11"/>
        <v>1.6293462145487585E-2</v>
      </c>
    </row>
    <row r="134" spans="2:5" x14ac:dyDescent="0.25">
      <c r="B134" s="39">
        <v>2.64</v>
      </c>
      <c r="C134" s="39">
        <v>0.17499999999999999</v>
      </c>
      <c r="D134" s="38">
        <f t="shared" si="10"/>
        <v>0.14899999999999999</v>
      </c>
      <c r="E134" s="38">
        <f t="shared" si="11"/>
        <v>1.4537280596872157E-2</v>
      </c>
    </row>
    <row r="135" spans="2:5" x14ac:dyDescent="0.25">
      <c r="B135" s="39">
        <v>2.66</v>
      </c>
      <c r="C135" s="39">
        <v>0.15</v>
      </c>
      <c r="D135" s="38">
        <f t="shared" si="10"/>
        <v>0.124</v>
      </c>
      <c r="E135" s="38">
        <f t="shared" si="11"/>
        <v>1.2098139557128507E-2</v>
      </c>
    </row>
    <row r="136" spans="2:5" x14ac:dyDescent="0.25">
      <c r="B136" s="39">
        <v>2.68</v>
      </c>
      <c r="C136" s="39">
        <v>0.14499999999999999</v>
      </c>
      <c r="D136" s="38">
        <f t="shared" si="10"/>
        <v>0.11899999999999999</v>
      </c>
      <c r="E136" s="38">
        <f t="shared" si="11"/>
        <v>1.1610311349179775E-2</v>
      </c>
    </row>
    <row r="137" spans="2:5" x14ac:dyDescent="0.25">
      <c r="B137" s="39">
        <v>2.7</v>
      </c>
      <c r="C137" s="39">
        <v>0.126</v>
      </c>
      <c r="D137" s="38">
        <f t="shared" si="10"/>
        <v>0.1</v>
      </c>
      <c r="E137" s="38">
        <f t="shared" si="11"/>
        <v>9.7565641589746031E-3</v>
      </c>
    </row>
    <row r="138" spans="2:5" x14ac:dyDescent="0.25">
      <c r="B138" s="39">
        <v>2.72</v>
      </c>
      <c r="C138" s="39">
        <v>0.108</v>
      </c>
      <c r="D138" s="38">
        <f t="shared" si="10"/>
        <v>8.2000000000000003E-2</v>
      </c>
      <c r="E138" s="38">
        <f t="shared" si="11"/>
        <v>8.0003826103591733E-3</v>
      </c>
    </row>
    <row r="139" spans="2:5" x14ac:dyDescent="0.25">
      <c r="B139" s="39">
        <v>2.74</v>
      </c>
      <c r="C139" s="39">
        <v>9.6000000000000002E-2</v>
      </c>
      <c r="D139" s="38">
        <f t="shared" si="10"/>
        <v>7.0000000000000007E-2</v>
      </c>
      <c r="E139" s="38">
        <f t="shared" si="11"/>
        <v>6.829594911282222E-3</v>
      </c>
    </row>
    <row r="140" spans="2:5" x14ac:dyDescent="0.25">
      <c r="B140" s="39">
        <v>2.76</v>
      </c>
      <c r="C140" s="39">
        <v>7.6999999999999999E-2</v>
      </c>
      <c r="D140" s="38">
        <f t="shared" si="10"/>
        <v>5.1000000000000004E-2</v>
      </c>
      <c r="E140" s="38">
        <f t="shared" si="11"/>
        <v>4.9758477210770473E-3</v>
      </c>
    </row>
    <row r="141" spans="2:5" x14ac:dyDescent="0.25">
      <c r="B141" s="39">
        <v>2.78</v>
      </c>
      <c r="C141" s="39">
        <v>0.06</v>
      </c>
      <c r="D141" s="38">
        <f t="shared" si="10"/>
        <v>3.4000000000000002E-2</v>
      </c>
      <c r="E141" s="38">
        <f t="shared" si="11"/>
        <v>3.3172318140513649E-3</v>
      </c>
    </row>
    <row r="142" spans="2:5" x14ac:dyDescent="0.25">
      <c r="B142" s="39">
        <v>2.8</v>
      </c>
      <c r="C142" s="39">
        <v>4.7E-2</v>
      </c>
      <c r="D142" s="38">
        <f t="shared" si="10"/>
        <v>2.1000000000000001E-2</v>
      </c>
      <c r="E142" s="38">
        <f t="shared" si="11"/>
        <v>2.0488784733846666E-3</v>
      </c>
    </row>
    <row r="143" spans="2:5" x14ac:dyDescent="0.25">
      <c r="B143" s="39">
        <v>2.82</v>
      </c>
      <c r="C143" s="39">
        <v>2.9000000000000001E-2</v>
      </c>
      <c r="D143" s="38">
        <f t="shared" si="10"/>
        <v>3.0000000000000027E-3</v>
      </c>
      <c r="E143" s="38">
        <f t="shared" si="11"/>
        <v>2.9269692476923835E-4</v>
      </c>
    </row>
    <row r="144" spans="2:5" x14ac:dyDescent="0.25">
      <c r="B144" s="39">
        <v>2.84</v>
      </c>
      <c r="C144" s="39">
        <v>1.0999999999999999E-2</v>
      </c>
      <c r="D144" s="38">
        <f t="shared" si="10"/>
        <v>-1.4999999999999999E-2</v>
      </c>
      <c r="E144" s="38">
        <f t="shared" si="11"/>
        <v>-1.4634846238461903E-3</v>
      </c>
    </row>
    <row r="145" spans="2:5" x14ac:dyDescent="0.25">
      <c r="B145" s="39">
        <v>2.86</v>
      </c>
      <c r="C145" s="39">
        <v>-7.0000000000000001E-3</v>
      </c>
      <c r="D145" s="38">
        <f t="shared" si="10"/>
        <v>-3.3000000000000002E-2</v>
      </c>
      <c r="E145" s="38">
        <f t="shared" si="11"/>
        <v>-3.2196661724616187E-3</v>
      </c>
    </row>
    <row r="146" spans="2:5" x14ac:dyDescent="0.25">
      <c r="B146" s="39">
        <v>2.88</v>
      </c>
      <c r="C146" s="39">
        <v>-1.9E-2</v>
      </c>
      <c r="D146" s="38">
        <f t="shared" si="10"/>
        <v>-4.4999999999999998E-2</v>
      </c>
      <c r="E146" s="38">
        <f t="shared" si="11"/>
        <v>-4.3904538715385704E-3</v>
      </c>
    </row>
    <row r="147" spans="2:5" x14ac:dyDescent="0.25">
      <c r="B147" s="39">
        <v>2.9</v>
      </c>
      <c r="C147" s="39">
        <v>-3.2000000000000001E-2</v>
      </c>
      <c r="D147" s="38">
        <f t="shared" si="10"/>
        <v>-5.7999999999999996E-2</v>
      </c>
      <c r="E147" s="38">
        <f t="shared" si="11"/>
        <v>-5.6588072122052691E-3</v>
      </c>
    </row>
    <row r="148" spans="2:5" x14ac:dyDescent="0.25">
      <c r="B148" s="39">
        <v>2.92</v>
      </c>
      <c r="C148" s="39">
        <v>-0.05</v>
      </c>
      <c r="D148" s="38">
        <f t="shared" si="10"/>
        <v>-7.5999999999999998E-2</v>
      </c>
      <c r="E148" s="38">
        <f t="shared" si="11"/>
        <v>-7.4149887608206972E-3</v>
      </c>
    </row>
    <row r="149" spans="2:5" x14ac:dyDescent="0.25">
      <c r="B149" s="39">
        <v>2.94</v>
      </c>
      <c r="C149" s="39">
        <v>-6.2E-2</v>
      </c>
      <c r="D149" s="38">
        <f t="shared" si="10"/>
        <v>-8.7999999999999995E-2</v>
      </c>
      <c r="E149" s="38">
        <f t="shared" si="11"/>
        <v>-8.5857764598976493E-3</v>
      </c>
    </row>
    <row r="150" spans="2:5" x14ac:dyDescent="0.25">
      <c r="B150" s="39">
        <v>2.96</v>
      </c>
      <c r="C150" s="39">
        <v>-8.1000000000000003E-2</v>
      </c>
      <c r="D150" s="38">
        <f t="shared" si="10"/>
        <v>-0.107</v>
      </c>
      <c r="E150" s="38">
        <f t="shared" si="11"/>
        <v>-1.0439523650102825E-2</v>
      </c>
    </row>
    <row r="151" spans="2:5" x14ac:dyDescent="0.25">
      <c r="B151" s="39">
        <v>2.98</v>
      </c>
      <c r="C151" s="39">
        <v>-8.5999999999999993E-2</v>
      </c>
      <c r="D151" s="38">
        <f t="shared" si="10"/>
        <v>-0.11199999999999999</v>
      </c>
      <c r="E151" s="38">
        <f t="shared" si="11"/>
        <v>-1.0927351858051553E-2</v>
      </c>
    </row>
    <row r="152" spans="2:5" x14ac:dyDescent="0.25">
      <c r="B152" s="39">
        <v>3</v>
      </c>
      <c r="C152" s="39">
        <v>-9.8000000000000004E-2</v>
      </c>
      <c r="D152" s="38">
        <f t="shared" si="10"/>
        <v>-0.124</v>
      </c>
      <c r="E152" s="38">
        <f t="shared" si="11"/>
        <v>-1.2098139557128507E-2</v>
      </c>
    </row>
    <row r="153" spans="2:5" x14ac:dyDescent="0.25">
      <c r="B153" s="39">
        <v>3.02</v>
      </c>
      <c r="C153" s="39">
        <v>-0.111</v>
      </c>
      <c r="D153" s="38">
        <f t="shared" si="10"/>
        <v>-0.13700000000000001</v>
      </c>
      <c r="E153" s="38">
        <f t="shared" si="11"/>
        <v>-1.3366492897795205E-2</v>
      </c>
    </row>
    <row r="154" spans="2:5" x14ac:dyDescent="0.25">
      <c r="B154" s="39">
        <v>3.04</v>
      </c>
      <c r="C154" s="39">
        <v>-0.11700000000000001</v>
      </c>
      <c r="D154" s="38">
        <f t="shared" si="10"/>
        <v>-0.14300000000000002</v>
      </c>
      <c r="E154" s="38">
        <f t="shared" si="11"/>
        <v>-1.3951886747333683E-2</v>
      </c>
    </row>
    <row r="155" spans="2:5" x14ac:dyDescent="0.25">
      <c r="B155" s="39">
        <v>3.06</v>
      </c>
      <c r="C155" s="39">
        <v>-0.11700000000000001</v>
      </c>
      <c r="D155" s="38">
        <f t="shared" si="10"/>
        <v>-0.14300000000000002</v>
      </c>
      <c r="E155" s="38">
        <f t="shared" si="11"/>
        <v>-1.3951886747333683E-2</v>
      </c>
    </row>
    <row r="156" spans="2:5" x14ac:dyDescent="0.25">
      <c r="B156" s="39">
        <v>3.08</v>
      </c>
      <c r="C156" s="39">
        <v>-0.123</v>
      </c>
      <c r="D156" s="38">
        <f t="shared" si="10"/>
        <v>-0.14899999999999999</v>
      </c>
      <c r="E156" s="38">
        <f t="shared" si="11"/>
        <v>-1.4537280596872157E-2</v>
      </c>
    </row>
    <row r="157" spans="2:5" x14ac:dyDescent="0.25">
      <c r="B157" s="39">
        <v>3.1</v>
      </c>
      <c r="C157" s="39">
        <v>-0.129</v>
      </c>
      <c r="D157" s="38">
        <f t="shared" si="10"/>
        <v>-0.155</v>
      </c>
      <c r="E157" s="38">
        <f t="shared" si="11"/>
        <v>-1.5122674446410633E-2</v>
      </c>
    </row>
    <row r="158" spans="2:5" x14ac:dyDescent="0.25">
      <c r="B158" s="40">
        <v>3.12</v>
      </c>
      <c r="C158" s="40">
        <v>-0.129</v>
      </c>
      <c r="D158" s="38">
        <f t="shared" si="10"/>
        <v>-0.155</v>
      </c>
      <c r="E158" s="38">
        <f t="shared" si="11"/>
        <v>-1.5122674446410633E-2</v>
      </c>
    </row>
    <row r="159" spans="2:5" x14ac:dyDescent="0.25">
      <c r="B159" s="40">
        <v>3.14</v>
      </c>
      <c r="C159" s="40">
        <v>-0.129</v>
      </c>
      <c r="D159" s="38">
        <f t="shared" si="10"/>
        <v>-0.155</v>
      </c>
      <c r="E159" s="38">
        <f t="shared" si="11"/>
        <v>-1.5122674446410633E-2</v>
      </c>
    </row>
    <row r="160" spans="2:5" x14ac:dyDescent="0.25">
      <c r="B160" s="40">
        <v>3.16</v>
      </c>
      <c r="C160" s="40">
        <v>-0.129</v>
      </c>
      <c r="D160" s="38">
        <f t="shared" si="10"/>
        <v>-0.155</v>
      </c>
      <c r="E160" s="38">
        <f t="shared" si="11"/>
        <v>-1.5122674446410633E-2</v>
      </c>
    </row>
    <row r="161" spans="2:5" x14ac:dyDescent="0.25">
      <c r="B161" s="40">
        <v>3.18</v>
      </c>
      <c r="C161" s="40">
        <v>-0.129</v>
      </c>
      <c r="D161" s="38">
        <f t="shared" si="10"/>
        <v>-0.155</v>
      </c>
      <c r="E161" s="38">
        <f t="shared" si="11"/>
        <v>-1.5122674446410633E-2</v>
      </c>
    </row>
    <row r="162" spans="2:5" x14ac:dyDescent="0.25">
      <c r="B162" s="39">
        <v>3.2</v>
      </c>
      <c r="C162" s="39">
        <v>-0.11700000000000001</v>
      </c>
      <c r="D162" s="38">
        <f t="shared" si="10"/>
        <v>-0.14300000000000002</v>
      </c>
      <c r="E162" s="38">
        <f t="shared" si="11"/>
        <v>-1.3951886747333683E-2</v>
      </c>
    </row>
    <row r="163" spans="2:5" x14ac:dyDescent="0.25">
      <c r="B163" s="39">
        <v>3.22</v>
      </c>
      <c r="C163" s="39">
        <v>-0.111</v>
      </c>
      <c r="D163" s="38">
        <f t="shared" si="10"/>
        <v>-0.13700000000000001</v>
      </c>
      <c r="E163" s="38">
        <f t="shared" si="11"/>
        <v>-1.3366492897795205E-2</v>
      </c>
    </row>
    <row r="164" spans="2:5" x14ac:dyDescent="0.25">
      <c r="B164" s="39">
        <v>3.24</v>
      </c>
      <c r="C164" s="39">
        <v>-0.111</v>
      </c>
      <c r="D164" s="38">
        <f t="shared" si="10"/>
        <v>-0.13700000000000001</v>
      </c>
      <c r="E164" s="38">
        <f t="shared" si="11"/>
        <v>-1.3366492897795205E-2</v>
      </c>
    </row>
    <row r="165" spans="2:5" x14ac:dyDescent="0.25">
      <c r="B165" s="39">
        <v>3.26</v>
      </c>
      <c r="C165" s="39">
        <v>-9.8000000000000004E-2</v>
      </c>
      <c r="D165" s="38">
        <f t="shared" si="10"/>
        <v>-0.124</v>
      </c>
      <c r="E165" s="38">
        <f t="shared" si="11"/>
        <v>-1.2098139557128507E-2</v>
      </c>
    </row>
    <row r="166" spans="2:5" x14ac:dyDescent="0.25">
      <c r="B166" s="39">
        <v>3.28</v>
      </c>
      <c r="C166" s="39">
        <v>-8.5999999999999993E-2</v>
      </c>
      <c r="D166" s="38">
        <f t="shared" si="10"/>
        <v>-0.11199999999999999</v>
      </c>
      <c r="E166" s="38">
        <f t="shared" si="11"/>
        <v>-1.0927351858051553E-2</v>
      </c>
    </row>
    <row r="167" spans="2:5" x14ac:dyDescent="0.25">
      <c r="B167" s="39">
        <v>3.3</v>
      </c>
      <c r="C167" s="39">
        <v>-8.1000000000000003E-2</v>
      </c>
      <c r="D167" s="38">
        <f t="shared" si="10"/>
        <v>-0.107</v>
      </c>
      <c r="E167" s="38">
        <f t="shared" si="11"/>
        <v>-1.0439523650102825E-2</v>
      </c>
    </row>
    <row r="168" spans="2:5" x14ac:dyDescent="0.25">
      <c r="B168" s="39">
        <v>3.32</v>
      </c>
      <c r="C168" s="39">
        <v>-6.8000000000000005E-2</v>
      </c>
      <c r="D168" s="38">
        <f t="shared" si="10"/>
        <v>-9.4E-2</v>
      </c>
      <c r="E168" s="38">
        <f t="shared" si="11"/>
        <v>-9.1711703094361254E-3</v>
      </c>
    </row>
    <row r="169" spans="2:5" x14ac:dyDescent="0.25">
      <c r="B169" s="39">
        <v>3.34</v>
      </c>
      <c r="C169" s="39">
        <v>-6.2E-2</v>
      </c>
      <c r="D169" s="38">
        <f t="shared" si="10"/>
        <v>-8.7999999999999995E-2</v>
      </c>
      <c r="E169" s="38">
        <f t="shared" si="11"/>
        <v>-8.5857764598976493E-3</v>
      </c>
    </row>
    <row r="170" spans="2:5" x14ac:dyDescent="0.25">
      <c r="B170" s="39">
        <v>3.36</v>
      </c>
      <c r="C170" s="39">
        <v>-4.3999999999999997E-2</v>
      </c>
      <c r="D170" s="38">
        <f t="shared" si="10"/>
        <v>-6.9999999999999993E-2</v>
      </c>
      <c r="E170" s="38">
        <f t="shared" si="11"/>
        <v>-6.8295949112822212E-3</v>
      </c>
    </row>
    <row r="171" spans="2:5" x14ac:dyDescent="0.25">
      <c r="B171" s="39">
        <v>3.38</v>
      </c>
      <c r="C171" s="39">
        <v>-3.7999999999999999E-2</v>
      </c>
      <c r="D171" s="38">
        <f t="shared" si="10"/>
        <v>-6.4000000000000001E-2</v>
      </c>
      <c r="E171" s="38">
        <f t="shared" si="11"/>
        <v>-6.2442010617437451E-3</v>
      </c>
    </row>
    <row r="172" spans="2:5" x14ac:dyDescent="0.25">
      <c r="B172" s="39">
        <v>3.4</v>
      </c>
      <c r="C172" s="39">
        <v>-2.5999999999999999E-2</v>
      </c>
      <c r="D172" s="38">
        <f t="shared" si="10"/>
        <v>-5.1999999999999998E-2</v>
      </c>
      <c r="E172" s="38">
        <f t="shared" si="11"/>
        <v>-5.073413362666793E-3</v>
      </c>
    </row>
    <row r="173" spans="2:5" x14ac:dyDescent="0.25">
      <c r="B173" s="39">
        <v>3.42</v>
      </c>
      <c r="C173" s="39">
        <v>-7.0000000000000001E-3</v>
      </c>
      <c r="D173" s="38">
        <f t="shared" si="10"/>
        <v>-3.3000000000000002E-2</v>
      </c>
      <c r="E173" s="38">
        <f t="shared" si="11"/>
        <v>-3.2196661724616187E-3</v>
      </c>
    </row>
    <row r="174" spans="2:5" x14ac:dyDescent="0.25">
      <c r="B174" s="39">
        <v>3.44</v>
      </c>
      <c r="C174" s="39">
        <v>5.0000000000000001E-3</v>
      </c>
      <c r="D174" s="38">
        <f t="shared" si="10"/>
        <v>-2.0999999999999998E-2</v>
      </c>
      <c r="E174" s="38">
        <f t="shared" si="11"/>
        <v>-2.0488784733846662E-3</v>
      </c>
    </row>
    <row r="175" spans="2:5" x14ac:dyDescent="0.25">
      <c r="B175" s="39">
        <v>3.46</v>
      </c>
      <c r="C175" s="39">
        <v>1.0999999999999999E-2</v>
      </c>
      <c r="D175" s="38">
        <f t="shared" si="10"/>
        <v>-1.4999999999999999E-2</v>
      </c>
      <c r="E175" s="38">
        <f t="shared" si="11"/>
        <v>-1.4634846238461903E-3</v>
      </c>
    </row>
    <row r="176" spans="2:5" x14ac:dyDescent="0.25">
      <c r="B176" s="39">
        <v>3.48</v>
      </c>
      <c r="C176" s="39">
        <v>2.3E-2</v>
      </c>
      <c r="D176" s="38">
        <f t="shared" si="10"/>
        <v>-2.9999999999999992E-3</v>
      </c>
      <c r="E176" s="38">
        <f t="shared" si="11"/>
        <v>-2.9269692476923797E-4</v>
      </c>
    </row>
    <row r="177" spans="2:5" x14ac:dyDescent="0.25">
      <c r="B177" s="39">
        <v>3.5</v>
      </c>
      <c r="C177" s="39">
        <v>4.1000000000000002E-2</v>
      </c>
      <c r="D177" s="38">
        <f t="shared" si="10"/>
        <v>1.5000000000000003E-2</v>
      </c>
      <c r="E177" s="38">
        <f t="shared" si="11"/>
        <v>1.4634846238461906E-3</v>
      </c>
    </row>
    <row r="178" spans="2:5" x14ac:dyDescent="0.25">
      <c r="B178" s="39">
        <v>3.52</v>
      </c>
      <c r="C178" s="39">
        <v>5.2999999999999999E-2</v>
      </c>
      <c r="D178" s="38">
        <f t="shared" si="10"/>
        <v>2.7E-2</v>
      </c>
      <c r="E178" s="38">
        <f t="shared" si="11"/>
        <v>2.6342723229231427E-3</v>
      </c>
    </row>
    <row r="179" spans="2:5" x14ac:dyDescent="0.25">
      <c r="B179" s="39">
        <v>3.54</v>
      </c>
      <c r="C179" s="39">
        <v>0.06</v>
      </c>
      <c r="D179" s="38">
        <f t="shared" si="10"/>
        <v>3.4000000000000002E-2</v>
      </c>
      <c r="E179" s="38">
        <f t="shared" si="11"/>
        <v>3.3172318140513649E-3</v>
      </c>
    </row>
    <row r="180" spans="2:5" x14ac:dyDescent="0.25">
      <c r="B180" s="39">
        <v>3.56</v>
      </c>
      <c r="C180" s="39">
        <v>7.1999999999999995E-2</v>
      </c>
      <c r="D180" s="38">
        <f t="shared" si="10"/>
        <v>4.5999999999999999E-2</v>
      </c>
      <c r="E180" s="38">
        <f t="shared" si="11"/>
        <v>4.488019513128317E-3</v>
      </c>
    </row>
    <row r="181" spans="2:5" x14ac:dyDescent="0.25">
      <c r="B181" s="39">
        <v>3.58</v>
      </c>
      <c r="C181" s="39">
        <v>8.4000000000000005E-2</v>
      </c>
      <c r="D181" s="38">
        <f t="shared" si="10"/>
        <v>5.800000000000001E-2</v>
      </c>
      <c r="E181" s="38">
        <f t="shared" si="11"/>
        <v>5.6588072122052699E-3</v>
      </c>
    </row>
    <row r="182" spans="2:5" x14ac:dyDescent="0.25">
      <c r="B182" s="39">
        <v>3.6</v>
      </c>
      <c r="C182" s="39">
        <v>9.6000000000000002E-2</v>
      </c>
      <c r="D182" s="38">
        <f t="shared" si="10"/>
        <v>7.0000000000000007E-2</v>
      </c>
      <c r="E182" s="38">
        <f t="shared" si="11"/>
        <v>6.829594911282222E-3</v>
      </c>
    </row>
    <row r="183" spans="2:5" x14ac:dyDescent="0.25">
      <c r="B183" s="39">
        <v>3.62</v>
      </c>
      <c r="C183" s="39">
        <v>0.10199999999999999</v>
      </c>
      <c r="D183" s="38">
        <f t="shared" si="10"/>
        <v>7.5999999999999998E-2</v>
      </c>
      <c r="E183" s="38">
        <f t="shared" si="11"/>
        <v>7.4149887608206972E-3</v>
      </c>
    </row>
    <row r="184" spans="2:5" x14ac:dyDescent="0.25">
      <c r="B184" s="39">
        <v>3.64</v>
      </c>
      <c r="C184" s="39">
        <v>0.108</v>
      </c>
      <c r="D184" s="38">
        <f t="shared" si="10"/>
        <v>8.2000000000000003E-2</v>
      </c>
      <c r="E184" s="38">
        <f t="shared" si="11"/>
        <v>8.0003826103591733E-3</v>
      </c>
    </row>
    <row r="185" spans="2:5" x14ac:dyDescent="0.25">
      <c r="B185" s="39">
        <v>3.66</v>
      </c>
      <c r="C185" s="39">
        <v>0.114</v>
      </c>
      <c r="D185" s="38">
        <f t="shared" si="10"/>
        <v>8.8000000000000009E-2</v>
      </c>
      <c r="E185" s="38">
        <f t="shared" si="11"/>
        <v>8.585776459897651E-3</v>
      </c>
    </row>
    <row r="186" spans="2:5" x14ac:dyDescent="0.25">
      <c r="B186" s="39">
        <v>3.68</v>
      </c>
      <c r="C186" s="39">
        <v>0.126</v>
      </c>
      <c r="D186" s="38">
        <f t="shared" si="10"/>
        <v>0.1</v>
      </c>
      <c r="E186" s="38">
        <f t="shared" si="11"/>
        <v>9.7565641589746031E-3</v>
      </c>
    </row>
    <row r="187" spans="2:5" x14ac:dyDescent="0.25">
      <c r="B187" s="39">
        <v>3.7</v>
      </c>
      <c r="C187" s="39">
        <v>0.126</v>
      </c>
      <c r="D187" s="38">
        <f t="shared" si="10"/>
        <v>0.1</v>
      </c>
      <c r="E187" s="38">
        <f t="shared" si="11"/>
        <v>9.7565641589746031E-3</v>
      </c>
    </row>
    <row r="188" spans="2:5" x14ac:dyDescent="0.25">
      <c r="B188" s="40">
        <v>3.72</v>
      </c>
      <c r="C188" s="40">
        <v>0.13200000000000001</v>
      </c>
      <c r="D188" s="38">
        <f t="shared" si="10"/>
        <v>0.10600000000000001</v>
      </c>
      <c r="E188" s="38">
        <f t="shared" si="11"/>
        <v>1.0341958008513079E-2</v>
      </c>
    </row>
    <row r="189" spans="2:5" x14ac:dyDescent="0.25">
      <c r="B189" s="40">
        <v>3.74</v>
      </c>
      <c r="C189" s="40">
        <v>0.13200000000000001</v>
      </c>
      <c r="D189" s="38">
        <f t="shared" si="10"/>
        <v>0.10600000000000001</v>
      </c>
      <c r="E189" s="38">
        <f t="shared" si="11"/>
        <v>1.0341958008513079E-2</v>
      </c>
    </row>
    <row r="190" spans="2:5" x14ac:dyDescent="0.25">
      <c r="B190" s="40">
        <v>3.76</v>
      </c>
      <c r="C190" s="40">
        <v>0.13200000000000001</v>
      </c>
      <c r="D190" s="38">
        <f t="shared" si="10"/>
        <v>0.10600000000000001</v>
      </c>
      <c r="E190" s="38">
        <f t="shared" si="11"/>
        <v>1.0341958008513079E-2</v>
      </c>
    </row>
    <row r="191" spans="2:5" x14ac:dyDescent="0.25">
      <c r="B191" s="40">
        <v>3.78</v>
      </c>
      <c r="C191" s="40">
        <v>0.13200000000000001</v>
      </c>
      <c r="D191" s="38">
        <f t="shared" si="10"/>
        <v>0.10600000000000001</v>
      </c>
      <c r="E191" s="38">
        <f t="shared" si="11"/>
        <v>1.0341958008513079E-2</v>
      </c>
    </row>
    <row r="192" spans="2:5" x14ac:dyDescent="0.25">
      <c r="B192" s="40">
        <v>3.8</v>
      </c>
      <c r="C192" s="40">
        <v>0.13200000000000001</v>
      </c>
      <c r="D192" s="38">
        <f t="shared" si="10"/>
        <v>0.10600000000000001</v>
      </c>
      <c r="E192" s="38">
        <f t="shared" si="11"/>
        <v>1.0341958008513079E-2</v>
      </c>
    </row>
    <row r="193" spans="2:5" x14ac:dyDescent="0.25">
      <c r="B193" s="40">
        <v>3.82</v>
      </c>
      <c r="C193" s="40">
        <v>0.13200000000000001</v>
      </c>
      <c r="D193" s="38">
        <f t="shared" si="10"/>
        <v>0.10600000000000001</v>
      </c>
      <c r="E193" s="38">
        <f t="shared" si="11"/>
        <v>1.0341958008513079E-2</v>
      </c>
    </row>
    <row r="194" spans="2:5" x14ac:dyDescent="0.25">
      <c r="B194" s="40">
        <v>3.84</v>
      </c>
      <c r="C194" s="40">
        <v>0.13200000000000001</v>
      </c>
      <c r="D194" s="38">
        <f t="shared" si="10"/>
        <v>0.10600000000000001</v>
      </c>
      <c r="E194" s="38">
        <f t="shared" si="11"/>
        <v>1.0341958008513079E-2</v>
      </c>
    </row>
    <row r="195" spans="2:5" x14ac:dyDescent="0.25">
      <c r="B195" s="39">
        <v>3.86</v>
      </c>
      <c r="C195" s="39">
        <v>0.12</v>
      </c>
      <c r="D195" s="38">
        <f t="shared" ref="D195:D258" si="12">C195-$O$5</f>
        <v>9.4E-2</v>
      </c>
      <c r="E195" s="38">
        <f t="shared" si="11"/>
        <v>9.1711703094361254E-3</v>
      </c>
    </row>
    <row r="196" spans="2:5" x14ac:dyDescent="0.25">
      <c r="B196" s="39">
        <v>3.88</v>
      </c>
      <c r="C196" s="39">
        <v>0.12</v>
      </c>
      <c r="D196" s="38">
        <f t="shared" si="12"/>
        <v>9.4E-2</v>
      </c>
      <c r="E196" s="38">
        <f t="shared" ref="E196:E259" si="13">D196/$O$2</f>
        <v>9.1711703094361254E-3</v>
      </c>
    </row>
    <row r="197" spans="2:5" x14ac:dyDescent="0.25">
      <c r="B197" s="39">
        <v>3.9</v>
      </c>
      <c r="C197" s="39">
        <v>0.114</v>
      </c>
      <c r="D197" s="38">
        <f t="shared" si="12"/>
        <v>8.8000000000000009E-2</v>
      </c>
      <c r="E197" s="38">
        <f t="shared" si="13"/>
        <v>8.585776459897651E-3</v>
      </c>
    </row>
    <row r="198" spans="2:5" x14ac:dyDescent="0.25">
      <c r="B198" s="39">
        <v>3.92</v>
      </c>
      <c r="C198" s="39">
        <v>0.108</v>
      </c>
      <c r="D198" s="38">
        <f t="shared" si="12"/>
        <v>8.2000000000000003E-2</v>
      </c>
      <c r="E198" s="38">
        <f t="shared" si="13"/>
        <v>8.0003826103591733E-3</v>
      </c>
    </row>
    <row r="199" spans="2:5" x14ac:dyDescent="0.25">
      <c r="B199" s="39">
        <v>3.94</v>
      </c>
      <c r="C199" s="39">
        <v>0.10199999999999999</v>
      </c>
      <c r="D199" s="38">
        <f t="shared" si="12"/>
        <v>7.5999999999999998E-2</v>
      </c>
      <c r="E199" s="38">
        <f t="shared" si="13"/>
        <v>7.4149887608206972E-3</v>
      </c>
    </row>
    <row r="200" spans="2:5" x14ac:dyDescent="0.25">
      <c r="B200" s="39">
        <v>3.96</v>
      </c>
      <c r="C200" s="39">
        <v>9.6000000000000002E-2</v>
      </c>
      <c r="D200" s="38">
        <f t="shared" si="12"/>
        <v>7.0000000000000007E-2</v>
      </c>
      <c r="E200" s="38">
        <f t="shared" si="13"/>
        <v>6.829594911282222E-3</v>
      </c>
    </row>
    <row r="201" spans="2:5" x14ac:dyDescent="0.25">
      <c r="B201" s="39">
        <v>3.98</v>
      </c>
      <c r="C201" s="39">
        <v>8.4000000000000005E-2</v>
      </c>
      <c r="D201" s="38">
        <f t="shared" si="12"/>
        <v>5.800000000000001E-2</v>
      </c>
      <c r="E201" s="38">
        <f t="shared" si="13"/>
        <v>5.6588072122052699E-3</v>
      </c>
    </row>
    <row r="202" spans="2:5" x14ac:dyDescent="0.25">
      <c r="B202" s="39">
        <v>4</v>
      </c>
      <c r="C202" s="39">
        <v>7.6999999999999999E-2</v>
      </c>
      <c r="D202" s="38">
        <f t="shared" si="12"/>
        <v>5.1000000000000004E-2</v>
      </c>
      <c r="E202" s="38">
        <f t="shared" si="13"/>
        <v>4.9758477210770473E-3</v>
      </c>
    </row>
    <row r="203" spans="2:5" x14ac:dyDescent="0.25">
      <c r="B203" s="39">
        <v>4.0199999999999996</v>
      </c>
      <c r="C203" s="39">
        <v>6.6000000000000003E-2</v>
      </c>
      <c r="D203" s="38">
        <f t="shared" si="12"/>
        <v>4.0000000000000008E-2</v>
      </c>
      <c r="E203" s="38">
        <f t="shared" si="13"/>
        <v>3.9026256635898418E-3</v>
      </c>
    </row>
    <row r="204" spans="2:5" x14ac:dyDescent="0.25">
      <c r="B204" s="39">
        <v>4.04</v>
      </c>
      <c r="C204" s="39">
        <v>5.2999999999999999E-2</v>
      </c>
      <c r="D204" s="38">
        <f t="shared" si="12"/>
        <v>2.7E-2</v>
      </c>
      <c r="E204" s="38">
        <f t="shared" si="13"/>
        <v>2.6342723229231427E-3</v>
      </c>
    </row>
    <row r="205" spans="2:5" x14ac:dyDescent="0.25">
      <c r="B205" s="39">
        <v>4.0599999999999996</v>
      </c>
      <c r="C205" s="39">
        <v>4.7E-2</v>
      </c>
      <c r="D205" s="38">
        <f t="shared" si="12"/>
        <v>2.1000000000000001E-2</v>
      </c>
      <c r="E205" s="38">
        <f t="shared" si="13"/>
        <v>2.0488784733846666E-3</v>
      </c>
    </row>
    <row r="206" spans="2:5" x14ac:dyDescent="0.25">
      <c r="B206" s="39">
        <v>4.08</v>
      </c>
      <c r="C206" s="39">
        <v>3.5000000000000003E-2</v>
      </c>
      <c r="D206" s="38">
        <f t="shared" si="12"/>
        <v>9.0000000000000045E-3</v>
      </c>
      <c r="E206" s="38">
        <f t="shared" si="13"/>
        <v>8.7809077430771462E-4</v>
      </c>
    </row>
    <row r="207" spans="2:5" x14ac:dyDescent="0.25">
      <c r="B207" s="39">
        <v>4.0999999999999996</v>
      </c>
      <c r="C207" s="39">
        <v>2.9000000000000001E-2</v>
      </c>
      <c r="D207" s="38">
        <f t="shared" si="12"/>
        <v>3.0000000000000027E-3</v>
      </c>
      <c r="E207" s="38">
        <f t="shared" si="13"/>
        <v>2.9269692476923835E-4</v>
      </c>
    </row>
    <row r="208" spans="2:5" x14ac:dyDescent="0.25">
      <c r="B208" s="39">
        <v>4.12</v>
      </c>
      <c r="C208" s="39">
        <v>1.7000000000000001E-2</v>
      </c>
      <c r="D208" s="38">
        <f t="shared" si="12"/>
        <v>-8.9999999999999976E-3</v>
      </c>
      <c r="E208" s="38">
        <f t="shared" si="13"/>
        <v>-8.7809077430771397E-4</v>
      </c>
    </row>
    <row r="209" spans="2:5" x14ac:dyDescent="0.25">
      <c r="B209" s="39">
        <v>4.1399999999999997</v>
      </c>
      <c r="C209" s="39">
        <v>5.0000000000000001E-3</v>
      </c>
      <c r="D209" s="38">
        <f t="shared" si="12"/>
        <v>-2.0999999999999998E-2</v>
      </c>
      <c r="E209" s="38">
        <f t="shared" si="13"/>
        <v>-2.0488784733846662E-3</v>
      </c>
    </row>
    <row r="210" spans="2:5" x14ac:dyDescent="0.25">
      <c r="B210" s="39">
        <v>4.16</v>
      </c>
      <c r="C210" s="39">
        <v>-2E-3</v>
      </c>
      <c r="D210" s="38">
        <f t="shared" si="12"/>
        <v>-2.7999999999999997E-2</v>
      </c>
      <c r="E210" s="38">
        <f t="shared" si="13"/>
        <v>-2.7318379645128884E-3</v>
      </c>
    </row>
    <row r="211" spans="2:5" x14ac:dyDescent="0.25">
      <c r="B211" s="39">
        <v>4.18</v>
      </c>
      <c r="C211" s="39">
        <v>-7.0000000000000001E-3</v>
      </c>
      <c r="D211" s="38">
        <f t="shared" si="12"/>
        <v>-3.3000000000000002E-2</v>
      </c>
      <c r="E211" s="38">
        <f t="shared" si="13"/>
        <v>-3.2196661724616187E-3</v>
      </c>
    </row>
    <row r="212" spans="2:5" x14ac:dyDescent="0.25">
      <c r="B212" s="39">
        <v>4.2</v>
      </c>
      <c r="C212" s="39">
        <v>-1.9E-2</v>
      </c>
      <c r="D212" s="38">
        <f t="shared" si="12"/>
        <v>-4.4999999999999998E-2</v>
      </c>
      <c r="E212" s="38">
        <f t="shared" si="13"/>
        <v>-4.3904538715385704E-3</v>
      </c>
    </row>
    <row r="213" spans="2:5" x14ac:dyDescent="0.25">
      <c r="B213" s="39">
        <v>4.22</v>
      </c>
      <c r="C213" s="39">
        <v>-2.5999999999999999E-2</v>
      </c>
      <c r="D213" s="38">
        <f t="shared" si="12"/>
        <v>-5.1999999999999998E-2</v>
      </c>
      <c r="E213" s="38">
        <f t="shared" si="13"/>
        <v>-5.073413362666793E-3</v>
      </c>
    </row>
    <row r="214" spans="2:5" x14ac:dyDescent="0.25">
      <c r="B214" s="39">
        <v>4.24</v>
      </c>
      <c r="C214" s="39">
        <v>-3.7999999999999999E-2</v>
      </c>
      <c r="D214" s="38">
        <f t="shared" si="12"/>
        <v>-6.4000000000000001E-2</v>
      </c>
      <c r="E214" s="38">
        <f t="shared" si="13"/>
        <v>-6.2442010617437451E-3</v>
      </c>
    </row>
    <row r="215" spans="2:5" x14ac:dyDescent="0.25">
      <c r="B215" s="39">
        <v>4.26</v>
      </c>
      <c r="C215" s="39">
        <v>-3.7999999999999999E-2</v>
      </c>
      <c r="D215" s="38">
        <f t="shared" si="12"/>
        <v>-6.4000000000000001E-2</v>
      </c>
      <c r="E215" s="38">
        <f t="shared" si="13"/>
        <v>-6.2442010617437451E-3</v>
      </c>
    </row>
    <row r="216" spans="2:5" x14ac:dyDescent="0.25">
      <c r="B216" s="39">
        <v>4.28</v>
      </c>
      <c r="C216" s="39">
        <v>-4.3999999999999997E-2</v>
      </c>
      <c r="D216" s="38">
        <f t="shared" si="12"/>
        <v>-6.9999999999999993E-2</v>
      </c>
      <c r="E216" s="38">
        <f t="shared" si="13"/>
        <v>-6.8295949112822212E-3</v>
      </c>
    </row>
    <row r="217" spans="2:5" x14ac:dyDescent="0.25">
      <c r="B217" s="39">
        <v>4.3</v>
      </c>
      <c r="C217" s="39">
        <v>-0.05</v>
      </c>
      <c r="D217" s="38">
        <f t="shared" si="12"/>
        <v>-7.5999999999999998E-2</v>
      </c>
      <c r="E217" s="38">
        <f t="shared" si="13"/>
        <v>-7.4149887608206972E-3</v>
      </c>
    </row>
    <row r="218" spans="2:5" x14ac:dyDescent="0.25">
      <c r="B218" s="39">
        <v>4.32</v>
      </c>
      <c r="C218" s="39">
        <v>-5.6000000000000001E-2</v>
      </c>
      <c r="D218" s="38">
        <f t="shared" si="12"/>
        <v>-8.2000000000000003E-2</v>
      </c>
      <c r="E218" s="38">
        <f t="shared" si="13"/>
        <v>-8.0003826103591733E-3</v>
      </c>
    </row>
    <row r="219" spans="2:5" x14ac:dyDescent="0.25">
      <c r="B219" s="40">
        <v>4.34</v>
      </c>
      <c r="C219" s="40">
        <v>-6.2E-2</v>
      </c>
      <c r="D219" s="38">
        <f t="shared" si="12"/>
        <v>-8.7999999999999995E-2</v>
      </c>
      <c r="E219" s="38">
        <f t="shared" si="13"/>
        <v>-8.5857764598976493E-3</v>
      </c>
    </row>
    <row r="220" spans="2:5" x14ac:dyDescent="0.25">
      <c r="B220" s="40">
        <v>4.3600000000000003</v>
      </c>
      <c r="C220" s="40">
        <v>-6.2E-2</v>
      </c>
      <c r="D220" s="38">
        <f t="shared" si="12"/>
        <v>-8.7999999999999995E-2</v>
      </c>
      <c r="E220" s="38">
        <f t="shared" si="13"/>
        <v>-8.5857764598976493E-3</v>
      </c>
    </row>
    <row r="221" spans="2:5" x14ac:dyDescent="0.25">
      <c r="B221" s="40">
        <v>4.38</v>
      </c>
      <c r="C221" s="40">
        <v>-6.2E-2</v>
      </c>
      <c r="D221" s="38">
        <f t="shared" si="12"/>
        <v>-8.7999999999999995E-2</v>
      </c>
      <c r="E221" s="38">
        <f t="shared" si="13"/>
        <v>-8.5857764598976493E-3</v>
      </c>
    </row>
    <row r="222" spans="2:5" x14ac:dyDescent="0.25">
      <c r="B222" s="40">
        <v>4.4000000000000004</v>
      </c>
      <c r="C222" s="40">
        <v>-6.2E-2</v>
      </c>
      <c r="D222" s="38">
        <f t="shared" si="12"/>
        <v>-8.7999999999999995E-2</v>
      </c>
      <c r="E222" s="38">
        <f t="shared" si="13"/>
        <v>-8.5857764598976493E-3</v>
      </c>
    </row>
    <row r="223" spans="2:5" x14ac:dyDescent="0.25">
      <c r="B223" s="40">
        <v>4.42</v>
      </c>
      <c r="C223" s="40">
        <v>-6.2E-2</v>
      </c>
      <c r="D223" s="38">
        <f t="shared" si="12"/>
        <v>-8.7999999999999995E-2</v>
      </c>
      <c r="E223" s="38">
        <f t="shared" si="13"/>
        <v>-8.5857764598976493E-3</v>
      </c>
    </row>
    <row r="224" spans="2:5" x14ac:dyDescent="0.25">
      <c r="B224" s="40">
        <v>4.4400000000000004</v>
      </c>
      <c r="C224" s="40">
        <v>-6.2E-2</v>
      </c>
      <c r="D224" s="38">
        <f t="shared" si="12"/>
        <v>-8.7999999999999995E-2</v>
      </c>
      <c r="E224" s="38">
        <f t="shared" si="13"/>
        <v>-8.5857764598976493E-3</v>
      </c>
    </row>
    <row r="225" spans="2:5" x14ac:dyDescent="0.25">
      <c r="B225" s="40">
        <v>4.46</v>
      </c>
      <c r="C225" s="40">
        <v>-6.2E-2</v>
      </c>
      <c r="D225" s="38">
        <f t="shared" si="12"/>
        <v>-8.7999999999999995E-2</v>
      </c>
      <c r="E225" s="38">
        <f t="shared" si="13"/>
        <v>-8.5857764598976493E-3</v>
      </c>
    </row>
    <row r="226" spans="2:5" x14ac:dyDescent="0.25">
      <c r="B226" s="40">
        <v>4.4800000000000004</v>
      </c>
      <c r="C226" s="40">
        <v>-6.2E-2</v>
      </c>
      <c r="D226" s="38">
        <f t="shared" si="12"/>
        <v>-8.7999999999999995E-2</v>
      </c>
      <c r="E226" s="38">
        <f t="shared" si="13"/>
        <v>-8.5857764598976493E-3</v>
      </c>
    </row>
    <row r="227" spans="2:5" x14ac:dyDescent="0.25">
      <c r="B227" s="39">
        <v>4.5</v>
      </c>
      <c r="C227" s="39">
        <v>-5.6000000000000001E-2</v>
      </c>
      <c r="D227" s="38">
        <f t="shared" si="12"/>
        <v>-8.2000000000000003E-2</v>
      </c>
      <c r="E227" s="38">
        <f t="shared" si="13"/>
        <v>-8.0003826103591733E-3</v>
      </c>
    </row>
    <row r="228" spans="2:5" x14ac:dyDescent="0.25">
      <c r="B228" s="39">
        <v>4.5199999999999996</v>
      </c>
      <c r="C228" s="39">
        <v>-5.6000000000000001E-2</v>
      </c>
      <c r="D228" s="38">
        <f t="shared" si="12"/>
        <v>-8.2000000000000003E-2</v>
      </c>
      <c r="E228" s="38">
        <f t="shared" si="13"/>
        <v>-8.0003826103591733E-3</v>
      </c>
    </row>
    <row r="229" spans="2:5" x14ac:dyDescent="0.25">
      <c r="B229" s="39">
        <v>4.54</v>
      </c>
      <c r="C229" s="39">
        <v>-0.05</v>
      </c>
      <c r="D229" s="38">
        <f t="shared" si="12"/>
        <v>-7.5999999999999998E-2</v>
      </c>
      <c r="E229" s="38">
        <f t="shared" si="13"/>
        <v>-7.4149887608206972E-3</v>
      </c>
    </row>
    <row r="230" spans="2:5" x14ac:dyDescent="0.25">
      <c r="B230" s="39">
        <v>4.5599999999999996</v>
      </c>
      <c r="C230" s="39">
        <v>-4.3999999999999997E-2</v>
      </c>
      <c r="D230" s="38">
        <f t="shared" si="12"/>
        <v>-6.9999999999999993E-2</v>
      </c>
      <c r="E230" s="38">
        <f t="shared" si="13"/>
        <v>-6.8295949112822212E-3</v>
      </c>
    </row>
    <row r="231" spans="2:5" x14ac:dyDescent="0.25">
      <c r="B231" s="39">
        <v>4.58</v>
      </c>
      <c r="C231" s="39">
        <v>-4.3999999999999997E-2</v>
      </c>
      <c r="D231" s="38">
        <f t="shared" si="12"/>
        <v>-6.9999999999999993E-2</v>
      </c>
      <c r="E231" s="38">
        <f t="shared" si="13"/>
        <v>-6.8295949112822212E-3</v>
      </c>
    </row>
    <row r="232" spans="2:5" x14ac:dyDescent="0.25">
      <c r="B232" s="39">
        <v>4.5999999999999996</v>
      </c>
      <c r="C232" s="39">
        <v>-3.7999999999999999E-2</v>
      </c>
      <c r="D232" s="38">
        <f t="shared" si="12"/>
        <v>-6.4000000000000001E-2</v>
      </c>
      <c r="E232" s="38">
        <f t="shared" si="13"/>
        <v>-6.2442010617437451E-3</v>
      </c>
    </row>
    <row r="233" spans="2:5" x14ac:dyDescent="0.25">
      <c r="B233" s="39">
        <v>4.62</v>
      </c>
      <c r="C233" s="39">
        <v>-3.2000000000000001E-2</v>
      </c>
      <c r="D233" s="38">
        <f t="shared" si="12"/>
        <v>-5.7999999999999996E-2</v>
      </c>
      <c r="E233" s="38">
        <f t="shared" si="13"/>
        <v>-5.6588072122052691E-3</v>
      </c>
    </row>
    <row r="234" spans="2:5" x14ac:dyDescent="0.25">
      <c r="B234" s="39">
        <v>4.6399999999999997</v>
      </c>
      <c r="C234" s="39">
        <v>-1.9E-2</v>
      </c>
      <c r="D234" s="38">
        <f t="shared" si="12"/>
        <v>-4.4999999999999998E-2</v>
      </c>
      <c r="E234" s="38">
        <f t="shared" si="13"/>
        <v>-4.3904538715385704E-3</v>
      </c>
    </row>
    <row r="235" spans="2:5" x14ac:dyDescent="0.25">
      <c r="B235" s="39">
        <v>4.66</v>
      </c>
      <c r="C235" s="39">
        <v>-1.9E-2</v>
      </c>
      <c r="D235" s="38">
        <f t="shared" si="12"/>
        <v>-4.4999999999999998E-2</v>
      </c>
      <c r="E235" s="38">
        <f t="shared" si="13"/>
        <v>-4.3904538715385704E-3</v>
      </c>
    </row>
    <row r="236" spans="2:5" x14ac:dyDescent="0.25">
      <c r="B236" s="39">
        <v>4.68</v>
      </c>
      <c r="C236" s="39">
        <v>-7.0000000000000001E-3</v>
      </c>
      <c r="D236" s="38">
        <f t="shared" si="12"/>
        <v>-3.3000000000000002E-2</v>
      </c>
      <c r="E236" s="38">
        <f t="shared" si="13"/>
        <v>-3.2196661724616187E-3</v>
      </c>
    </row>
    <row r="237" spans="2:5" x14ac:dyDescent="0.25">
      <c r="B237" s="39">
        <v>4.7</v>
      </c>
      <c r="C237" s="39">
        <v>-2E-3</v>
      </c>
      <c r="D237" s="38">
        <f t="shared" si="12"/>
        <v>-2.7999999999999997E-2</v>
      </c>
      <c r="E237" s="38">
        <f t="shared" si="13"/>
        <v>-2.7318379645128884E-3</v>
      </c>
    </row>
    <row r="238" spans="2:5" x14ac:dyDescent="0.25">
      <c r="B238" s="39">
        <v>4.72</v>
      </c>
      <c r="C238" s="39">
        <v>5.0000000000000001E-3</v>
      </c>
      <c r="D238" s="38">
        <f t="shared" si="12"/>
        <v>-2.0999999999999998E-2</v>
      </c>
      <c r="E238" s="38">
        <f t="shared" si="13"/>
        <v>-2.0488784733846662E-3</v>
      </c>
    </row>
    <row r="239" spans="2:5" x14ac:dyDescent="0.25">
      <c r="B239" s="39">
        <v>4.74</v>
      </c>
      <c r="C239" s="39">
        <v>1.7000000000000001E-2</v>
      </c>
      <c r="D239" s="38">
        <f t="shared" si="12"/>
        <v>-8.9999999999999976E-3</v>
      </c>
      <c r="E239" s="38">
        <f t="shared" si="13"/>
        <v>-8.7809077430771397E-4</v>
      </c>
    </row>
    <row r="240" spans="2:5" x14ac:dyDescent="0.25">
      <c r="B240" s="39">
        <v>4.76</v>
      </c>
      <c r="C240" s="39">
        <v>2.3E-2</v>
      </c>
      <c r="D240" s="38">
        <f t="shared" si="12"/>
        <v>-2.9999999999999992E-3</v>
      </c>
      <c r="E240" s="38">
        <f t="shared" si="13"/>
        <v>-2.9269692476923797E-4</v>
      </c>
    </row>
    <row r="241" spans="2:5" x14ac:dyDescent="0.25">
      <c r="B241" s="39">
        <v>4.78</v>
      </c>
      <c r="C241" s="39">
        <v>2.9000000000000001E-2</v>
      </c>
      <c r="D241" s="38">
        <f t="shared" si="12"/>
        <v>3.0000000000000027E-3</v>
      </c>
      <c r="E241" s="38">
        <f t="shared" si="13"/>
        <v>2.9269692476923835E-4</v>
      </c>
    </row>
    <row r="242" spans="2:5" x14ac:dyDescent="0.25">
      <c r="B242" s="39">
        <v>4.8</v>
      </c>
      <c r="C242" s="39">
        <v>3.5000000000000003E-2</v>
      </c>
      <c r="D242" s="38">
        <f t="shared" si="12"/>
        <v>9.0000000000000045E-3</v>
      </c>
      <c r="E242" s="38">
        <f t="shared" si="13"/>
        <v>8.7809077430771462E-4</v>
      </c>
    </row>
    <row r="243" spans="2:5" x14ac:dyDescent="0.25">
      <c r="B243" s="39">
        <v>4.82</v>
      </c>
      <c r="C243" s="39">
        <v>4.1000000000000002E-2</v>
      </c>
      <c r="D243" s="38">
        <f t="shared" si="12"/>
        <v>1.5000000000000003E-2</v>
      </c>
      <c r="E243" s="38">
        <f t="shared" si="13"/>
        <v>1.4634846238461906E-3</v>
      </c>
    </row>
    <row r="244" spans="2:5" x14ac:dyDescent="0.25">
      <c r="B244" s="39">
        <v>4.84</v>
      </c>
      <c r="C244" s="39">
        <v>4.7E-2</v>
      </c>
      <c r="D244" s="38">
        <f t="shared" si="12"/>
        <v>2.1000000000000001E-2</v>
      </c>
      <c r="E244" s="38">
        <f t="shared" si="13"/>
        <v>2.0488784733846666E-3</v>
      </c>
    </row>
    <row r="245" spans="2:5" x14ac:dyDescent="0.25">
      <c r="B245" s="39">
        <v>4.8600000000000003</v>
      </c>
      <c r="C245" s="39">
        <v>5.2999999999999999E-2</v>
      </c>
      <c r="D245" s="38">
        <f t="shared" si="12"/>
        <v>2.7E-2</v>
      </c>
      <c r="E245" s="38">
        <f t="shared" si="13"/>
        <v>2.6342723229231427E-3</v>
      </c>
    </row>
    <row r="246" spans="2:5" x14ac:dyDescent="0.25">
      <c r="B246" s="39">
        <v>4.88</v>
      </c>
      <c r="C246" s="39">
        <v>0.06</v>
      </c>
      <c r="D246" s="38">
        <f t="shared" si="12"/>
        <v>3.4000000000000002E-2</v>
      </c>
      <c r="E246" s="38">
        <f t="shared" si="13"/>
        <v>3.3172318140513649E-3</v>
      </c>
    </row>
    <row r="247" spans="2:5" x14ac:dyDescent="0.25">
      <c r="B247" s="39">
        <v>4.9000000000000004</v>
      </c>
      <c r="C247" s="39">
        <v>6.6000000000000003E-2</v>
      </c>
      <c r="D247" s="38">
        <f t="shared" si="12"/>
        <v>4.0000000000000008E-2</v>
      </c>
      <c r="E247" s="38">
        <f t="shared" si="13"/>
        <v>3.9026256635898418E-3</v>
      </c>
    </row>
    <row r="248" spans="2:5" x14ac:dyDescent="0.25">
      <c r="B248" s="39">
        <v>4.92</v>
      </c>
      <c r="C248" s="39">
        <v>7.1999999999999995E-2</v>
      </c>
      <c r="D248" s="38">
        <f t="shared" si="12"/>
        <v>4.5999999999999999E-2</v>
      </c>
      <c r="E248" s="38">
        <f t="shared" si="13"/>
        <v>4.488019513128317E-3</v>
      </c>
    </row>
    <row r="249" spans="2:5" x14ac:dyDescent="0.25">
      <c r="B249" s="39">
        <v>4.9400000000000004</v>
      </c>
      <c r="C249" s="39">
        <v>7.6999999999999999E-2</v>
      </c>
      <c r="D249" s="38">
        <f t="shared" si="12"/>
        <v>5.1000000000000004E-2</v>
      </c>
      <c r="E249" s="38">
        <f t="shared" si="13"/>
        <v>4.9758477210770473E-3</v>
      </c>
    </row>
    <row r="250" spans="2:5" x14ac:dyDescent="0.25">
      <c r="B250" s="39">
        <v>4.96</v>
      </c>
      <c r="C250" s="39">
        <v>7.6999999999999999E-2</v>
      </c>
      <c r="D250" s="38">
        <f t="shared" si="12"/>
        <v>5.1000000000000004E-2</v>
      </c>
      <c r="E250" s="38">
        <f t="shared" si="13"/>
        <v>4.9758477210770473E-3</v>
      </c>
    </row>
    <row r="251" spans="2:5" x14ac:dyDescent="0.25">
      <c r="B251" s="39">
        <v>4.9800000000000004</v>
      </c>
      <c r="C251" s="39">
        <v>7.6999999999999999E-2</v>
      </c>
      <c r="D251" s="38">
        <f t="shared" si="12"/>
        <v>5.1000000000000004E-2</v>
      </c>
      <c r="E251" s="38">
        <f t="shared" si="13"/>
        <v>4.9758477210770473E-3</v>
      </c>
    </row>
    <row r="252" spans="2:5" x14ac:dyDescent="0.25">
      <c r="B252" s="39">
        <v>5</v>
      </c>
      <c r="C252" s="39">
        <v>7.6999999999999999E-2</v>
      </c>
      <c r="D252" s="38">
        <f t="shared" si="12"/>
        <v>5.1000000000000004E-2</v>
      </c>
      <c r="E252" s="38">
        <f t="shared" si="13"/>
        <v>4.9758477210770473E-3</v>
      </c>
    </row>
    <row r="253" spans="2:5" x14ac:dyDescent="0.25">
      <c r="B253" s="39">
        <v>5.0199999999999996</v>
      </c>
      <c r="C253" s="39">
        <v>8.4000000000000005E-2</v>
      </c>
      <c r="D253" s="38">
        <f t="shared" si="12"/>
        <v>5.800000000000001E-2</v>
      </c>
      <c r="E253" s="38">
        <f t="shared" si="13"/>
        <v>5.6588072122052699E-3</v>
      </c>
    </row>
    <row r="254" spans="2:5" x14ac:dyDescent="0.25">
      <c r="B254" s="39">
        <v>5.04</v>
      </c>
      <c r="C254" s="39">
        <v>8.4000000000000005E-2</v>
      </c>
      <c r="D254" s="38">
        <f t="shared" si="12"/>
        <v>5.800000000000001E-2</v>
      </c>
      <c r="E254" s="38">
        <f t="shared" si="13"/>
        <v>5.6588072122052699E-3</v>
      </c>
    </row>
    <row r="255" spans="2:5" x14ac:dyDescent="0.25">
      <c r="B255" s="39">
        <v>5.0599999999999996</v>
      </c>
      <c r="C255" s="39">
        <v>8.4000000000000005E-2</v>
      </c>
      <c r="D255" s="38">
        <f t="shared" si="12"/>
        <v>5.800000000000001E-2</v>
      </c>
      <c r="E255" s="38">
        <f t="shared" si="13"/>
        <v>5.6588072122052699E-3</v>
      </c>
    </row>
    <row r="256" spans="2:5" x14ac:dyDescent="0.25">
      <c r="B256" s="40">
        <v>5.08</v>
      </c>
      <c r="C256" s="40">
        <v>0.09</v>
      </c>
      <c r="D256" s="38">
        <f t="shared" si="12"/>
        <v>6.4000000000000001E-2</v>
      </c>
      <c r="E256" s="38">
        <f t="shared" si="13"/>
        <v>6.2442010617437451E-3</v>
      </c>
    </row>
    <row r="257" spans="2:5" x14ac:dyDescent="0.25">
      <c r="B257" s="39">
        <v>5.0999999999999996</v>
      </c>
      <c r="C257" s="39">
        <v>8.4000000000000005E-2</v>
      </c>
      <c r="D257" s="38">
        <f t="shared" si="12"/>
        <v>5.800000000000001E-2</v>
      </c>
      <c r="E257" s="38">
        <f t="shared" si="13"/>
        <v>5.6588072122052699E-3</v>
      </c>
    </row>
    <row r="258" spans="2:5" x14ac:dyDescent="0.25">
      <c r="B258" s="39">
        <v>5.12</v>
      </c>
      <c r="C258" s="39">
        <v>8.4000000000000005E-2</v>
      </c>
      <c r="D258" s="38">
        <f t="shared" si="12"/>
        <v>5.800000000000001E-2</v>
      </c>
      <c r="E258" s="38">
        <f t="shared" si="13"/>
        <v>5.6588072122052699E-3</v>
      </c>
    </row>
    <row r="259" spans="2:5" x14ac:dyDescent="0.25">
      <c r="B259" s="39">
        <v>5.14</v>
      </c>
      <c r="C259" s="39">
        <v>7.6999999999999999E-2</v>
      </c>
      <c r="D259" s="38">
        <f t="shared" ref="D259:D322" si="14">C259-$O$5</f>
        <v>5.1000000000000004E-2</v>
      </c>
      <c r="E259" s="38">
        <f t="shared" si="13"/>
        <v>4.9758477210770473E-3</v>
      </c>
    </row>
    <row r="260" spans="2:5" x14ac:dyDescent="0.25">
      <c r="B260" s="39">
        <v>5.16</v>
      </c>
      <c r="C260" s="39">
        <v>7.6999999999999999E-2</v>
      </c>
      <c r="D260" s="38">
        <f t="shared" si="14"/>
        <v>5.1000000000000004E-2</v>
      </c>
      <c r="E260" s="38">
        <f t="shared" ref="E260:E323" si="15">D260/$O$2</f>
        <v>4.9758477210770473E-3</v>
      </c>
    </row>
    <row r="261" spans="2:5" x14ac:dyDescent="0.25">
      <c r="B261" s="39">
        <v>5.18</v>
      </c>
      <c r="C261" s="39">
        <v>7.6999999999999999E-2</v>
      </c>
      <c r="D261" s="38">
        <f t="shared" si="14"/>
        <v>5.1000000000000004E-2</v>
      </c>
      <c r="E261" s="38">
        <f t="shared" si="15"/>
        <v>4.9758477210770473E-3</v>
      </c>
    </row>
    <row r="262" spans="2:5" x14ac:dyDescent="0.25">
      <c r="B262" s="39">
        <v>5.2</v>
      </c>
      <c r="C262" s="39">
        <v>7.6999999999999999E-2</v>
      </c>
      <c r="D262" s="38">
        <f t="shared" si="14"/>
        <v>5.1000000000000004E-2</v>
      </c>
      <c r="E262" s="38">
        <f t="shared" si="15"/>
        <v>4.9758477210770473E-3</v>
      </c>
    </row>
    <row r="263" spans="2:5" x14ac:dyDescent="0.25">
      <c r="B263" s="39">
        <v>5.22</v>
      </c>
      <c r="C263" s="39">
        <v>7.1999999999999995E-2</v>
      </c>
      <c r="D263" s="38">
        <f t="shared" si="14"/>
        <v>4.5999999999999999E-2</v>
      </c>
      <c r="E263" s="38">
        <f t="shared" si="15"/>
        <v>4.488019513128317E-3</v>
      </c>
    </row>
    <row r="264" spans="2:5" x14ac:dyDescent="0.25">
      <c r="B264" s="39">
        <v>5.24</v>
      </c>
      <c r="C264" s="39">
        <v>0.06</v>
      </c>
      <c r="D264" s="38">
        <f t="shared" si="14"/>
        <v>3.4000000000000002E-2</v>
      </c>
      <c r="E264" s="38">
        <f t="shared" si="15"/>
        <v>3.3172318140513649E-3</v>
      </c>
    </row>
    <row r="265" spans="2:5" x14ac:dyDescent="0.25">
      <c r="B265" s="39">
        <v>5.26</v>
      </c>
      <c r="C265" s="39">
        <v>0.06</v>
      </c>
      <c r="D265" s="38">
        <f t="shared" si="14"/>
        <v>3.4000000000000002E-2</v>
      </c>
      <c r="E265" s="38">
        <f t="shared" si="15"/>
        <v>3.3172318140513649E-3</v>
      </c>
    </row>
    <row r="266" spans="2:5" x14ac:dyDescent="0.25">
      <c r="B266" s="39">
        <v>5.28</v>
      </c>
      <c r="C266" s="39">
        <v>0.06</v>
      </c>
      <c r="D266" s="38">
        <f t="shared" si="14"/>
        <v>3.4000000000000002E-2</v>
      </c>
      <c r="E266" s="38">
        <f t="shared" si="15"/>
        <v>3.3172318140513649E-3</v>
      </c>
    </row>
    <row r="267" spans="2:5" x14ac:dyDescent="0.25">
      <c r="B267" s="39">
        <v>5.3</v>
      </c>
      <c r="C267" s="39">
        <v>4.7E-2</v>
      </c>
      <c r="D267" s="38">
        <f t="shared" si="14"/>
        <v>2.1000000000000001E-2</v>
      </c>
      <c r="E267" s="38">
        <f t="shared" si="15"/>
        <v>2.0488784733846666E-3</v>
      </c>
    </row>
    <row r="268" spans="2:5" x14ac:dyDescent="0.25">
      <c r="B268" s="39">
        <v>5.32</v>
      </c>
      <c r="C268" s="39">
        <v>4.7E-2</v>
      </c>
      <c r="D268" s="38">
        <f t="shared" si="14"/>
        <v>2.1000000000000001E-2</v>
      </c>
      <c r="E268" s="38">
        <f t="shared" si="15"/>
        <v>2.0488784733846666E-3</v>
      </c>
    </row>
    <row r="269" spans="2:5" x14ac:dyDescent="0.25">
      <c r="B269" s="39">
        <v>5.34</v>
      </c>
      <c r="C269" s="39">
        <v>3.5000000000000003E-2</v>
      </c>
      <c r="D269" s="38">
        <f t="shared" si="14"/>
        <v>9.0000000000000045E-3</v>
      </c>
      <c r="E269" s="38">
        <f t="shared" si="15"/>
        <v>8.7809077430771462E-4</v>
      </c>
    </row>
    <row r="270" spans="2:5" x14ac:dyDescent="0.25">
      <c r="B270" s="39">
        <v>5.36</v>
      </c>
      <c r="C270" s="39">
        <v>3.5000000000000003E-2</v>
      </c>
      <c r="D270" s="38">
        <f t="shared" si="14"/>
        <v>9.0000000000000045E-3</v>
      </c>
      <c r="E270" s="38">
        <f t="shared" si="15"/>
        <v>8.7809077430771462E-4</v>
      </c>
    </row>
    <row r="271" spans="2:5" x14ac:dyDescent="0.25">
      <c r="B271" s="39">
        <v>5.38</v>
      </c>
      <c r="C271" s="39">
        <v>2.9000000000000001E-2</v>
      </c>
      <c r="D271" s="38">
        <f t="shared" si="14"/>
        <v>3.0000000000000027E-3</v>
      </c>
      <c r="E271" s="38">
        <f t="shared" si="15"/>
        <v>2.9269692476923835E-4</v>
      </c>
    </row>
    <row r="272" spans="2:5" x14ac:dyDescent="0.25">
      <c r="B272" s="39">
        <v>5.4</v>
      </c>
      <c r="C272" s="39">
        <v>2.3E-2</v>
      </c>
      <c r="D272" s="38">
        <f t="shared" si="14"/>
        <v>-2.9999999999999992E-3</v>
      </c>
      <c r="E272" s="38">
        <f t="shared" si="15"/>
        <v>-2.9269692476923797E-4</v>
      </c>
    </row>
    <row r="273" spans="2:5" x14ac:dyDescent="0.25">
      <c r="B273" s="39">
        <v>5.42</v>
      </c>
      <c r="C273" s="39">
        <v>1.7000000000000001E-2</v>
      </c>
      <c r="D273" s="38">
        <f t="shared" si="14"/>
        <v>-8.9999999999999976E-3</v>
      </c>
      <c r="E273" s="38">
        <f t="shared" si="15"/>
        <v>-8.7809077430771397E-4</v>
      </c>
    </row>
    <row r="274" spans="2:5" x14ac:dyDescent="0.25">
      <c r="B274" s="39">
        <v>5.44</v>
      </c>
      <c r="C274" s="39">
        <v>1.0999999999999999E-2</v>
      </c>
      <c r="D274" s="38">
        <f t="shared" si="14"/>
        <v>-1.4999999999999999E-2</v>
      </c>
      <c r="E274" s="38">
        <f t="shared" si="15"/>
        <v>-1.4634846238461903E-3</v>
      </c>
    </row>
    <row r="275" spans="2:5" x14ac:dyDescent="0.25">
      <c r="B275" s="39">
        <v>5.46</v>
      </c>
      <c r="C275" s="39">
        <v>5.0000000000000001E-3</v>
      </c>
      <c r="D275" s="38">
        <f t="shared" si="14"/>
        <v>-2.0999999999999998E-2</v>
      </c>
      <c r="E275" s="38">
        <f t="shared" si="15"/>
        <v>-2.0488784733846662E-3</v>
      </c>
    </row>
    <row r="276" spans="2:5" x14ac:dyDescent="0.25">
      <c r="B276" s="39">
        <v>5.48</v>
      </c>
      <c r="C276" s="39">
        <v>-2E-3</v>
      </c>
      <c r="D276" s="38">
        <f t="shared" si="14"/>
        <v>-2.7999999999999997E-2</v>
      </c>
      <c r="E276" s="38">
        <f t="shared" si="15"/>
        <v>-2.7318379645128884E-3</v>
      </c>
    </row>
    <row r="277" spans="2:5" x14ac:dyDescent="0.25">
      <c r="B277" s="39">
        <v>5.5</v>
      </c>
      <c r="C277" s="39">
        <v>-2E-3</v>
      </c>
      <c r="D277" s="38">
        <f t="shared" si="14"/>
        <v>-2.7999999999999997E-2</v>
      </c>
      <c r="E277" s="38">
        <f t="shared" si="15"/>
        <v>-2.7318379645128884E-3</v>
      </c>
    </row>
    <row r="278" spans="2:5" x14ac:dyDescent="0.25">
      <c r="B278" s="39">
        <v>5.52</v>
      </c>
      <c r="C278" s="39">
        <v>-1.2999999999999999E-2</v>
      </c>
      <c r="D278" s="38">
        <f t="shared" si="14"/>
        <v>-3.9E-2</v>
      </c>
      <c r="E278" s="38">
        <f t="shared" si="15"/>
        <v>-3.8050600220000948E-3</v>
      </c>
    </row>
    <row r="279" spans="2:5" x14ac:dyDescent="0.25">
      <c r="B279" s="39">
        <v>5.54</v>
      </c>
      <c r="C279" s="39">
        <v>-1.9E-2</v>
      </c>
      <c r="D279" s="38">
        <f t="shared" si="14"/>
        <v>-4.4999999999999998E-2</v>
      </c>
      <c r="E279" s="38">
        <f t="shared" si="15"/>
        <v>-4.3904538715385704E-3</v>
      </c>
    </row>
    <row r="280" spans="2:5" x14ac:dyDescent="0.25">
      <c r="B280" s="39">
        <v>5.56</v>
      </c>
      <c r="C280" s="39">
        <v>-1.2999999999999999E-2</v>
      </c>
      <c r="D280" s="38">
        <f t="shared" si="14"/>
        <v>-3.9E-2</v>
      </c>
      <c r="E280" s="38">
        <f t="shared" si="15"/>
        <v>-3.8050600220000948E-3</v>
      </c>
    </row>
    <row r="281" spans="2:5" x14ac:dyDescent="0.25">
      <c r="B281" s="39">
        <v>5.58</v>
      </c>
      <c r="C281" s="39">
        <v>-1.9E-2</v>
      </c>
      <c r="D281" s="38">
        <f t="shared" si="14"/>
        <v>-4.4999999999999998E-2</v>
      </c>
      <c r="E281" s="38">
        <f t="shared" si="15"/>
        <v>-4.3904538715385704E-3</v>
      </c>
    </row>
    <row r="282" spans="2:5" x14ac:dyDescent="0.25">
      <c r="B282" s="39">
        <v>5.6</v>
      </c>
      <c r="C282" s="39">
        <v>-2.5999999999999999E-2</v>
      </c>
      <c r="D282" s="38">
        <f t="shared" si="14"/>
        <v>-5.1999999999999998E-2</v>
      </c>
      <c r="E282" s="38">
        <f t="shared" si="15"/>
        <v>-5.073413362666793E-3</v>
      </c>
    </row>
    <row r="283" spans="2:5" x14ac:dyDescent="0.25">
      <c r="B283" s="39">
        <v>5.62</v>
      </c>
      <c r="C283" s="39">
        <v>-2.5999999999999999E-2</v>
      </c>
      <c r="D283" s="38">
        <f t="shared" si="14"/>
        <v>-5.1999999999999998E-2</v>
      </c>
      <c r="E283" s="38">
        <f t="shared" si="15"/>
        <v>-5.073413362666793E-3</v>
      </c>
    </row>
    <row r="284" spans="2:5" x14ac:dyDescent="0.25">
      <c r="B284" s="39">
        <v>5.64</v>
      </c>
      <c r="C284" s="39">
        <v>-2.5999999999999999E-2</v>
      </c>
      <c r="D284" s="38">
        <f t="shared" si="14"/>
        <v>-5.1999999999999998E-2</v>
      </c>
      <c r="E284" s="38">
        <f t="shared" si="15"/>
        <v>-5.073413362666793E-3</v>
      </c>
    </row>
    <row r="285" spans="2:5" x14ac:dyDescent="0.25">
      <c r="B285" s="40">
        <v>5.66</v>
      </c>
      <c r="C285" s="40">
        <v>-3.2000000000000001E-2</v>
      </c>
      <c r="D285" s="38">
        <f t="shared" si="14"/>
        <v>-5.7999999999999996E-2</v>
      </c>
      <c r="E285" s="38">
        <f t="shared" si="15"/>
        <v>-5.6588072122052691E-3</v>
      </c>
    </row>
    <row r="286" spans="2:5" x14ac:dyDescent="0.25">
      <c r="B286" s="40">
        <v>5.68</v>
      </c>
      <c r="C286" s="40">
        <v>-3.2000000000000001E-2</v>
      </c>
      <c r="D286" s="38">
        <f t="shared" si="14"/>
        <v>-5.7999999999999996E-2</v>
      </c>
      <c r="E286" s="38">
        <f t="shared" si="15"/>
        <v>-5.6588072122052691E-3</v>
      </c>
    </row>
    <row r="287" spans="2:5" x14ac:dyDescent="0.25">
      <c r="B287" s="40">
        <v>5.7</v>
      </c>
      <c r="C287" s="40">
        <v>-3.2000000000000001E-2</v>
      </c>
      <c r="D287" s="38">
        <f t="shared" si="14"/>
        <v>-5.7999999999999996E-2</v>
      </c>
      <c r="E287" s="38">
        <f t="shared" si="15"/>
        <v>-5.6588072122052691E-3</v>
      </c>
    </row>
    <row r="288" spans="2:5" x14ac:dyDescent="0.25">
      <c r="B288" s="40">
        <v>5.72</v>
      </c>
      <c r="C288" s="40">
        <v>-3.2000000000000001E-2</v>
      </c>
      <c r="D288" s="38">
        <f t="shared" si="14"/>
        <v>-5.7999999999999996E-2</v>
      </c>
      <c r="E288" s="38">
        <f t="shared" si="15"/>
        <v>-5.6588072122052691E-3</v>
      </c>
    </row>
    <row r="289" spans="2:5" x14ac:dyDescent="0.25">
      <c r="B289" s="39">
        <v>5.74</v>
      </c>
      <c r="C289" s="39">
        <v>-2.5999999999999999E-2</v>
      </c>
      <c r="D289" s="38">
        <f t="shared" si="14"/>
        <v>-5.1999999999999998E-2</v>
      </c>
      <c r="E289" s="38">
        <f t="shared" si="15"/>
        <v>-5.073413362666793E-3</v>
      </c>
    </row>
    <row r="290" spans="2:5" x14ac:dyDescent="0.25">
      <c r="B290" s="39">
        <v>5.76</v>
      </c>
      <c r="C290" s="39">
        <v>-2.5999999999999999E-2</v>
      </c>
      <c r="D290" s="38">
        <f t="shared" si="14"/>
        <v>-5.1999999999999998E-2</v>
      </c>
      <c r="E290" s="38">
        <f t="shared" si="15"/>
        <v>-5.073413362666793E-3</v>
      </c>
    </row>
    <row r="291" spans="2:5" x14ac:dyDescent="0.25">
      <c r="B291" s="39">
        <v>5.78</v>
      </c>
      <c r="C291" s="39">
        <v>-1.9E-2</v>
      </c>
      <c r="D291" s="38">
        <f t="shared" si="14"/>
        <v>-4.4999999999999998E-2</v>
      </c>
      <c r="E291" s="38">
        <f t="shared" si="15"/>
        <v>-4.3904538715385704E-3</v>
      </c>
    </row>
    <row r="292" spans="2:5" x14ac:dyDescent="0.25">
      <c r="B292" s="39">
        <v>5.8</v>
      </c>
      <c r="C292" s="39">
        <v>-1.9E-2</v>
      </c>
      <c r="D292" s="38">
        <f t="shared" si="14"/>
        <v>-4.4999999999999998E-2</v>
      </c>
      <c r="E292" s="38">
        <f t="shared" si="15"/>
        <v>-4.3904538715385704E-3</v>
      </c>
    </row>
    <row r="293" spans="2:5" x14ac:dyDescent="0.25">
      <c r="B293" s="39">
        <v>5.82</v>
      </c>
      <c r="C293" s="39">
        <v>-2.5999999999999999E-2</v>
      </c>
      <c r="D293" s="38">
        <f t="shared" si="14"/>
        <v>-5.1999999999999998E-2</v>
      </c>
      <c r="E293" s="38">
        <f t="shared" si="15"/>
        <v>-5.073413362666793E-3</v>
      </c>
    </row>
    <row r="294" spans="2:5" x14ac:dyDescent="0.25">
      <c r="B294" s="39">
        <v>5.84</v>
      </c>
      <c r="C294" s="39">
        <v>-1.9E-2</v>
      </c>
      <c r="D294" s="38">
        <f t="shared" si="14"/>
        <v>-4.4999999999999998E-2</v>
      </c>
      <c r="E294" s="38">
        <f t="shared" si="15"/>
        <v>-4.3904538715385704E-3</v>
      </c>
    </row>
    <row r="295" spans="2:5" x14ac:dyDescent="0.25">
      <c r="B295" s="39">
        <v>5.86</v>
      </c>
      <c r="C295" s="39">
        <v>-1.9E-2</v>
      </c>
      <c r="D295" s="38">
        <f t="shared" si="14"/>
        <v>-4.4999999999999998E-2</v>
      </c>
      <c r="E295" s="38">
        <f t="shared" si="15"/>
        <v>-4.3904538715385704E-3</v>
      </c>
    </row>
    <row r="296" spans="2:5" x14ac:dyDescent="0.25">
      <c r="B296" s="39">
        <v>5.88</v>
      </c>
      <c r="C296" s="39">
        <v>-1.2999999999999999E-2</v>
      </c>
      <c r="D296" s="38">
        <f t="shared" si="14"/>
        <v>-3.9E-2</v>
      </c>
      <c r="E296" s="38">
        <f t="shared" si="15"/>
        <v>-3.8050600220000948E-3</v>
      </c>
    </row>
    <row r="297" spans="2:5" x14ac:dyDescent="0.25">
      <c r="B297" s="39">
        <v>5.9</v>
      </c>
      <c r="C297" s="39">
        <v>-7.0000000000000001E-3</v>
      </c>
      <c r="D297" s="38">
        <f t="shared" si="14"/>
        <v>-3.3000000000000002E-2</v>
      </c>
      <c r="E297" s="38">
        <f t="shared" si="15"/>
        <v>-3.2196661724616187E-3</v>
      </c>
    </row>
    <row r="298" spans="2:5" x14ac:dyDescent="0.25">
      <c r="B298" s="39">
        <v>5.92</v>
      </c>
      <c r="C298" s="39">
        <v>-7.0000000000000001E-3</v>
      </c>
      <c r="D298" s="38">
        <f t="shared" si="14"/>
        <v>-3.3000000000000002E-2</v>
      </c>
      <c r="E298" s="38">
        <f t="shared" si="15"/>
        <v>-3.2196661724616187E-3</v>
      </c>
    </row>
    <row r="299" spans="2:5" x14ac:dyDescent="0.25">
      <c r="B299" s="39">
        <v>5.94</v>
      </c>
      <c r="C299" s="39">
        <v>-2E-3</v>
      </c>
      <c r="D299" s="38">
        <f t="shared" si="14"/>
        <v>-2.7999999999999997E-2</v>
      </c>
      <c r="E299" s="38">
        <f t="shared" si="15"/>
        <v>-2.7318379645128884E-3</v>
      </c>
    </row>
    <row r="300" spans="2:5" x14ac:dyDescent="0.25">
      <c r="B300" s="39">
        <v>5.96</v>
      </c>
      <c r="C300" s="39">
        <v>5.0000000000000001E-3</v>
      </c>
      <c r="D300" s="38">
        <f t="shared" si="14"/>
        <v>-2.0999999999999998E-2</v>
      </c>
      <c r="E300" s="38">
        <f t="shared" si="15"/>
        <v>-2.0488784733846662E-3</v>
      </c>
    </row>
    <row r="301" spans="2:5" x14ac:dyDescent="0.25">
      <c r="B301" s="39">
        <v>5.98</v>
      </c>
      <c r="C301" s="39">
        <v>5.0000000000000001E-3</v>
      </c>
      <c r="D301" s="38">
        <f t="shared" si="14"/>
        <v>-2.0999999999999998E-2</v>
      </c>
      <c r="E301" s="38">
        <f t="shared" si="15"/>
        <v>-2.0488784733846662E-3</v>
      </c>
    </row>
    <row r="302" spans="2:5" x14ac:dyDescent="0.25">
      <c r="B302" s="39">
        <v>6</v>
      </c>
      <c r="C302" s="39">
        <v>1.0999999999999999E-2</v>
      </c>
      <c r="D302" s="38">
        <f t="shared" si="14"/>
        <v>-1.4999999999999999E-2</v>
      </c>
      <c r="E302" s="38">
        <f t="shared" si="15"/>
        <v>-1.4634846238461903E-3</v>
      </c>
    </row>
    <row r="303" spans="2:5" x14ac:dyDescent="0.25">
      <c r="B303" s="39">
        <v>6.02</v>
      </c>
      <c r="C303" s="39">
        <v>1.0999999999999999E-2</v>
      </c>
      <c r="D303" s="38">
        <f t="shared" si="14"/>
        <v>-1.4999999999999999E-2</v>
      </c>
      <c r="E303" s="38">
        <f t="shared" si="15"/>
        <v>-1.4634846238461903E-3</v>
      </c>
    </row>
    <row r="304" spans="2:5" x14ac:dyDescent="0.25">
      <c r="B304" s="39">
        <v>6.04</v>
      </c>
      <c r="C304" s="39">
        <v>1.7000000000000001E-2</v>
      </c>
      <c r="D304" s="38">
        <f t="shared" si="14"/>
        <v>-8.9999999999999976E-3</v>
      </c>
      <c r="E304" s="38">
        <f t="shared" si="15"/>
        <v>-8.7809077430771397E-4</v>
      </c>
    </row>
    <row r="305" spans="2:5" x14ac:dyDescent="0.25">
      <c r="B305" s="39">
        <v>6.06</v>
      </c>
      <c r="C305" s="39">
        <v>2.9000000000000001E-2</v>
      </c>
      <c r="D305" s="38">
        <f t="shared" si="14"/>
        <v>3.0000000000000027E-3</v>
      </c>
      <c r="E305" s="38">
        <f t="shared" si="15"/>
        <v>2.9269692476923835E-4</v>
      </c>
    </row>
    <row r="306" spans="2:5" x14ac:dyDescent="0.25">
      <c r="B306" s="39">
        <v>6.08</v>
      </c>
      <c r="C306" s="39">
        <v>2.9000000000000001E-2</v>
      </c>
      <c r="D306" s="38">
        <f t="shared" si="14"/>
        <v>3.0000000000000027E-3</v>
      </c>
      <c r="E306" s="38">
        <f t="shared" si="15"/>
        <v>2.9269692476923835E-4</v>
      </c>
    </row>
    <row r="307" spans="2:5" x14ac:dyDescent="0.25">
      <c r="B307" s="39">
        <v>6.1</v>
      </c>
      <c r="C307" s="39">
        <v>2.9000000000000001E-2</v>
      </c>
      <c r="D307" s="38">
        <f t="shared" si="14"/>
        <v>3.0000000000000027E-3</v>
      </c>
      <c r="E307" s="38">
        <f t="shared" si="15"/>
        <v>2.9269692476923835E-4</v>
      </c>
    </row>
    <row r="308" spans="2:5" x14ac:dyDescent="0.25">
      <c r="B308" s="39">
        <v>6.12</v>
      </c>
      <c r="C308" s="39">
        <v>3.5000000000000003E-2</v>
      </c>
      <c r="D308" s="38">
        <f t="shared" si="14"/>
        <v>9.0000000000000045E-3</v>
      </c>
      <c r="E308" s="38">
        <f t="shared" si="15"/>
        <v>8.7809077430771462E-4</v>
      </c>
    </row>
    <row r="309" spans="2:5" x14ac:dyDescent="0.25">
      <c r="B309" s="39">
        <v>6.14</v>
      </c>
      <c r="C309" s="39">
        <v>3.5000000000000003E-2</v>
      </c>
      <c r="D309" s="38">
        <f t="shared" si="14"/>
        <v>9.0000000000000045E-3</v>
      </c>
      <c r="E309" s="38">
        <f t="shared" si="15"/>
        <v>8.7809077430771462E-4</v>
      </c>
    </row>
    <row r="310" spans="2:5" x14ac:dyDescent="0.25">
      <c r="B310" s="39">
        <v>6.16</v>
      </c>
      <c r="C310" s="39">
        <v>3.5000000000000003E-2</v>
      </c>
      <c r="D310" s="38">
        <f t="shared" si="14"/>
        <v>9.0000000000000045E-3</v>
      </c>
      <c r="E310" s="38">
        <f t="shared" si="15"/>
        <v>8.7809077430771462E-4</v>
      </c>
    </row>
    <row r="311" spans="2:5" x14ac:dyDescent="0.25">
      <c r="B311" s="39">
        <v>6.18</v>
      </c>
      <c r="C311" s="39">
        <v>4.7E-2</v>
      </c>
      <c r="D311" s="38">
        <f t="shared" si="14"/>
        <v>2.1000000000000001E-2</v>
      </c>
      <c r="E311" s="38">
        <f t="shared" si="15"/>
        <v>2.0488784733846666E-3</v>
      </c>
    </row>
    <row r="312" spans="2:5" x14ac:dyDescent="0.25">
      <c r="B312" s="39">
        <v>6.2</v>
      </c>
      <c r="C312" s="39">
        <v>5.2999999999999999E-2</v>
      </c>
      <c r="D312" s="38">
        <f t="shared" si="14"/>
        <v>2.7E-2</v>
      </c>
      <c r="E312" s="38">
        <f t="shared" si="15"/>
        <v>2.6342723229231427E-3</v>
      </c>
    </row>
    <row r="313" spans="2:5" x14ac:dyDescent="0.25">
      <c r="B313" s="39">
        <v>6.22</v>
      </c>
      <c r="C313" s="39">
        <v>5.2999999999999999E-2</v>
      </c>
      <c r="D313" s="38">
        <f t="shared" si="14"/>
        <v>2.7E-2</v>
      </c>
      <c r="E313" s="38">
        <f t="shared" si="15"/>
        <v>2.6342723229231427E-3</v>
      </c>
    </row>
    <row r="314" spans="2:5" x14ac:dyDescent="0.25">
      <c r="B314" s="39">
        <v>6.24</v>
      </c>
      <c r="C314" s="39">
        <v>5.2999999999999999E-2</v>
      </c>
      <c r="D314" s="38">
        <f t="shared" si="14"/>
        <v>2.7E-2</v>
      </c>
      <c r="E314" s="38">
        <f t="shared" si="15"/>
        <v>2.6342723229231427E-3</v>
      </c>
    </row>
    <row r="315" spans="2:5" x14ac:dyDescent="0.25">
      <c r="B315" s="39">
        <v>6.26</v>
      </c>
      <c r="C315" s="39">
        <v>0.06</v>
      </c>
      <c r="D315" s="38">
        <f t="shared" si="14"/>
        <v>3.4000000000000002E-2</v>
      </c>
      <c r="E315" s="38">
        <f t="shared" si="15"/>
        <v>3.3172318140513649E-3</v>
      </c>
    </row>
    <row r="316" spans="2:5" x14ac:dyDescent="0.25">
      <c r="B316" s="39">
        <v>6.28</v>
      </c>
      <c r="C316" s="39">
        <v>5.2999999999999999E-2</v>
      </c>
      <c r="D316" s="38">
        <f t="shared" si="14"/>
        <v>2.7E-2</v>
      </c>
      <c r="E316" s="38">
        <f t="shared" si="15"/>
        <v>2.6342723229231427E-3</v>
      </c>
    </row>
    <row r="317" spans="2:5" x14ac:dyDescent="0.25">
      <c r="B317" s="39">
        <v>6.3</v>
      </c>
      <c r="C317" s="39">
        <v>0.06</v>
      </c>
      <c r="D317" s="38">
        <f t="shared" si="14"/>
        <v>3.4000000000000002E-2</v>
      </c>
      <c r="E317" s="38">
        <f t="shared" si="15"/>
        <v>3.3172318140513649E-3</v>
      </c>
    </row>
    <row r="318" spans="2:5" x14ac:dyDescent="0.25">
      <c r="B318" s="39">
        <v>6.32</v>
      </c>
      <c r="C318" s="39">
        <v>0.06</v>
      </c>
      <c r="D318" s="38">
        <f t="shared" si="14"/>
        <v>3.4000000000000002E-2</v>
      </c>
      <c r="E318" s="38">
        <f t="shared" si="15"/>
        <v>3.3172318140513649E-3</v>
      </c>
    </row>
    <row r="319" spans="2:5" x14ac:dyDescent="0.25">
      <c r="B319" s="39">
        <v>6.34</v>
      </c>
      <c r="C319" s="39">
        <v>0.06</v>
      </c>
      <c r="D319" s="38">
        <f t="shared" si="14"/>
        <v>3.4000000000000002E-2</v>
      </c>
      <c r="E319" s="38">
        <f t="shared" si="15"/>
        <v>3.3172318140513649E-3</v>
      </c>
    </row>
    <row r="320" spans="2:5" x14ac:dyDescent="0.25">
      <c r="B320" s="39">
        <v>6.36</v>
      </c>
      <c r="C320" s="39">
        <v>0.06</v>
      </c>
      <c r="D320" s="38">
        <f t="shared" si="14"/>
        <v>3.4000000000000002E-2</v>
      </c>
      <c r="E320" s="38">
        <f t="shared" si="15"/>
        <v>3.3172318140513649E-3</v>
      </c>
    </row>
    <row r="321" spans="2:5" x14ac:dyDescent="0.25">
      <c r="B321" s="39">
        <v>6.38</v>
      </c>
      <c r="C321" s="39">
        <v>0.06</v>
      </c>
      <c r="D321" s="38">
        <f t="shared" si="14"/>
        <v>3.4000000000000002E-2</v>
      </c>
      <c r="E321" s="38">
        <f t="shared" si="15"/>
        <v>3.3172318140513649E-3</v>
      </c>
    </row>
    <row r="322" spans="2:5" x14ac:dyDescent="0.25">
      <c r="B322" s="39">
        <v>6.4</v>
      </c>
      <c r="C322" s="39">
        <v>0.06</v>
      </c>
      <c r="D322" s="38">
        <f t="shared" si="14"/>
        <v>3.4000000000000002E-2</v>
      </c>
      <c r="E322" s="38">
        <f t="shared" si="15"/>
        <v>3.3172318140513649E-3</v>
      </c>
    </row>
    <row r="323" spans="2:5" x14ac:dyDescent="0.25">
      <c r="B323" s="39">
        <v>6.42</v>
      </c>
      <c r="C323" s="39">
        <v>0.06</v>
      </c>
      <c r="D323" s="38">
        <f t="shared" ref="D323:D386" si="16">C323-$O$5</f>
        <v>3.4000000000000002E-2</v>
      </c>
      <c r="E323" s="38">
        <f t="shared" si="15"/>
        <v>3.3172318140513649E-3</v>
      </c>
    </row>
    <row r="324" spans="2:5" x14ac:dyDescent="0.25">
      <c r="B324" s="39">
        <v>6.44</v>
      </c>
      <c r="C324" s="39">
        <v>0.06</v>
      </c>
      <c r="D324" s="38">
        <f t="shared" si="16"/>
        <v>3.4000000000000002E-2</v>
      </c>
      <c r="E324" s="38">
        <f t="shared" ref="E324:E387" si="17">D324/$O$2</f>
        <v>3.3172318140513649E-3</v>
      </c>
    </row>
    <row r="325" spans="2:5" x14ac:dyDescent="0.25">
      <c r="B325" s="39">
        <v>6.46</v>
      </c>
      <c r="C325" s="39">
        <v>5.2999999999999999E-2</v>
      </c>
      <c r="D325" s="38">
        <f t="shared" si="16"/>
        <v>2.7E-2</v>
      </c>
      <c r="E325" s="38">
        <f t="shared" si="17"/>
        <v>2.6342723229231427E-3</v>
      </c>
    </row>
    <row r="326" spans="2:5" x14ac:dyDescent="0.25">
      <c r="B326" s="39">
        <v>6.48</v>
      </c>
      <c r="C326" s="39">
        <v>5.2999999999999999E-2</v>
      </c>
      <c r="D326" s="38">
        <f t="shared" si="16"/>
        <v>2.7E-2</v>
      </c>
      <c r="E326" s="38">
        <f t="shared" si="17"/>
        <v>2.6342723229231427E-3</v>
      </c>
    </row>
    <row r="327" spans="2:5" x14ac:dyDescent="0.25">
      <c r="B327" s="39">
        <v>6.5</v>
      </c>
      <c r="C327" s="39">
        <v>5.2999999999999999E-2</v>
      </c>
      <c r="D327" s="38">
        <f t="shared" si="16"/>
        <v>2.7E-2</v>
      </c>
      <c r="E327" s="38">
        <f t="shared" si="17"/>
        <v>2.6342723229231427E-3</v>
      </c>
    </row>
    <row r="328" spans="2:5" x14ac:dyDescent="0.25">
      <c r="B328" s="39">
        <v>6.52</v>
      </c>
      <c r="C328" s="39">
        <v>4.7E-2</v>
      </c>
      <c r="D328" s="38">
        <f t="shared" si="16"/>
        <v>2.1000000000000001E-2</v>
      </c>
      <c r="E328" s="38">
        <f t="shared" si="17"/>
        <v>2.0488784733846666E-3</v>
      </c>
    </row>
    <row r="329" spans="2:5" x14ac:dyDescent="0.25">
      <c r="B329" s="39">
        <v>6.54</v>
      </c>
      <c r="C329" s="39">
        <v>4.7E-2</v>
      </c>
      <c r="D329" s="38">
        <f t="shared" si="16"/>
        <v>2.1000000000000001E-2</v>
      </c>
      <c r="E329" s="38">
        <f t="shared" si="17"/>
        <v>2.0488784733846666E-3</v>
      </c>
    </row>
    <row r="330" spans="2:5" x14ac:dyDescent="0.25">
      <c r="B330" s="39">
        <v>6.56</v>
      </c>
      <c r="C330" s="39">
        <v>4.7E-2</v>
      </c>
      <c r="D330" s="38">
        <f t="shared" si="16"/>
        <v>2.1000000000000001E-2</v>
      </c>
      <c r="E330" s="38">
        <f t="shared" si="17"/>
        <v>2.0488784733846666E-3</v>
      </c>
    </row>
    <row r="331" spans="2:5" x14ac:dyDescent="0.25">
      <c r="B331" s="39">
        <v>6.58</v>
      </c>
      <c r="C331" s="39">
        <v>4.1000000000000002E-2</v>
      </c>
      <c r="D331" s="38">
        <f t="shared" si="16"/>
        <v>1.5000000000000003E-2</v>
      </c>
      <c r="E331" s="38">
        <f t="shared" si="17"/>
        <v>1.4634846238461906E-3</v>
      </c>
    </row>
    <row r="332" spans="2:5" x14ac:dyDescent="0.25">
      <c r="B332" s="39">
        <v>6.6</v>
      </c>
      <c r="C332" s="39">
        <v>3.5000000000000003E-2</v>
      </c>
      <c r="D332" s="38">
        <f t="shared" si="16"/>
        <v>9.0000000000000045E-3</v>
      </c>
      <c r="E332" s="38">
        <f t="shared" si="17"/>
        <v>8.7809077430771462E-4</v>
      </c>
    </row>
    <row r="333" spans="2:5" x14ac:dyDescent="0.25">
      <c r="B333" s="39">
        <v>6.62</v>
      </c>
      <c r="C333" s="39">
        <v>2.9000000000000001E-2</v>
      </c>
      <c r="D333" s="38">
        <f t="shared" si="16"/>
        <v>3.0000000000000027E-3</v>
      </c>
      <c r="E333" s="38">
        <f t="shared" si="17"/>
        <v>2.9269692476923835E-4</v>
      </c>
    </row>
    <row r="334" spans="2:5" x14ac:dyDescent="0.25">
      <c r="B334" s="39">
        <v>6.64</v>
      </c>
      <c r="C334" s="39">
        <v>3.5000000000000003E-2</v>
      </c>
      <c r="D334" s="38">
        <f t="shared" si="16"/>
        <v>9.0000000000000045E-3</v>
      </c>
      <c r="E334" s="38">
        <f t="shared" si="17"/>
        <v>8.7809077430771462E-4</v>
      </c>
    </row>
    <row r="335" spans="2:5" x14ac:dyDescent="0.25">
      <c r="B335" s="39">
        <v>6.66</v>
      </c>
      <c r="C335" s="39">
        <v>2.9000000000000001E-2</v>
      </c>
      <c r="D335" s="38">
        <f t="shared" si="16"/>
        <v>3.0000000000000027E-3</v>
      </c>
      <c r="E335" s="38">
        <f t="shared" si="17"/>
        <v>2.9269692476923835E-4</v>
      </c>
    </row>
    <row r="336" spans="2:5" x14ac:dyDescent="0.25">
      <c r="B336" s="39">
        <v>6.68</v>
      </c>
      <c r="C336" s="39">
        <v>2.3E-2</v>
      </c>
      <c r="D336" s="38">
        <f t="shared" si="16"/>
        <v>-2.9999999999999992E-3</v>
      </c>
      <c r="E336" s="38">
        <f t="shared" si="17"/>
        <v>-2.9269692476923797E-4</v>
      </c>
    </row>
    <row r="337" spans="2:5" x14ac:dyDescent="0.25">
      <c r="B337" s="39">
        <v>6.7</v>
      </c>
      <c r="C337" s="39">
        <v>1.7000000000000001E-2</v>
      </c>
      <c r="D337" s="38">
        <f t="shared" si="16"/>
        <v>-8.9999999999999976E-3</v>
      </c>
      <c r="E337" s="38">
        <f t="shared" si="17"/>
        <v>-8.7809077430771397E-4</v>
      </c>
    </row>
    <row r="338" spans="2:5" x14ac:dyDescent="0.25">
      <c r="B338" s="39">
        <v>6.72</v>
      </c>
      <c r="C338" s="39">
        <v>1.7000000000000001E-2</v>
      </c>
      <c r="D338" s="38">
        <f t="shared" si="16"/>
        <v>-8.9999999999999976E-3</v>
      </c>
      <c r="E338" s="38">
        <f t="shared" si="17"/>
        <v>-8.7809077430771397E-4</v>
      </c>
    </row>
    <row r="339" spans="2:5" x14ac:dyDescent="0.25">
      <c r="B339" s="39">
        <v>6.74</v>
      </c>
      <c r="C339" s="39">
        <v>1.0999999999999999E-2</v>
      </c>
      <c r="D339" s="38">
        <f t="shared" si="16"/>
        <v>-1.4999999999999999E-2</v>
      </c>
      <c r="E339" s="38">
        <f t="shared" si="17"/>
        <v>-1.4634846238461903E-3</v>
      </c>
    </row>
    <row r="340" spans="2:5" x14ac:dyDescent="0.25">
      <c r="B340" s="39">
        <v>6.76</v>
      </c>
      <c r="C340" s="39">
        <v>1.0999999999999999E-2</v>
      </c>
      <c r="D340" s="38">
        <f t="shared" si="16"/>
        <v>-1.4999999999999999E-2</v>
      </c>
      <c r="E340" s="38">
        <f t="shared" si="17"/>
        <v>-1.4634846238461903E-3</v>
      </c>
    </row>
    <row r="341" spans="2:5" x14ac:dyDescent="0.25">
      <c r="B341" s="39">
        <v>6.78</v>
      </c>
      <c r="C341" s="39">
        <v>1.0999999999999999E-2</v>
      </c>
      <c r="D341" s="38">
        <f t="shared" si="16"/>
        <v>-1.4999999999999999E-2</v>
      </c>
      <c r="E341" s="38">
        <f t="shared" si="17"/>
        <v>-1.4634846238461903E-3</v>
      </c>
    </row>
    <row r="342" spans="2:5" x14ac:dyDescent="0.25">
      <c r="B342" s="39">
        <v>6.8</v>
      </c>
      <c r="C342" s="39">
        <v>5.0000000000000001E-3</v>
      </c>
      <c r="D342" s="38">
        <f t="shared" si="16"/>
        <v>-2.0999999999999998E-2</v>
      </c>
      <c r="E342" s="38">
        <f t="shared" si="17"/>
        <v>-2.0488784733846662E-3</v>
      </c>
    </row>
    <row r="343" spans="2:5" x14ac:dyDescent="0.25">
      <c r="B343" s="39">
        <v>6.82</v>
      </c>
      <c r="C343" s="39">
        <v>5.0000000000000001E-3</v>
      </c>
      <c r="D343" s="38">
        <f t="shared" si="16"/>
        <v>-2.0999999999999998E-2</v>
      </c>
      <c r="E343" s="38">
        <f t="shared" si="17"/>
        <v>-2.0488784733846662E-3</v>
      </c>
    </row>
    <row r="344" spans="2:5" x14ac:dyDescent="0.25">
      <c r="B344" s="39">
        <v>6.84</v>
      </c>
      <c r="C344" s="39">
        <v>-2E-3</v>
      </c>
      <c r="D344" s="38">
        <f t="shared" si="16"/>
        <v>-2.7999999999999997E-2</v>
      </c>
      <c r="E344" s="38">
        <f t="shared" si="17"/>
        <v>-2.7318379645128884E-3</v>
      </c>
    </row>
    <row r="345" spans="2:5" x14ac:dyDescent="0.25">
      <c r="B345" s="39">
        <v>6.86</v>
      </c>
      <c r="C345" s="39">
        <v>-2E-3</v>
      </c>
      <c r="D345" s="38">
        <f t="shared" si="16"/>
        <v>-2.7999999999999997E-2</v>
      </c>
      <c r="E345" s="38">
        <f t="shared" si="17"/>
        <v>-2.7318379645128884E-3</v>
      </c>
    </row>
    <row r="346" spans="2:5" x14ac:dyDescent="0.25">
      <c r="B346" s="39">
        <v>6.88</v>
      </c>
      <c r="C346" s="39">
        <v>-2E-3</v>
      </c>
      <c r="D346" s="38">
        <f t="shared" si="16"/>
        <v>-2.7999999999999997E-2</v>
      </c>
      <c r="E346" s="38">
        <f t="shared" si="17"/>
        <v>-2.7318379645128884E-3</v>
      </c>
    </row>
    <row r="347" spans="2:5" x14ac:dyDescent="0.25">
      <c r="B347" s="39">
        <v>6.9</v>
      </c>
      <c r="C347" s="39">
        <v>-7.0000000000000001E-3</v>
      </c>
      <c r="D347" s="38">
        <f t="shared" si="16"/>
        <v>-3.3000000000000002E-2</v>
      </c>
      <c r="E347" s="38">
        <f t="shared" si="17"/>
        <v>-3.2196661724616187E-3</v>
      </c>
    </row>
    <row r="348" spans="2:5" x14ac:dyDescent="0.25">
      <c r="B348" s="39">
        <v>6.92</v>
      </c>
      <c r="C348" s="39">
        <v>-2E-3</v>
      </c>
      <c r="D348" s="38">
        <f t="shared" si="16"/>
        <v>-2.7999999999999997E-2</v>
      </c>
      <c r="E348" s="38">
        <f t="shared" si="17"/>
        <v>-2.7318379645128884E-3</v>
      </c>
    </row>
    <row r="349" spans="2:5" x14ac:dyDescent="0.25">
      <c r="B349" s="39">
        <v>6.94</v>
      </c>
      <c r="C349" s="39">
        <v>-7.0000000000000001E-3</v>
      </c>
      <c r="D349" s="38">
        <f t="shared" si="16"/>
        <v>-3.3000000000000002E-2</v>
      </c>
      <c r="E349" s="38">
        <f t="shared" si="17"/>
        <v>-3.2196661724616187E-3</v>
      </c>
    </row>
    <row r="350" spans="2:5" x14ac:dyDescent="0.25">
      <c r="B350" s="39">
        <v>6.96</v>
      </c>
      <c r="C350" s="39">
        <v>-7.0000000000000001E-3</v>
      </c>
      <c r="D350" s="38">
        <f t="shared" si="16"/>
        <v>-3.3000000000000002E-2</v>
      </c>
      <c r="E350" s="38">
        <f t="shared" si="17"/>
        <v>-3.2196661724616187E-3</v>
      </c>
    </row>
    <row r="351" spans="2:5" x14ac:dyDescent="0.25">
      <c r="B351" s="39">
        <v>6.98</v>
      </c>
      <c r="C351" s="39">
        <v>-1.2999999999999999E-2</v>
      </c>
      <c r="D351" s="38">
        <f t="shared" si="16"/>
        <v>-3.9E-2</v>
      </c>
      <c r="E351" s="38">
        <f t="shared" si="17"/>
        <v>-3.8050600220000948E-3</v>
      </c>
    </row>
    <row r="352" spans="2:5" x14ac:dyDescent="0.25">
      <c r="B352" s="39">
        <v>7</v>
      </c>
      <c r="C352" s="39">
        <v>-1.2999999999999999E-2</v>
      </c>
      <c r="D352" s="38">
        <f t="shared" si="16"/>
        <v>-3.9E-2</v>
      </c>
      <c r="E352" s="38">
        <f t="shared" si="17"/>
        <v>-3.8050600220000948E-3</v>
      </c>
    </row>
    <row r="353" spans="2:5" x14ac:dyDescent="0.25">
      <c r="B353" s="39">
        <v>7.02</v>
      </c>
      <c r="C353" s="39">
        <v>-7.0000000000000001E-3</v>
      </c>
      <c r="D353" s="38">
        <f t="shared" si="16"/>
        <v>-3.3000000000000002E-2</v>
      </c>
      <c r="E353" s="38">
        <f t="shared" si="17"/>
        <v>-3.2196661724616187E-3</v>
      </c>
    </row>
    <row r="354" spans="2:5" x14ac:dyDescent="0.25">
      <c r="B354" s="39">
        <v>7.04</v>
      </c>
      <c r="C354" s="39">
        <v>-7.0000000000000001E-3</v>
      </c>
      <c r="D354" s="38">
        <f t="shared" si="16"/>
        <v>-3.3000000000000002E-2</v>
      </c>
      <c r="E354" s="38">
        <f t="shared" si="17"/>
        <v>-3.2196661724616187E-3</v>
      </c>
    </row>
    <row r="355" spans="2:5" x14ac:dyDescent="0.25">
      <c r="B355" s="39">
        <v>7.06</v>
      </c>
      <c r="C355" s="39">
        <v>-7.0000000000000001E-3</v>
      </c>
      <c r="D355" s="38">
        <f t="shared" si="16"/>
        <v>-3.3000000000000002E-2</v>
      </c>
      <c r="E355" s="38">
        <f t="shared" si="17"/>
        <v>-3.2196661724616187E-3</v>
      </c>
    </row>
    <row r="356" spans="2:5" x14ac:dyDescent="0.25">
      <c r="B356" s="39">
        <v>7.08</v>
      </c>
      <c r="C356" s="39">
        <v>-7.0000000000000001E-3</v>
      </c>
      <c r="D356" s="38">
        <f t="shared" si="16"/>
        <v>-3.3000000000000002E-2</v>
      </c>
      <c r="E356" s="38">
        <f t="shared" si="17"/>
        <v>-3.2196661724616187E-3</v>
      </c>
    </row>
    <row r="357" spans="2:5" x14ac:dyDescent="0.25">
      <c r="B357" s="39">
        <v>7.1</v>
      </c>
      <c r="C357" s="39">
        <v>-7.0000000000000001E-3</v>
      </c>
      <c r="D357" s="38">
        <f t="shared" si="16"/>
        <v>-3.3000000000000002E-2</v>
      </c>
      <c r="E357" s="38">
        <f t="shared" si="17"/>
        <v>-3.2196661724616187E-3</v>
      </c>
    </row>
    <row r="358" spans="2:5" x14ac:dyDescent="0.25">
      <c r="B358" s="39">
        <v>7.12</v>
      </c>
      <c r="C358" s="39">
        <v>-2E-3</v>
      </c>
      <c r="D358" s="38">
        <f t="shared" si="16"/>
        <v>-2.7999999999999997E-2</v>
      </c>
      <c r="E358" s="38">
        <f t="shared" si="17"/>
        <v>-2.7318379645128884E-3</v>
      </c>
    </row>
    <row r="359" spans="2:5" x14ac:dyDescent="0.25">
      <c r="B359" s="39">
        <v>7.14</v>
      </c>
      <c r="C359" s="39">
        <v>-2E-3</v>
      </c>
      <c r="D359" s="38">
        <f t="shared" si="16"/>
        <v>-2.7999999999999997E-2</v>
      </c>
      <c r="E359" s="38">
        <f t="shared" si="17"/>
        <v>-2.7318379645128884E-3</v>
      </c>
    </row>
    <row r="360" spans="2:5" x14ac:dyDescent="0.25">
      <c r="B360" s="39">
        <v>7.16</v>
      </c>
      <c r="C360" s="39">
        <v>-2E-3</v>
      </c>
      <c r="D360" s="38">
        <f t="shared" si="16"/>
        <v>-2.7999999999999997E-2</v>
      </c>
      <c r="E360" s="38">
        <f t="shared" si="17"/>
        <v>-2.7318379645128884E-3</v>
      </c>
    </row>
    <row r="361" spans="2:5" x14ac:dyDescent="0.25">
      <c r="B361" s="39">
        <v>7.18</v>
      </c>
      <c r="C361" s="39">
        <v>5.0000000000000001E-3</v>
      </c>
      <c r="D361" s="38">
        <f t="shared" si="16"/>
        <v>-2.0999999999999998E-2</v>
      </c>
      <c r="E361" s="38">
        <f t="shared" si="17"/>
        <v>-2.0488784733846662E-3</v>
      </c>
    </row>
    <row r="362" spans="2:5" x14ac:dyDescent="0.25">
      <c r="B362" s="39">
        <v>7.2</v>
      </c>
      <c r="C362" s="39">
        <v>5.0000000000000001E-3</v>
      </c>
      <c r="D362" s="38">
        <f t="shared" si="16"/>
        <v>-2.0999999999999998E-2</v>
      </c>
      <c r="E362" s="38">
        <f t="shared" si="17"/>
        <v>-2.0488784733846662E-3</v>
      </c>
    </row>
    <row r="363" spans="2:5" x14ac:dyDescent="0.25">
      <c r="B363" s="39">
        <v>7.22</v>
      </c>
      <c r="C363" s="39">
        <v>5.0000000000000001E-3</v>
      </c>
      <c r="D363" s="38">
        <f t="shared" si="16"/>
        <v>-2.0999999999999998E-2</v>
      </c>
      <c r="E363" s="38">
        <f t="shared" si="17"/>
        <v>-2.0488784733846662E-3</v>
      </c>
    </row>
    <row r="364" spans="2:5" x14ac:dyDescent="0.25">
      <c r="B364" s="39">
        <v>7.24</v>
      </c>
      <c r="C364" s="39">
        <v>5.0000000000000001E-3</v>
      </c>
      <c r="D364" s="38">
        <f t="shared" si="16"/>
        <v>-2.0999999999999998E-2</v>
      </c>
      <c r="E364" s="38">
        <f t="shared" si="17"/>
        <v>-2.0488784733846662E-3</v>
      </c>
    </row>
    <row r="365" spans="2:5" x14ac:dyDescent="0.25">
      <c r="B365" s="39">
        <v>7.26</v>
      </c>
      <c r="C365" s="39">
        <v>1.0999999999999999E-2</v>
      </c>
      <c r="D365" s="38">
        <f t="shared" si="16"/>
        <v>-1.4999999999999999E-2</v>
      </c>
      <c r="E365" s="38">
        <f t="shared" si="17"/>
        <v>-1.4634846238461903E-3</v>
      </c>
    </row>
    <row r="366" spans="2:5" x14ac:dyDescent="0.25">
      <c r="B366" s="39">
        <v>7.28</v>
      </c>
      <c r="C366" s="39">
        <v>1.0999999999999999E-2</v>
      </c>
      <c r="D366" s="38">
        <f t="shared" si="16"/>
        <v>-1.4999999999999999E-2</v>
      </c>
      <c r="E366" s="38">
        <f t="shared" si="17"/>
        <v>-1.4634846238461903E-3</v>
      </c>
    </row>
    <row r="367" spans="2:5" x14ac:dyDescent="0.25">
      <c r="B367" s="39">
        <v>7.3</v>
      </c>
      <c r="C367" s="39">
        <v>1.7000000000000001E-2</v>
      </c>
      <c r="D367" s="38">
        <f t="shared" si="16"/>
        <v>-8.9999999999999976E-3</v>
      </c>
      <c r="E367" s="38">
        <f t="shared" si="17"/>
        <v>-8.7809077430771397E-4</v>
      </c>
    </row>
    <row r="368" spans="2:5" x14ac:dyDescent="0.25">
      <c r="B368" s="39">
        <v>7.32</v>
      </c>
      <c r="C368" s="39">
        <v>1.7000000000000001E-2</v>
      </c>
      <c r="D368" s="38">
        <f t="shared" si="16"/>
        <v>-8.9999999999999976E-3</v>
      </c>
      <c r="E368" s="38">
        <f t="shared" si="17"/>
        <v>-8.7809077430771397E-4</v>
      </c>
    </row>
    <row r="369" spans="2:5" x14ac:dyDescent="0.25">
      <c r="B369" s="39">
        <v>7.34</v>
      </c>
      <c r="C369" s="39">
        <v>2.3E-2</v>
      </c>
      <c r="D369" s="38">
        <f t="shared" si="16"/>
        <v>-2.9999999999999992E-3</v>
      </c>
      <c r="E369" s="38">
        <f t="shared" si="17"/>
        <v>-2.9269692476923797E-4</v>
      </c>
    </row>
    <row r="370" spans="2:5" x14ac:dyDescent="0.25">
      <c r="B370" s="39">
        <v>7.36</v>
      </c>
      <c r="C370" s="39">
        <v>2.3E-2</v>
      </c>
      <c r="D370" s="38">
        <f t="shared" si="16"/>
        <v>-2.9999999999999992E-3</v>
      </c>
      <c r="E370" s="38">
        <f t="shared" si="17"/>
        <v>-2.9269692476923797E-4</v>
      </c>
    </row>
    <row r="371" spans="2:5" x14ac:dyDescent="0.25">
      <c r="B371" s="39">
        <v>7.38</v>
      </c>
      <c r="C371" s="39">
        <v>2.3E-2</v>
      </c>
      <c r="D371" s="38">
        <f t="shared" si="16"/>
        <v>-2.9999999999999992E-3</v>
      </c>
      <c r="E371" s="38">
        <f t="shared" si="17"/>
        <v>-2.9269692476923797E-4</v>
      </c>
    </row>
    <row r="372" spans="2:5" x14ac:dyDescent="0.25">
      <c r="B372" s="39">
        <v>7.4</v>
      </c>
      <c r="C372" s="39">
        <v>2.9000000000000001E-2</v>
      </c>
      <c r="D372" s="38">
        <f t="shared" si="16"/>
        <v>3.0000000000000027E-3</v>
      </c>
      <c r="E372" s="38">
        <f t="shared" si="17"/>
        <v>2.9269692476923835E-4</v>
      </c>
    </row>
    <row r="373" spans="2:5" x14ac:dyDescent="0.25">
      <c r="B373" s="39">
        <v>7.42</v>
      </c>
      <c r="C373" s="39">
        <v>3.5000000000000003E-2</v>
      </c>
      <c r="D373" s="38">
        <f t="shared" si="16"/>
        <v>9.0000000000000045E-3</v>
      </c>
      <c r="E373" s="38">
        <f t="shared" si="17"/>
        <v>8.7809077430771462E-4</v>
      </c>
    </row>
    <row r="374" spans="2:5" x14ac:dyDescent="0.25">
      <c r="B374" s="39">
        <v>7.44</v>
      </c>
      <c r="C374" s="39">
        <v>3.5000000000000003E-2</v>
      </c>
      <c r="D374" s="38">
        <f t="shared" si="16"/>
        <v>9.0000000000000045E-3</v>
      </c>
      <c r="E374" s="38">
        <f t="shared" si="17"/>
        <v>8.7809077430771462E-4</v>
      </c>
    </row>
    <row r="375" spans="2:5" x14ac:dyDescent="0.25">
      <c r="B375" s="39">
        <v>7.46</v>
      </c>
      <c r="C375" s="39">
        <v>3.5000000000000003E-2</v>
      </c>
      <c r="D375" s="38">
        <f t="shared" si="16"/>
        <v>9.0000000000000045E-3</v>
      </c>
      <c r="E375" s="38">
        <f t="shared" si="17"/>
        <v>8.7809077430771462E-4</v>
      </c>
    </row>
    <row r="376" spans="2:5" x14ac:dyDescent="0.25">
      <c r="B376" s="39">
        <v>7.48</v>
      </c>
      <c r="C376" s="39">
        <v>3.5000000000000003E-2</v>
      </c>
      <c r="D376" s="38">
        <f t="shared" si="16"/>
        <v>9.0000000000000045E-3</v>
      </c>
      <c r="E376" s="38">
        <f t="shared" si="17"/>
        <v>8.7809077430771462E-4</v>
      </c>
    </row>
    <row r="377" spans="2:5" x14ac:dyDescent="0.25">
      <c r="B377" s="39">
        <v>7.5</v>
      </c>
      <c r="C377" s="39">
        <v>3.5000000000000003E-2</v>
      </c>
      <c r="D377" s="38">
        <f t="shared" si="16"/>
        <v>9.0000000000000045E-3</v>
      </c>
      <c r="E377" s="38">
        <f t="shared" si="17"/>
        <v>8.7809077430771462E-4</v>
      </c>
    </row>
    <row r="378" spans="2:5" x14ac:dyDescent="0.25">
      <c r="B378" s="39">
        <v>7.52</v>
      </c>
      <c r="C378" s="39">
        <v>3.5000000000000003E-2</v>
      </c>
      <c r="D378" s="38">
        <f t="shared" si="16"/>
        <v>9.0000000000000045E-3</v>
      </c>
      <c r="E378" s="38">
        <f t="shared" si="17"/>
        <v>8.7809077430771462E-4</v>
      </c>
    </row>
    <row r="379" spans="2:5" x14ac:dyDescent="0.25">
      <c r="B379" s="39">
        <v>7.54</v>
      </c>
      <c r="C379" s="39">
        <v>4.1000000000000002E-2</v>
      </c>
      <c r="D379" s="38">
        <f t="shared" si="16"/>
        <v>1.5000000000000003E-2</v>
      </c>
      <c r="E379" s="38">
        <f t="shared" si="17"/>
        <v>1.4634846238461906E-3</v>
      </c>
    </row>
    <row r="380" spans="2:5" x14ac:dyDescent="0.25">
      <c r="B380" s="39">
        <v>7.56</v>
      </c>
      <c r="C380" s="39">
        <v>4.7E-2</v>
      </c>
      <c r="D380" s="38">
        <f t="shared" si="16"/>
        <v>2.1000000000000001E-2</v>
      </c>
      <c r="E380" s="38">
        <f t="shared" si="17"/>
        <v>2.0488784733846666E-3</v>
      </c>
    </row>
    <row r="381" spans="2:5" x14ac:dyDescent="0.25">
      <c r="B381" s="39">
        <v>7.58</v>
      </c>
      <c r="C381" s="39">
        <v>4.1000000000000002E-2</v>
      </c>
      <c r="D381" s="38">
        <f t="shared" si="16"/>
        <v>1.5000000000000003E-2</v>
      </c>
      <c r="E381" s="38">
        <f t="shared" si="17"/>
        <v>1.4634846238461906E-3</v>
      </c>
    </row>
    <row r="382" spans="2:5" x14ac:dyDescent="0.25">
      <c r="B382" s="39">
        <v>7.6</v>
      </c>
      <c r="C382" s="39">
        <v>4.7E-2</v>
      </c>
      <c r="D382" s="38">
        <f t="shared" si="16"/>
        <v>2.1000000000000001E-2</v>
      </c>
      <c r="E382" s="38">
        <f t="shared" si="17"/>
        <v>2.0488784733846666E-3</v>
      </c>
    </row>
    <row r="383" spans="2:5" x14ac:dyDescent="0.25">
      <c r="B383" s="39">
        <v>7.62</v>
      </c>
      <c r="C383" s="39">
        <v>4.7E-2</v>
      </c>
      <c r="D383" s="38">
        <f t="shared" si="16"/>
        <v>2.1000000000000001E-2</v>
      </c>
      <c r="E383" s="38">
        <f t="shared" si="17"/>
        <v>2.0488784733846666E-3</v>
      </c>
    </row>
    <row r="384" spans="2:5" x14ac:dyDescent="0.25">
      <c r="B384" s="39">
        <v>7.64</v>
      </c>
      <c r="C384" s="39">
        <v>4.7E-2</v>
      </c>
      <c r="D384" s="38">
        <f t="shared" si="16"/>
        <v>2.1000000000000001E-2</v>
      </c>
      <c r="E384" s="38">
        <f t="shared" si="17"/>
        <v>2.0488784733846666E-3</v>
      </c>
    </row>
    <row r="385" spans="2:5" x14ac:dyDescent="0.25">
      <c r="B385" s="39">
        <v>7.66</v>
      </c>
      <c r="C385" s="39">
        <v>4.7E-2</v>
      </c>
      <c r="D385" s="38">
        <f t="shared" si="16"/>
        <v>2.1000000000000001E-2</v>
      </c>
      <c r="E385" s="38">
        <f t="shared" si="17"/>
        <v>2.0488784733846666E-3</v>
      </c>
    </row>
    <row r="386" spans="2:5" x14ac:dyDescent="0.25">
      <c r="B386" s="39">
        <v>7.68</v>
      </c>
      <c r="C386" s="39">
        <v>4.1000000000000002E-2</v>
      </c>
      <c r="D386" s="38">
        <f t="shared" si="16"/>
        <v>1.5000000000000003E-2</v>
      </c>
      <c r="E386" s="38">
        <f t="shared" si="17"/>
        <v>1.4634846238461906E-3</v>
      </c>
    </row>
    <row r="387" spans="2:5" x14ac:dyDescent="0.25">
      <c r="B387" s="39">
        <v>7.7</v>
      </c>
      <c r="C387" s="39">
        <v>4.7E-2</v>
      </c>
      <c r="D387" s="38">
        <f t="shared" ref="D387:D450" si="18">C387-$O$5</f>
        <v>2.1000000000000001E-2</v>
      </c>
      <c r="E387" s="38">
        <f t="shared" si="17"/>
        <v>2.0488784733846666E-3</v>
      </c>
    </row>
    <row r="388" spans="2:5" x14ac:dyDescent="0.25">
      <c r="B388" s="39">
        <v>7.72</v>
      </c>
      <c r="C388" s="39">
        <v>4.7E-2</v>
      </c>
      <c r="D388" s="38">
        <f t="shared" si="18"/>
        <v>2.1000000000000001E-2</v>
      </c>
      <c r="E388" s="38">
        <f t="shared" ref="E388:E451" si="19">D388/$O$2</f>
        <v>2.0488784733846666E-3</v>
      </c>
    </row>
    <row r="389" spans="2:5" x14ac:dyDescent="0.25">
      <c r="B389" s="39">
        <v>7.74</v>
      </c>
      <c r="C389" s="39">
        <v>4.1000000000000002E-2</v>
      </c>
      <c r="D389" s="38">
        <f t="shared" si="18"/>
        <v>1.5000000000000003E-2</v>
      </c>
      <c r="E389" s="38">
        <f t="shared" si="19"/>
        <v>1.4634846238461906E-3</v>
      </c>
    </row>
    <row r="390" spans="2:5" x14ac:dyDescent="0.25">
      <c r="B390" s="39">
        <v>7.76</v>
      </c>
      <c r="C390" s="39">
        <v>3.5000000000000003E-2</v>
      </c>
      <c r="D390" s="38">
        <f t="shared" si="18"/>
        <v>9.0000000000000045E-3</v>
      </c>
      <c r="E390" s="38">
        <f t="shared" si="19"/>
        <v>8.7809077430771462E-4</v>
      </c>
    </row>
    <row r="391" spans="2:5" x14ac:dyDescent="0.25">
      <c r="B391" s="39">
        <v>7.78</v>
      </c>
      <c r="C391" s="39">
        <v>3.5000000000000003E-2</v>
      </c>
      <c r="D391" s="38">
        <f t="shared" si="18"/>
        <v>9.0000000000000045E-3</v>
      </c>
      <c r="E391" s="38">
        <f t="shared" si="19"/>
        <v>8.7809077430771462E-4</v>
      </c>
    </row>
    <row r="392" spans="2:5" x14ac:dyDescent="0.25">
      <c r="B392" s="39">
        <v>7.8</v>
      </c>
      <c r="C392" s="39">
        <v>4.1000000000000002E-2</v>
      </c>
      <c r="D392" s="38">
        <f t="shared" si="18"/>
        <v>1.5000000000000003E-2</v>
      </c>
      <c r="E392" s="38">
        <f t="shared" si="19"/>
        <v>1.4634846238461906E-3</v>
      </c>
    </row>
    <row r="393" spans="2:5" x14ac:dyDescent="0.25">
      <c r="B393" s="39">
        <v>7.82</v>
      </c>
      <c r="C393" s="39">
        <v>3.5000000000000003E-2</v>
      </c>
      <c r="D393" s="38">
        <f t="shared" si="18"/>
        <v>9.0000000000000045E-3</v>
      </c>
      <c r="E393" s="38">
        <f t="shared" si="19"/>
        <v>8.7809077430771462E-4</v>
      </c>
    </row>
    <row r="394" spans="2:5" x14ac:dyDescent="0.25">
      <c r="B394" s="39">
        <v>7.84</v>
      </c>
      <c r="C394" s="39">
        <v>3.5000000000000003E-2</v>
      </c>
      <c r="D394" s="38">
        <f t="shared" si="18"/>
        <v>9.0000000000000045E-3</v>
      </c>
      <c r="E394" s="38">
        <f t="shared" si="19"/>
        <v>8.7809077430771462E-4</v>
      </c>
    </row>
    <row r="395" spans="2:5" x14ac:dyDescent="0.25">
      <c r="B395" s="39">
        <v>7.86</v>
      </c>
      <c r="C395" s="39">
        <v>3.5000000000000003E-2</v>
      </c>
      <c r="D395" s="38">
        <f t="shared" si="18"/>
        <v>9.0000000000000045E-3</v>
      </c>
      <c r="E395" s="38">
        <f t="shared" si="19"/>
        <v>8.7809077430771462E-4</v>
      </c>
    </row>
    <row r="396" spans="2:5" x14ac:dyDescent="0.25">
      <c r="B396" s="39">
        <v>7.88</v>
      </c>
      <c r="C396" s="39">
        <v>3.5000000000000003E-2</v>
      </c>
      <c r="D396" s="38">
        <f t="shared" si="18"/>
        <v>9.0000000000000045E-3</v>
      </c>
      <c r="E396" s="38">
        <f t="shared" si="19"/>
        <v>8.7809077430771462E-4</v>
      </c>
    </row>
    <row r="397" spans="2:5" x14ac:dyDescent="0.25">
      <c r="B397" s="39">
        <v>7.9</v>
      </c>
      <c r="C397" s="39">
        <v>2.9000000000000001E-2</v>
      </c>
      <c r="D397" s="38">
        <f t="shared" si="18"/>
        <v>3.0000000000000027E-3</v>
      </c>
      <c r="E397" s="38">
        <f t="shared" si="19"/>
        <v>2.9269692476923835E-4</v>
      </c>
    </row>
    <row r="398" spans="2:5" x14ac:dyDescent="0.25">
      <c r="B398" s="39">
        <v>7.92</v>
      </c>
      <c r="C398" s="39">
        <v>2.3E-2</v>
      </c>
      <c r="D398" s="38">
        <f t="shared" si="18"/>
        <v>-2.9999999999999992E-3</v>
      </c>
      <c r="E398" s="38">
        <f t="shared" si="19"/>
        <v>-2.9269692476923797E-4</v>
      </c>
    </row>
    <row r="399" spans="2:5" x14ac:dyDescent="0.25">
      <c r="B399" s="39">
        <v>7.94</v>
      </c>
      <c r="C399" s="39">
        <v>2.3E-2</v>
      </c>
      <c r="D399" s="38">
        <f t="shared" si="18"/>
        <v>-2.9999999999999992E-3</v>
      </c>
      <c r="E399" s="38">
        <f t="shared" si="19"/>
        <v>-2.9269692476923797E-4</v>
      </c>
    </row>
    <row r="400" spans="2:5" x14ac:dyDescent="0.25">
      <c r="B400" s="39">
        <v>7.96</v>
      </c>
      <c r="C400" s="39">
        <v>2.3E-2</v>
      </c>
      <c r="D400" s="38">
        <f t="shared" si="18"/>
        <v>-2.9999999999999992E-3</v>
      </c>
      <c r="E400" s="38">
        <f t="shared" si="19"/>
        <v>-2.9269692476923797E-4</v>
      </c>
    </row>
    <row r="401" spans="2:5" x14ac:dyDescent="0.25">
      <c r="B401" s="39">
        <v>7.98</v>
      </c>
      <c r="C401" s="39">
        <v>1.7000000000000001E-2</v>
      </c>
      <c r="D401" s="38">
        <f t="shared" si="18"/>
        <v>-8.9999999999999976E-3</v>
      </c>
      <c r="E401" s="38">
        <f t="shared" si="19"/>
        <v>-8.7809077430771397E-4</v>
      </c>
    </row>
    <row r="402" spans="2:5" x14ac:dyDescent="0.25">
      <c r="B402" s="39">
        <v>8</v>
      </c>
      <c r="C402" s="39">
        <v>1.7000000000000001E-2</v>
      </c>
      <c r="D402" s="38">
        <f t="shared" si="18"/>
        <v>-8.9999999999999976E-3</v>
      </c>
      <c r="E402" s="38">
        <f t="shared" si="19"/>
        <v>-8.7809077430771397E-4</v>
      </c>
    </row>
    <row r="403" spans="2:5" x14ac:dyDescent="0.25">
      <c r="B403" s="39">
        <v>8.02</v>
      </c>
      <c r="C403" s="39">
        <v>1.7000000000000001E-2</v>
      </c>
      <c r="D403" s="38">
        <f t="shared" si="18"/>
        <v>-8.9999999999999976E-3</v>
      </c>
      <c r="E403" s="38">
        <f t="shared" si="19"/>
        <v>-8.7809077430771397E-4</v>
      </c>
    </row>
    <row r="404" spans="2:5" x14ac:dyDescent="0.25">
      <c r="B404" s="39">
        <v>8.0399999999999991</v>
      </c>
      <c r="C404" s="39">
        <v>1.7000000000000001E-2</v>
      </c>
      <c r="D404" s="38">
        <f t="shared" si="18"/>
        <v>-8.9999999999999976E-3</v>
      </c>
      <c r="E404" s="38">
        <f t="shared" si="19"/>
        <v>-8.7809077430771397E-4</v>
      </c>
    </row>
    <row r="405" spans="2:5" x14ac:dyDescent="0.25">
      <c r="B405" s="39">
        <v>8.06</v>
      </c>
      <c r="C405" s="39">
        <v>1.7000000000000001E-2</v>
      </c>
      <c r="D405" s="38">
        <f t="shared" si="18"/>
        <v>-8.9999999999999976E-3</v>
      </c>
      <c r="E405" s="38">
        <f t="shared" si="19"/>
        <v>-8.7809077430771397E-4</v>
      </c>
    </row>
    <row r="406" spans="2:5" x14ac:dyDescent="0.25">
      <c r="B406" s="39">
        <v>8.08</v>
      </c>
      <c r="C406" s="39">
        <v>1.7000000000000001E-2</v>
      </c>
      <c r="D406" s="38">
        <f t="shared" si="18"/>
        <v>-8.9999999999999976E-3</v>
      </c>
      <c r="E406" s="38">
        <f t="shared" si="19"/>
        <v>-8.7809077430771397E-4</v>
      </c>
    </row>
    <row r="407" spans="2:5" x14ac:dyDescent="0.25">
      <c r="B407" s="39">
        <v>8.1</v>
      </c>
      <c r="C407" s="39">
        <v>1.0999999999999999E-2</v>
      </c>
      <c r="D407" s="38">
        <f t="shared" si="18"/>
        <v>-1.4999999999999999E-2</v>
      </c>
      <c r="E407" s="38">
        <f t="shared" si="19"/>
        <v>-1.4634846238461903E-3</v>
      </c>
    </row>
    <row r="408" spans="2:5" x14ac:dyDescent="0.25">
      <c r="B408" s="39">
        <v>8.1199999999999992</v>
      </c>
      <c r="C408" s="39">
        <v>5.0000000000000001E-3</v>
      </c>
      <c r="D408" s="38">
        <f t="shared" si="18"/>
        <v>-2.0999999999999998E-2</v>
      </c>
      <c r="E408" s="38">
        <f t="shared" si="19"/>
        <v>-2.0488784733846662E-3</v>
      </c>
    </row>
    <row r="409" spans="2:5" x14ac:dyDescent="0.25">
      <c r="B409" s="39">
        <v>8.14</v>
      </c>
      <c r="C409" s="39">
        <v>5.0000000000000001E-3</v>
      </c>
      <c r="D409" s="38">
        <f t="shared" si="18"/>
        <v>-2.0999999999999998E-2</v>
      </c>
      <c r="E409" s="38">
        <f t="shared" si="19"/>
        <v>-2.0488784733846662E-3</v>
      </c>
    </row>
    <row r="410" spans="2:5" x14ac:dyDescent="0.25">
      <c r="B410" s="39">
        <v>8.16</v>
      </c>
      <c r="C410" s="39">
        <v>5.0000000000000001E-3</v>
      </c>
      <c r="D410" s="38">
        <f t="shared" si="18"/>
        <v>-2.0999999999999998E-2</v>
      </c>
      <c r="E410" s="38">
        <f t="shared" si="19"/>
        <v>-2.0488784733846662E-3</v>
      </c>
    </row>
    <row r="411" spans="2:5" x14ac:dyDescent="0.25">
      <c r="B411" s="39">
        <v>8.18</v>
      </c>
      <c r="C411" s="39">
        <v>1.0999999999999999E-2</v>
      </c>
      <c r="D411" s="38">
        <f t="shared" si="18"/>
        <v>-1.4999999999999999E-2</v>
      </c>
      <c r="E411" s="38">
        <f t="shared" si="19"/>
        <v>-1.4634846238461903E-3</v>
      </c>
    </row>
    <row r="412" spans="2:5" x14ac:dyDescent="0.25">
      <c r="B412" s="39">
        <v>8.1999999999999993</v>
      </c>
      <c r="C412" s="39">
        <v>5.0000000000000001E-3</v>
      </c>
      <c r="D412" s="38">
        <f t="shared" si="18"/>
        <v>-2.0999999999999998E-2</v>
      </c>
      <c r="E412" s="38">
        <f t="shared" si="19"/>
        <v>-2.0488784733846662E-3</v>
      </c>
    </row>
    <row r="413" spans="2:5" x14ac:dyDescent="0.25">
      <c r="B413" s="39">
        <v>8.2200000000000006</v>
      </c>
      <c r="C413" s="39">
        <v>1.0999999999999999E-2</v>
      </c>
      <c r="D413" s="38">
        <f t="shared" si="18"/>
        <v>-1.4999999999999999E-2</v>
      </c>
      <c r="E413" s="38">
        <f t="shared" si="19"/>
        <v>-1.4634846238461903E-3</v>
      </c>
    </row>
    <row r="414" spans="2:5" x14ac:dyDescent="0.25">
      <c r="B414" s="39">
        <v>8.24</v>
      </c>
      <c r="C414" s="39">
        <v>5.0000000000000001E-3</v>
      </c>
      <c r="D414" s="38">
        <f t="shared" si="18"/>
        <v>-2.0999999999999998E-2</v>
      </c>
      <c r="E414" s="38">
        <f t="shared" si="19"/>
        <v>-2.0488784733846662E-3</v>
      </c>
    </row>
    <row r="415" spans="2:5" x14ac:dyDescent="0.25">
      <c r="B415" s="39">
        <v>8.26</v>
      </c>
      <c r="C415" s="39">
        <v>5.0000000000000001E-3</v>
      </c>
      <c r="D415" s="38">
        <f t="shared" si="18"/>
        <v>-2.0999999999999998E-2</v>
      </c>
      <c r="E415" s="38">
        <f t="shared" si="19"/>
        <v>-2.0488784733846662E-3</v>
      </c>
    </row>
    <row r="416" spans="2:5" x14ac:dyDescent="0.25">
      <c r="B416" s="39">
        <v>8.2799999999999994</v>
      </c>
      <c r="C416" s="39">
        <v>5.0000000000000001E-3</v>
      </c>
      <c r="D416" s="38">
        <f t="shared" si="18"/>
        <v>-2.0999999999999998E-2</v>
      </c>
      <c r="E416" s="38">
        <f t="shared" si="19"/>
        <v>-2.0488784733846662E-3</v>
      </c>
    </row>
    <row r="417" spans="2:5" x14ac:dyDescent="0.25">
      <c r="B417" s="39">
        <v>8.3000000000000007</v>
      </c>
      <c r="C417" s="39">
        <v>5.0000000000000001E-3</v>
      </c>
      <c r="D417" s="38">
        <f t="shared" si="18"/>
        <v>-2.0999999999999998E-2</v>
      </c>
      <c r="E417" s="38">
        <f t="shared" si="19"/>
        <v>-2.0488784733846662E-3</v>
      </c>
    </row>
    <row r="418" spans="2:5" x14ac:dyDescent="0.25">
      <c r="B418" s="39">
        <v>8.32</v>
      </c>
      <c r="C418" s="39">
        <v>5.0000000000000001E-3</v>
      </c>
      <c r="D418" s="38">
        <f t="shared" si="18"/>
        <v>-2.0999999999999998E-2</v>
      </c>
      <c r="E418" s="38">
        <f t="shared" si="19"/>
        <v>-2.0488784733846662E-3</v>
      </c>
    </row>
    <row r="419" spans="2:5" x14ac:dyDescent="0.25">
      <c r="B419" s="39">
        <v>8.34</v>
      </c>
      <c r="C419" s="39">
        <v>5.0000000000000001E-3</v>
      </c>
      <c r="D419" s="38">
        <f t="shared" si="18"/>
        <v>-2.0999999999999998E-2</v>
      </c>
      <c r="E419" s="38">
        <f t="shared" si="19"/>
        <v>-2.0488784733846662E-3</v>
      </c>
    </row>
    <row r="420" spans="2:5" x14ac:dyDescent="0.25">
      <c r="B420" s="39">
        <v>8.36</v>
      </c>
      <c r="C420" s="39">
        <v>5.0000000000000001E-3</v>
      </c>
      <c r="D420" s="38">
        <f t="shared" si="18"/>
        <v>-2.0999999999999998E-2</v>
      </c>
      <c r="E420" s="38">
        <f t="shared" si="19"/>
        <v>-2.0488784733846662E-3</v>
      </c>
    </row>
    <row r="421" spans="2:5" x14ac:dyDescent="0.25">
      <c r="B421" s="39">
        <v>8.3800000000000008</v>
      </c>
      <c r="C421" s="39">
        <v>5.0000000000000001E-3</v>
      </c>
      <c r="D421" s="38">
        <f t="shared" si="18"/>
        <v>-2.0999999999999998E-2</v>
      </c>
      <c r="E421" s="38">
        <f t="shared" si="19"/>
        <v>-2.0488784733846662E-3</v>
      </c>
    </row>
    <row r="422" spans="2:5" x14ac:dyDescent="0.25">
      <c r="B422" s="39">
        <v>8.4</v>
      </c>
      <c r="C422" s="39">
        <v>5.0000000000000001E-3</v>
      </c>
      <c r="D422" s="38">
        <f t="shared" si="18"/>
        <v>-2.0999999999999998E-2</v>
      </c>
      <c r="E422" s="38">
        <f t="shared" si="19"/>
        <v>-2.0488784733846662E-3</v>
      </c>
    </row>
    <row r="423" spans="2:5" x14ac:dyDescent="0.25">
      <c r="B423" s="39">
        <v>8.42</v>
      </c>
      <c r="C423" s="39">
        <v>5.0000000000000001E-3</v>
      </c>
      <c r="D423" s="38">
        <f t="shared" si="18"/>
        <v>-2.0999999999999998E-2</v>
      </c>
      <c r="E423" s="38">
        <f t="shared" si="19"/>
        <v>-2.0488784733846662E-3</v>
      </c>
    </row>
    <row r="424" spans="2:5" x14ac:dyDescent="0.25">
      <c r="B424" s="39">
        <v>8.44</v>
      </c>
      <c r="C424" s="39">
        <v>5.0000000000000001E-3</v>
      </c>
      <c r="D424" s="38">
        <f t="shared" si="18"/>
        <v>-2.0999999999999998E-2</v>
      </c>
      <c r="E424" s="38">
        <f t="shared" si="19"/>
        <v>-2.0488784733846662E-3</v>
      </c>
    </row>
    <row r="425" spans="2:5" x14ac:dyDescent="0.25">
      <c r="B425" s="39">
        <v>8.4600000000000009</v>
      </c>
      <c r="C425" s="39">
        <v>5.0000000000000001E-3</v>
      </c>
      <c r="D425" s="38">
        <f t="shared" si="18"/>
        <v>-2.0999999999999998E-2</v>
      </c>
      <c r="E425" s="38">
        <f t="shared" si="19"/>
        <v>-2.0488784733846662E-3</v>
      </c>
    </row>
    <row r="426" spans="2:5" x14ac:dyDescent="0.25">
      <c r="B426" s="39">
        <v>8.48</v>
      </c>
      <c r="C426" s="39">
        <v>1.0999999999999999E-2</v>
      </c>
      <c r="D426" s="38">
        <f t="shared" si="18"/>
        <v>-1.4999999999999999E-2</v>
      </c>
      <c r="E426" s="38">
        <f t="shared" si="19"/>
        <v>-1.4634846238461903E-3</v>
      </c>
    </row>
    <row r="427" spans="2:5" x14ac:dyDescent="0.25">
      <c r="B427" s="39">
        <v>8.5</v>
      </c>
      <c r="C427" s="39">
        <v>1.0999999999999999E-2</v>
      </c>
      <c r="D427" s="38">
        <f t="shared" si="18"/>
        <v>-1.4999999999999999E-2</v>
      </c>
      <c r="E427" s="38">
        <f t="shared" si="19"/>
        <v>-1.4634846238461903E-3</v>
      </c>
    </row>
    <row r="428" spans="2:5" x14ac:dyDescent="0.25">
      <c r="B428" s="39">
        <v>8.52</v>
      </c>
      <c r="C428" s="39">
        <v>1.0999999999999999E-2</v>
      </c>
      <c r="D428" s="38">
        <f t="shared" si="18"/>
        <v>-1.4999999999999999E-2</v>
      </c>
      <c r="E428" s="38">
        <f t="shared" si="19"/>
        <v>-1.4634846238461903E-3</v>
      </c>
    </row>
    <row r="429" spans="2:5" x14ac:dyDescent="0.25">
      <c r="B429" s="39">
        <v>8.5399999999999991</v>
      </c>
      <c r="C429" s="39">
        <v>1.7000000000000001E-2</v>
      </c>
      <c r="D429" s="38">
        <f t="shared" si="18"/>
        <v>-8.9999999999999976E-3</v>
      </c>
      <c r="E429" s="38">
        <f t="shared" si="19"/>
        <v>-8.7809077430771397E-4</v>
      </c>
    </row>
    <row r="430" spans="2:5" x14ac:dyDescent="0.25">
      <c r="B430" s="39">
        <v>8.56</v>
      </c>
      <c r="C430" s="39">
        <v>1.7000000000000001E-2</v>
      </c>
      <c r="D430" s="38">
        <f t="shared" si="18"/>
        <v>-8.9999999999999976E-3</v>
      </c>
      <c r="E430" s="38">
        <f t="shared" si="19"/>
        <v>-8.7809077430771397E-4</v>
      </c>
    </row>
    <row r="431" spans="2:5" x14ac:dyDescent="0.25">
      <c r="B431" s="39">
        <v>8.58</v>
      </c>
      <c r="C431" s="39">
        <v>1.0999999999999999E-2</v>
      </c>
      <c r="D431" s="38">
        <f t="shared" si="18"/>
        <v>-1.4999999999999999E-2</v>
      </c>
      <c r="E431" s="38">
        <f t="shared" si="19"/>
        <v>-1.4634846238461903E-3</v>
      </c>
    </row>
    <row r="432" spans="2:5" x14ac:dyDescent="0.25">
      <c r="B432" s="39">
        <v>8.6</v>
      </c>
      <c r="C432" s="39">
        <v>1.7000000000000001E-2</v>
      </c>
      <c r="D432" s="38">
        <f t="shared" si="18"/>
        <v>-8.9999999999999976E-3</v>
      </c>
      <c r="E432" s="38">
        <f t="shared" si="19"/>
        <v>-8.7809077430771397E-4</v>
      </c>
    </row>
    <row r="433" spans="2:5" x14ac:dyDescent="0.25">
      <c r="B433" s="39">
        <v>8.6199999999999992</v>
      </c>
      <c r="C433" s="39">
        <v>2.3E-2</v>
      </c>
      <c r="D433" s="38">
        <f t="shared" si="18"/>
        <v>-2.9999999999999992E-3</v>
      </c>
      <c r="E433" s="38">
        <f t="shared" si="19"/>
        <v>-2.9269692476923797E-4</v>
      </c>
    </row>
    <row r="434" spans="2:5" x14ac:dyDescent="0.25">
      <c r="B434" s="39">
        <v>8.64</v>
      </c>
      <c r="C434" s="39">
        <v>2.9000000000000001E-2</v>
      </c>
      <c r="D434" s="38">
        <f t="shared" si="18"/>
        <v>3.0000000000000027E-3</v>
      </c>
      <c r="E434" s="38">
        <f t="shared" si="19"/>
        <v>2.9269692476923835E-4</v>
      </c>
    </row>
    <row r="435" spans="2:5" x14ac:dyDescent="0.25">
      <c r="B435" s="39">
        <v>8.66</v>
      </c>
      <c r="C435" s="39">
        <v>2.3E-2</v>
      </c>
      <c r="D435" s="38">
        <f t="shared" si="18"/>
        <v>-2.9999999999999992E-3</v>
      </c>
      <c r="E435" s="38">
        <f t="shared" si="19"/>
        <v>-2.9269692476923797E-4</v>
      </c>
    </row>
    <row r="436" spans="2:5" x14ac:dyDescent="0.25">
      <c r="B436" s="39">
        <v>8.68</v>
      </c>
      <c r="C436" s="39">
        <v>2.9000000000000001E-2</v>
      </c>
      <c r="D436" s="38">
        <f t="shared" si="18"/>
        <v>3.0000000000000027E-3</v>
      </c>
      <c r="E436" s="38">
        <f t="shared" si="19"/>
        <v>2.9269692476923835E-4</v>
      </c>
    </row>
    <row r="437" spans="2:5" x14ac:dyDescent="0.25">
      <c r="B437" s="39">
        <v>8.6999999999999993</v>
      </c>
      <c r="C437" s="39">
        <v>2.9000000000000001E-2</v>
      </c>
      <c r="D437" s="38">
        <f t="shared" si="18"/>
        <v>3.0000000000000027E-3</v>
      </c>
      <c r="E437" s="38">
        <f t="shared" si="19"/>
        <v>2.9269692476923835E-4</v>
      </c>
    </row>
    <row r="438" spans="2:5" x14ac:dyDescent="0.25">
      <c r="B438" s="39">
        <v>8.7200000000000006</v>
      </c>
      <c r="C438" s="39">
        <v>2.9000000000000001E-2</v>
      </c>
      <c r="D438" s="38">
        <f t="shared" si="18"/>
        <v>3.0000000000000027E-3</v>
      </c>
      <c r="E438" s="38">
        <f t="shared" si="19"/>
        <v>2.9269692476923835E-4</v>
      </c>
    </row>
    <row r="439" spans="2:5" x14ac:dyDescent="0.25">
      <c r="B439" s="39">
        <v>8.74</v>
      </c>
      <c r="C439" s="39">
        <v>2.9000000000000001E-2</v>
      </c>
      <c r="D439" s="38">
        <f t="shared" si="18"/>
        <v>3.0000000000000027E-3</v>
      </c>
      <c r="E439" s="38">
        <f t="shared" si="19"/>
        <v>2.9269692476923835E-4</v>
      </c>
    </row>
    <row r="440" spans="2:5" x14ac:dyDescent="0.25">
      <c r="B440" s="39">
        <v>8.76</v>
      </c>
      <c r="C440" s="39">
        <v>2.9000000000000001E-2</v>
      </c>
      <c r="D440" s="38">
        <f t="shared" si="18"/>
        <v>3.0000000000000027E-3</v>
      </c>
      <c r="E440" s="38">
        <f t="shared" si="19"/>
        <v>2.9269692476923835E-4</v>
      </c>
    </row>
    <row r="441" spans="2:5" x14ac:dyDescent="0.25">
      <c r="B441" s="39">
        <v>8.7799999999999994</v>
      </c>
      <c r="C441" s="39">
        <v>2.9000000000000001E-2</v>
      </c>
      <c r="D441" s="38">
        <f t="shared" si="18"/>
        <v>3.0000000000000027E-3</v>
      </c>
      <c r="E441" s="38">
        <f t="shared" si="19"/>
        <v>2.9269692476923835E-4</v>
      </c>
    </row>
    <row r="442" spans="2:5" x14ac:dyDescent="0.25">
      <c r="B442" s="39">
        <v>8.8000000000000007</v>
      </c>
      <c r="C442" s="39">
        <v>2.9000000000000001E-2</v>
      </c>
      <c r="D442" s="38">
        <f t="shared" si="18"/>
        <v>3.0000000000000027E-3</v>
      </c>
      <c r="E442" s="38">
        <f t="shared" si="19"/>
        <v>2.9269692476923835E-4</v>
      </c>
    </row>
    <row r="443" spans="2:5" x14ac:dyDescent="0.25">
      <c r="B443" s="39">
        <v>8.82</v>
      </c>
      <c r="C443" s="39">
        <v>2.9000000000000001E-2</v>
      </c>
      <c r="D443" s="38">
        <f t="shared" si="18"/>
        <v>3.0000000000000027E-3</v>
      </c>
      <c r="E443" s="38">
        <f t="shared" si="19"/>
        <v>2.9269692476923835E-4</v>
      </c>
    </row>
    <row r="444" spans="2:5" x14ac:dyDescent="0.25">
      <c r="B444" s="39">
        <v>8.84</v>
      </c>
      <c r="C444" s="39">
        <v>3.5000000000000003E-2</v>
      </c>
      <c r="D444" s="38">
        <f t="shared" si="18"/>
        <v>9.0000000000000045E-3</v>
      </c>
      <c r="E444" s="38">
        <f t="shared" si="19"/>
        <v>8.7809077430771462E-4</v>
      </c>
    </row>
    <row r="445" spans="2:5" x14ac:dyDescent="0.25">
      <c r="B445" s="39">
        <v>8.86</v>
      </c>
      <c r="C445" s="39">
        <v>3.5000000000000003E-2</v>
      </c>
      <c r="D445" s="38">
        <f t="shared" si="18"/>
        <v>9.0000000000000045E-3</v>
      </c>
      <c r="E445" s="38">
        <f t="shared" si="19"/>
        <v>8.7809077430771462E-4</v>
      </c>
    </row>
    <row r="446" spans="2:5" x14ac:dyDescent="0.25">
      <c r="B446" s="39">
        <v>8.8800000000000008</v>
      </c>
      <c r="C446" s="39">
        <v>3.5000000000000003E-2</v>
      </c>
      <c r="D446" s="38">
        <f t="shared" si="18"/>
        <v>9.0000000000000045E-3</v>
      </c>
      <c r="E446" s="38">
        <f t="shared" si="19"/>
        <v>8.7809077430771462E-4</v>
      </c>
    </row>
    <row r="447" spans="2:5" x14ac:dyDescent="0.25">
      <c r="B447" s="39">
        <v>8.9</v>
      </c>
      <c r="C447" s="39">
        <v>3.5000000000000003E-2</v>
      </c>
      <c r="D447" s="38">
        <f t="shared" si="18"/>
        <v>9.0000000000000045E-3</v>
      </c>
      <c r="E447" s="38">
        <f t="shared" si="19"/>
        <v>8.7809077430771462E-4</v>
      </c>
    </row>
    <row r="448" spans="2:5" x14ac:dyDescent="0.25">
      <c r="B448" s="39">
        <v>8.92</v>
      </c>
      <c r="C448" s="39">
        <v>3.5000000000000003E-2</v>
      </c>
      <c r="D448" s="38">
        <f t="shared" si="18"/>
        <v>9.0000000000000045E-3</v>
      </c>
      <c r="E448" s="38">
        <f t="shared" si="19"/>
        <v>8.7809077430771462E-4</v>
      </c>
    </row>
    <row r="449" spans="2:5" x14ac:dyDescent="0.25">
      <c r="B449" s="39">
        <v>8.94</v>
      </c>
      <c r="C449" s="39">
        <v>3.5000000000000003E-2</v>
      </c>
      <c r="D449" s="38">
        <f t="shared" si="18"/>
        <v>9.0000000000000045E-3</v>
      </c>
      <c r="E449" s="38">
        <f t="shared" si="19"/>
        <v>8.7809077430771462E-4</v>
      </c>
    </row>
    <row r="450" spans="2:5" x14ac:dyDescent="0.25">
      <c r="B450" s="39">
        <v>8.9600000000000009</v>
      </c>
      <c r="C450" s="39">
        <v>3.5000000000000003E-2</v>
      </c>
      <c r="D450" s="38">
        <f t="shared" si="18"/>
        <v>9.0000000000000045E-3</v>
      </c>
      <c r="E450" s="38">
        <f t="shared" si="19"/>
        <v>8.7809077430771462E-4</v>
      </c>
    </row>
    <row r="451" spans="2:5" x14ac:dyDescent="0.25">
      <c r="B451" s="39">
        <v>8.98</v>
      </c>
      <c r="C451" s="39">
        <v>3.5000000000000003E-2</v>
      </c>
      <c r="D451" s="38">
        <f t="shared" ref="D451:D502" si="20">C451-$O$5</f>
        <v>9.0000000000000045E-3</v>
      </c>
      <c r="E451" s="38">
        <f t="shared" si="19"/>
        <v>8.7809077430771462E-4</v>
      </c>
    </row>
    <row r="452" spans="2:5" x14ac:dyDescent="0.25">
      <c r="B452" s="39">
        <v>9</v>
      </c>
      <c r="C452" s="39">
        <v>3.5000000000000003E-2</v>
      </c>
      <c r="D452" s="38">
        <f t="shared" si="20"/>
        <v>9.0000000000000045E-3</v>
      </c>
      <c r="E452" s="38">
        <f t="shared" ref="E452:E502" si="21">D452/$O$2</f>
        <v>8.7809077430771462E-4</v>
      </c>
    </row>
    <row r="453" spans="2:5" x14ac:dyDescent="0.25">
      <c r="B453" s="39">
        <v>9.02</v>
      </c>
      <c r="C453" s="39">
        <v>3.5000000000000003E-2</v>
      </c>
      <c r="D453" s="38">
        <f t="shared" si="20"/>
        <v>9.0000000000000045E-3</v>
      </c>
      <c r="E453" s="38">
        <f t="shared" si="21"/>
        <v>8.7809077430771462E-4</v>
      </c>
    </row>
    <row r="454" spans="2:5" x14ac:dyDescent="0.25">
      <c r="B454" s="39">
        <v>9.0399999999999991</v>
      </c>
      <c r="C454" s="39">
        <v>2.9000000000000001E-2</v>
      </c>
      <c r="D454" s="38">
        <f t="shared" si="20"/>
        <v>3.0000000000000027E-3</v>
      </c>
      <c r="E454" s="38">
        <f t="shared" si="21"/>
        <v>2.9269692476923835E-4</v>
      </c>
    </row>
    <row r="455" spans="2:5" x14ac:dyDescent="0.25">
      <c r="B455" s="39">
        <v>9.06</v>
      </c>
      <c r="C455" s="39">
        <v>2.9000000000000001E-2</v>
      </c>
      <c r="D455" s="38">
        <f t="shared" si="20"/>
        <v>3.0000000000000027E-3</v>
      </c>
      <c r="E455" s="38">
        <f t="shared" si="21"/>
        <v>2.9269692476923835E-4</v>
      </c>
    </row>
    <row r="456" spans="2:5" x14ac:dyDescent="0.25">
      <c r="B456" s="39">
        <v>9.08</v>
      </c>
      <c r="C456" s="39">
        <v>2.9000000000000001E-2</v>
      </c>
      <c r="D456" s="38">
        <f t="shared" si="20"/>
        <v>3.0000000000000027E-3</v>
      </c>
      <c r="E456" s="38">
        <f t="shared" si="21"/>
        <v>2.9269692476923835E-4</v>
      </c>
    </row>
    <row r="457" spans="2:5" x14ac:dyDescent="0.25">
      <c r="B457" s="39">
        <v>9.1</v>
      </c>
      <c r="C457" s="39">
        <v>2.9000000000000001E-2</v>
      </c>
      <c r="D457" s="38">
        <f t="shared" si="20"/>
        <v>3.0000000000000027E-3</v>
      </c>
      <c r="E457" s="38">
        <f t="shared" si="21"/>
        <v>2.9269692476923835E-4</v>
      </c>
    </row>
    <row r="458" spans="2:5" x14ac:dyDescent="0.25">
      <c r="B458" s="39">
        <v>9.1199999999999992</v>
      </c>
      <c r="C458" s="39">
        <v>2.9000000000000001E-2</v>
      </c>
      <c r="D458" s="38">
        <f t="shared" si="20"/>
        <v>3.0000000000000027E-3</v>
      </c>
      <c r="E458" s="38">
        <f t="shared" si="21"/>
        <v>2.9269692476923835E-4</v>
      </c>
    </row>
    <row r="459" spans="2:5" x14ac:dyDescent="0.25">
      <c r="B459" s="39">
        <v>9.14</v>
      </c>
      <c r="C459" s="39">
        <v>2.9000000000000001E-2</v>
      </c>
      <c r="D459" s="38">
        <f t="shared" si="20"/>
        <v>3.0000000000000027E-3</v>
      </c>
      <c r="E459" s="38">
        <f t="shared" si="21"/>
        <v>2.9269692476923835E-4</v>
      </c>
    </row>
    <row r="460" spans="2:5" x14ac:dyDescent="0.25">
      <c r="B460" s="39">
        <v>9.16</v>
      </c>
      <c r="C460" s="39">
        <v>2.9000000000000001E-2</v>
      </c>
      <c r="D460" s="38">
        <f t="shared" si="20"/>
        <v>3.0000000000000027E-3</v>
      </c>
      <c r="E460" s="38">
        <f t="shared" si="21"/>
        <v>2.9269692476923835E-4</v>
      </c>
    </row>
    <row r="461" spans="2:5" x14ac:dyDescent="0.25">
      <c r="B461" s="39">
        <v>9.18</v>
      </c>
      <c r="C461" s="39">
        <v>2.3E-2</v>
      </c>
      <c r="D461" s="38">
        <f t="shared" si="20"/>
        <v>-2.9999999999999992E-3</v>
      </c>
      <c r="E461" s="38">
        <f t="shared" si="21"/>
        <v>-2.9269692476923797E-4</v>
      </c>
    </row>
    <row r="462" spans="2:5" x14ac:dyDescent="0.25">
      <c r="B462" s="39">
        <v>9.1999999999999993</v>
      </c>
      <c r="C462" s="39">
        <v>2.3E-2</v>
      </c>
      <c r="D462" s="38">
        <f t="shared" si="20"/>
        <v>-2.9999999999999992E-3</v>
      </c>
      <c r="E462" s="38">
        <f t="shared" si="21"/>
        <v>-2.9269692476923797E-4</v>
      </c>
    </row>
    <row r="463" spans="2:5" x14ac:dyDescent="0.25">
      <c r="B463" s="39">
        <v>9.2200000000000006</v>
      </c>
      <c r="C463" s="39">
        <v>2.3E-2</v>
      </c>
      <c r="D463" s="38">
        <f t="shared" si="20"/>
        <v>-2.9999999999999992E-3</v>
      </c>
      <c r="E463" s="38">
        <f t="shared" si="21"/>
        <v>-2.9269692476923797E-4</v>
      </c>
    </row>
    <row r="464" spans="2:5" x14ac:dyDescent="0.25">
      <c r="B464" s="39">
        <v>9.24</v>
      </c>
      <c r="C464" s="39">
        <v>2.3E-2</v>
      </c>
      <c r="D464" s="38">
        <f t="shared" si="20"/>
        <v>-2.9999999999999992E-3</v>
      </c>
      <c r="E464" s="38">
        <f t="shared" si="21"/>
        <v>-2.9269692476923797E-4</v>
      </c>
    </row>
    <row r="465" spans="2:5" x14ac:dyDescent="0.25">
      <c r="B465" s="39">
        <v>9.26</v>
      </c>
      <c r="C465" s="39">
        <v>1.7000000000000001E-2</v>
      </c>
      <c r="D465" s="38">
        <f t="shared" si="20"/>
        <v>-8.9999999999999976E-3</v>
      </c>
      <c r="E465" s="38">
        <f t="shared" si="21"/>
        <v>-8.7809077430771397E-4</v>
      </c>
    </row>
    <row r="466" spans="2:5" x14ac:dyDescent="0.25">
      <c r="B466" s="39">
        <v>9.2799999999999994</v>
      </c>
      <c r="C466" s="39">
        <v>2.3E-2</v>
      </c>
      <c r="D466" s="38">
        <f t="shared" si="20"/>
        <v>-2.9999999999999992E-3</v>
      </c>
      <c r="E466" s="38">
        <f t="shared" si="21"/>
        <v>-2.9269692476923797E-4</v>
      </c>
    </row>
    <row r="467" spans="2:5" x14ac:dyDescent="0.25">
      <c r="B467" s="39">
        <v>9.3000000000000007</v>
      </c>
      <c r="C467" s="39">
        <v>1.7000000000000001E-2</v>
      </c>
      <c r="D467" s="38">
        <f t="shared" si="20"/>
        <v>-8.9999999999999976E-3</v>
      </c>
      <c r="E467" s="38">
        <f t="shared" si="21"/>
        <v>-8.7809077430771397E-4</v>
      </c>
    </row>
    <row r="468" spans="2:5" x14ac:dyDescent="0.25">
      <c r="B468" s="39">
        <v>9.32</v>
      </c>
      <c r="C468" s="39">
        <v>1.7000000000000001E-2</v>
      </c>
      <c r="D468" s="38">
        <f t="shared" si="20"/>
        <v>-8.9999999999999976E-3</v>
      </c>
      <c r="E468" s="38">
        <f t="shared" si="21"/>
        <v>-8.7809077430771397E-4</v>
      </c>
    </row>
    <row r="469" spans="2:5" x14ac:dyDescent="0.25">
      <c r="B469" s="39">
        <v>9.34</v>
      </c>
      <c r="C469" s="39">
        <v>1.7000000000000001E-2</v>
      </c>
      <c r="D469" s="38">
        <f t="shared" si="20"/>
        <v>-8.9999999999999976E-3</v>
      </c>
      <c r="E469" s="38">
        <f t="shared" si="21"/>
        <v>-8.7809077430771397E-4</v>
      </c>
    </row>
    <row r="470" spans="2:5" x14ac:dyDescent="0.25">
      <c r="B470" s="39">
        <v>9.36</v>
      </c>
      <c r="C470" s="39">
        <v>1.7000000000000001E-2</v>
      </c>
      <c r="D470" s="38">
        <f t="shared" si="20"/>
        <v>-8.9999999999999976E-3</v>
      </c>
      <c r="E470" s="38">
        <f t="shared" si="21"/>
        <v>-8.7809077430771397E-4</v>
      </c>
    </row>
    <row r="471" spans="2:5" x14ac:dyDescent="0.25">
      <c r="B471" s="39">
        <v>9.3800000000000008</v>
      </c>
      <c r="C471" s="39">
        <v>1.7000000000000001E-2</v>
      </c>
      <c r="D471" s="38">
        <f t="shared" si="20"/>
        <v>-8.9999999999999976E-3</v>
      </c>
      <c r="E471" s="38">
        <f t="shared" si="21"/>
        <v>-8.7809077430771397E-4</v>
      </c>
    </row>
    <row r="472" spans="2:5" x14ac:dyDescent="0.25">
      <c r="B472" s="39">
        <v>9.4</v>
      </c>
      <c r="C472" s="39">
        <v>1.7000000000000001E-2</v>
      </c>
      <c r="D472" s="38">
        <f t="shared" si="20"/>
        <v>-8.9999999999999976E-3</v>
      </c>
      <c r="E472" s="38">
        <f t="shared" si="21"/>
        <v>-8.7809077430771397E-4</v>
      </c>
    </row>
    <row r="473" spans="2:5" x14ac:dyDescent="0.25">
      <c r="B473" s="39">
        <v>9.42</v>
      </c>
      <c r="C473" s="39">
        <v>1.0999999999999999E-2</v>
      </c>
      <c r="D473" s="38">
        <f t="shared" si="20"/>
        <v>-1.4999999999999999E-2</v>
      </c>
      <c r="E473" s="38">
        <f t="shared" si="21"/>
        <v>-1.4634846238461903E-3</v>
      </c>
    </row>
    <row r="474" spans="2:5" x14ac:dyDescent="0.25">
      <c r="B474" s="39">
        <v>9.44</v>
      </c>
      <c r="C474" s="39">
        <v>1.0999999999999999E-2</v>
      </c>
      <c r="D474" s="38">
        <f t="shared" si="20"/>
        <v>-1.4999999999999999E-2</v>
      </c>
      <c r="E474" s="38">
        <f t="shared" si="21"/>
        <v>-1.4634846238461903E-3</v>
      </c>
    </row>
    <row r="475" spans="2:5" x14ac:dyDescent="0.25">
      <c r="B475" s="39">
        <v>9.4600000000000009</v>
      </c>
      <c r="C475" s="39">
        <v>1.0999999999999999E-2</v>
      </c>
      <c r="D475" s="38">
        <f t="shared" si="20"/>
        <v>-1.4999999999999999E-2</v>
      </c>
      <c r="E475" s="38">
        <f t="shared" si="21"/>
        <v>-1.4634846238461903E-3</v>
      </c>
    </row>
    <row r="476" spans="2:5" x14ac:dyDescent="0.25">
      <c r="B476" s="39">
        <v>9.48</v>
      </c>
      <c r="C476" s="39">
        <v>1.7000000000000001E-2</v>
      </c>
      <c r="D476" s="38">
        <f t="shared" si="20"/>
        <v>-8.9999999999999976E-3</v>
      </c>
      <c r="E476" s="38">
        <f t="shared" si="21"/>
        <v>-8.7809077430771397E-4</v>
      </c>
    </row>
    <row r="477" spans="2:5" x14ac:dyDescent="0.25">
      <c r="B477" s="39">
        <v>9.5</v>
      </c>
      <c r="C477" s="39">
        <v>1.0999999999999999E-2</v>
      </c>
      <c r="D477" s="38">
        <f t="shared" si="20"/>
        <v>-1.4999999999999999E-2</v>
      </c>
      <c r="E477" s="38">
        <f t="shared" si="21"/>
        <v>-1.4634846238461903E-3</v>
      </c>
    </row>
    <row r="478" spans="2:5" x14ac:dyDescent="0.25">
      <c r="B478" s="39">
        <v>9.52</v>
      </c>
      <c r="C478" s="39">
        <v>1.7000000000000001E-2</v>
      </c>
      <c r="D478" s="38">
        <f t="shared" si="20"/>
        <v>-8.9999999999999976E-3</v>
      </c>
      <c r="E478" s="38">
        <f t="shared" si="21"/>
        <v>-8.7809077430771397E-4</v>
      </c>
    </row>
    <row r="479" spans="2:5" x14ac:dyDescent="0.25">
      <c r="B479" s="39">
        <v>9.5399999999999991</v>
      </c>
      <c r="C479" s="39">
        <v>1.0999999999999999E-2</v>
      </c>
      <c r="D479" s="38">
        <f t="shared" si="20"/>
        <v>-1.4999999999999999E-2</v>
      </c>
      <c r="E479" s="38">
        <f t="shared" si="21"/>
        <v>-1.4634846238461903E-3</v>
      </c>
    </row>
    <row r="480" spans="2:5" x14ac:dyDescent="0.25">
      <c r="B480" s="39">
        <v>9.56</v>
      </c>
      <c r="C480" s="39">
        <v>1.0999999999999999E-2</v>
      </c>
      <c r="D480" s="38">
        <f t="shared" si="20"/>
        <v>-1.4999999999999999E-2</v>
      </c>
      <c r="E480" s="38">
        <f t="shared" si="21"/>
        <v>-1.4634846238461903E-3</v>
      </c>
    </row>
    <row r="481" spans="2:5" x14ac:dyDescent="0.25">
      <c r="B481" s="39">
        <v>9.58</v>
      </c>
      <c r="C481" s="39">
        <v>1.0999999999999999E-2</v>
      </c>
      <c r="D481" s="38">
        <f t="shared" si="20"/>
        <v>-1.4999999999999999E-2</v>
      </c>
      <c r="E481" s="38">
        <f t="shared" si="21"/>
        <v>-1.4634846238461903E-3</v>
      </c>
    </row>
    <row r="482" spans="2:5" x14ac:dyDescent="0.25">
      <c r="B482" s="39">
        <v>9.6</v>
      </c>
      <c r="C482" s="39">
        <v>1.0999999999999999E-2</v>
      </c>
      <c r="D482" s="38">
        <f t="shared" si="20"/>
        <v>-1.4999999999999999E-2</v>
      </c>
      <c r="E482" s="38">
        <f t="shared" si="21"/>
        <v>-1.4634846238461903E-3</v>
      </c>
    </row>
    <row r="483" spans="2:5" x14ac:dyDescent="0.25">
      <c r="B483" s="39">
        <v>9.6199999999999992</v>
      </c>
      <c r="C483" s="39">
        <v>1.0999999999999999E-2</v>
      </c>
      <c r="D483" s="38">
        <f t="shared" si="20"/>
        <v>-1.4999999999999999E-2</v>
      </c>
      <c r="E483" s="38">
        <f t="shared" si="21"/>
        <v>-1.4634846238461903E-3</v>
      </c>
    </row>
    <row r="484" spans="2:5" x14ac:dyDescent="0.25">
      <c r="B484" s="39">
        <v>9.64</v>
      </c>
      <c r="C484" s="39">
        <v>1.0999999999999999E-2</v>
      </c>
      <c r="D484" s="38">
        <f t="shared" si="20"/>
        <v>-1.4999999999999999E-2</v>
      </c>
      <c r="E484" s="38">
        <f t="shared" si="21"/>
        <v>-1.4634846238461903E-3</v>
      </c>
    </row>
    <row r="485" spans="2:5" x14ac:dyDescent="0.25">
      <c r="B485" s="39">
        <v>9.66</v>
      </c>
      <c r="C485" s="39">
        <v>1.0999999999999999E-2</v>
      </c>
      <c r="D485" s="38">
        <f t="shared" si="20"/>
        <v>-1.4999999999999999E-2</v>
      </c>
      <c r="E485" s="38">
        <f t="shared" si="21"/>
        <v>-1.4634846238461903E-3</v>
      </c>
    </row>
    <row r="486" spans="2:5" x14ac:dyDescent="0.25">
      <c r="B486" s="39">
        <v>9.68</v>
      </c>
      <c r="C486" s="39">
        <v>1.0999999999999999E-2</v>
      </c>
      <c r="D486" s="38">
        <f t="shared" si="20"/>
        <v>-1.4999999999999999E-2</v>
      </c>
      <c r="E486" s="38">
        <f t="shared" si="21"/>
        <v>-1.4634846238461903E-3</v>
      </c>
    </row>
    <row r="487" spans="2:5" x14ac:dyDescent="0.25">
      <c r="B487" s="39">
        <v>9.6999999999999993</v>
      </c>
      <c r="C487" s="39">
        <v>1.0999999999999999E-2</v>
      </c>
      <c r="D487" s="38">
        <f t="shared" si="20"/>
        <v>-1.4999999999999999E-2</v>
      </c>
      <c r="E487" s="38">
        <f t="shared" si="21"/>
        <v>-1.4634846238461903E-3</v>
      </c>
    </row>
    <row r="488" spans="2:5" x14ac:dyDescent="0.25">
      <c r="B488" s="39">
        <v>9.7200000000000006</v>
      </c>
      <c r="C488" s="39">
        <v>1.0999999999999999E-2</v>
      </c>
      <c r="D488" s="38">
        <f t="shared" si="20"/>
        <v>-1.4999999999999999E-2</v>
      </c>
      <c r="E488" s="38">
        <f t="shared" si="21"/>
        <v>-1.4634846238461903E-3</v>
      </c>
    </row>
    <row r="489" spans="2:5" x14ac:dyDescent="0.25">
      <c r="B489" s="39">
        <v>9.74</v>
      </c>
      <c r="C489" s="39">
        <v>1.7000000000000001E-2</v>
      </c>
      <c r="D489" s="38">
        <f t="shared" si="20"/>
        <v>-8.9999999999999976E-3</v>
      </c>
      <c r="E489" s="38">
        <f t="shared" si="21"/>
        <v>-8.7809077430771397E-4</v>
      </c>
    </row>
    <row r="490" spans="2:5" x14ac:dyDescent="0.25">
      <c r="B490" s="39">
        <v>9.76</v>
      </c>
      <c r="C490" s="39">
        <v>1.7000000000000001E-2</v>
      </c>
      <c r="D490" s="38">
        <f t="shared" si="20"/>
        <v>-8.9999999999999976E-3</v>
      </c>
      <c r="E490" s="38">
        <f t="shared" si="21"/>
        <v>-8.7809077430771397E-4</v>
      </c>
    </row>
    <row r="491" spans="2:5" x14ac:dyDescent="0.25">
      <c r="B491" s="39">
        <v>9.7799999999999994</v>
      </c>
      <c r="C491" s="39">
        <v>1.7000000000000001E-2</v>
      </c>
      <c r="D491" s="38">
        <f t="shared" si="20"/>
        <v>-8.9999999999999976E-3</v>
      </c>
      <c r="E491" s="38">
        <f t="shared" si="21"/>
        <v>-8.7809077430771397E-4</v>
      </c>
    </row>
    <row r="492" spans="2:5" x14ac:dyDescent="0.25">
      <c r="B492" s="39">
        <v>9.8000000000000007</v>
      </c>
      <c r="C492" s="39">
        <v>1.7000000000000001E-2</v>
      </c>
      <c r="D492" s="38">
        <f t="shared" si="20"/>
        <v>-8.9999999999999976E-3</v>
      </c>
      <c r="E492" s="38">
        <f t="shared" si="21"/>
        <v>-8.7809077430771397E-4</v>
      </c>
    </row>
    <row r="493" spans="2:5" x14ac:dyDescent="0.25">
      <c r="B493" s="39">
        <v>9.82</v>
      </c>
      <c r="C493" s="39">
        <v>1.7000000000000001E-2</v>
      </c>
      <c r="D493" s="38">
        <f t="shared" si="20"/>
        <v>-8.9999999999999976E-3</v>
      </c>
      <c r="E493" s="38">
        <f t="shared" si="21"/>
        <v>-8.7809077430771397E-4</v>
      </c>
    </row>
    <row r="494" spans="2:5" x14ac:dyDescent="0.25">
      <c r="B494" s="39">
        <v>9.84</v>
      </c>
      <c r="C494" s="39">
        <v>1.7000000000000001E-2</v>
      </c>
      <c r="D494" s="38">
        <f t="shared" si="20"/>
        <v>-8.9999999999999976E-3</v>
      </c>
      <c r="E494" s="38">
        <f t="shared" si="21"/>
        <v>-8.7809077430771397E-4</v>
      </c>
    </row>
    <row r="495" spans="2:5" x14ac:dyDescent="0.25">
      <c r="B495" s="39">
        <v>9.86</v>
      </c>
      <c r="C495" s="39">
        <v>1.7000000000000001E-2</v>
      </c>
      <c r="D495" s="38">
        <f t="shared" si="20"/>
        <v>-8.9999999999999976E-3</v>
      </c>
      <c r="E495" s="38">
        <f t="shared" si="21"/>
        <v>-8.7809077430771397E-4</v>
      </c>
    </row>
    <row r="496" spans="2:5" x14ac:dyDescent="0.25">
      <c r="B496" s="39">
        <v>9.8800000000000008</v>
      </c>
      <c r="C496" s="39">
        <v>2.3E-2</v>
      </c>
      <c r="D496" s="38">
        <f t="shared" si="20"/>
        <v>-2.9999999999999992E-3</v>
      </c>
      <c r="E496" s="38">
        <f t="shared" si="21"/>
        <v>-2.9269692476923797E-4</v>
      </c>
    </row>
    <row r="497" spans="2:5" x14ac:dyDescent="0.25">
      <c r="B497" s="39">
        <v>9.9</v>
      </c>
      <c r="C497" s="39">
        <v>2.3E-2</v>
      </c>
      <c r="D497" s="38">
        <f t="shared" si="20"/>
        <v>-2.9999999999999992E-3</v>
      </c>
      <c r="E497" s="38">
        <f t="shared" si="21"/>
        <v>-2.9269692476923797E-4</v>
      </c>
    </row>
    <row r="498" spans="2:5" x14ac:dyDescent="0.25">
      <c r="B498" s="39">
        <v>9.92</v>
      </c>
      <c r="C498" s="39">
        <v>1.7000000000000001E-2</v>
      </c>
      <c r="D498" s="38">
        <f t="shared" si="20"/>
        <v>-8.9999999999999976E-3</v>
      </c>
      <c r="E498" s="38">
        <f t="shared" si="21"/>
        <v>-8.7809077430771397E-4</v>
      </c>
    </row>
    <row r="499" spans="2:5" x14ac:dyDescent="0.25">
      <c r="B499" s="39">
        <v>9.94</v>
      </c>
      <c r="C499" s="39">
        <v>2.3E-2</v>
      </c>
      <c r="D499" s="38">
        <f t="shared" si="20"/>
        <v>-2.9999999999999992E-3</v>
      </c>
      <c r="E499" s="38">
        <f t="shared" si="21"/>
        <v>-2.9269692476923797E-4</v>
      </c>
    </row>
    <row r="500" spans="2:5" x14ac:dyDescent="0.25">
      <c r="B500" s="39">
        <v>9.9600000000000009</v>
      </c>
      <c r="C500" s="39">
        <v>2.3E-2</v>
      </c>
      <c r="D500" s="38">
        <f t="shared" si="20"/>
        <v>-2.9999999999999992E-3</v>
      </c>
      <c r="E500" s="38">
        <f t="shared" si="21"/>
        <v>-2.9269692476923797E-4</v>
      </c>
    </row>
    <row r="501" spans="2:5" x14ac:dyDescent="0.25">
      <c r="B501" s="39">
        <v>9.98</v>
      </c>
      <c r="C501" s="39">
        <v>2.9000000000000001E-2</v>
      </c>
      <c r="D501" s="38">
        <f t="shared" si="20"/>
        <v>3.0000000000000027E-3</v>
      </c>
      <c r="E501" s="38">
        <f t="shared" si="21"/>
        <v>2.9269692476923835E-4</v>
      </c>
    </row>
    <row r="502" spans="2:5" x14ac:dyDescent="0.25">
      <c r="B502" s="39">
        <v>10</v>
      </c>
      <c r="C502" s="39">
        <v>2.9000000000000001E-2</v>
      </c>
      <c r="D502" s="38">
        <f t="shared" si="20"/>
        <v>3.0000000000000027E-3</v>
      </c>
      <c r="E502" s="38">
        <f t="shared" si="21"/>
        <v>2.9269692476923835E-4</v>
      </c>
    </row>
    <row r="503" spans="2:5" x14ac:dyDescent="0.25">
      <c r="E503" s="9"/>
    </row>
    <row r="504" spans="2:5" x14ac:dyDescent="0.25">
      <c r="E504" s="9"/>
    </row>
  </sheetData>
  <mergeCells count="18">
    <mergeCell ref="H4:H9"/>
    <mergeCell ref="I4:I9"/>
    <mergeCell ref="K4:K9"/>
    <mergeCell ref="L4:L9"/>
    <mergeCell ref="G2:G3"/>
    <mergeCell ref="H2:H3"/>
    <mergeCell ref="I2:I3"/>
    <mergeCell ref="J2:J3"/>
    <mergeCell ref="K2:K3"/>
    <mergeCell ref="N5:N6"/>
    <mergeCell ref="O5:O6"/>
    <mergeCell ref="L2:L3"/>
    <mergeCell ref="W24:W25"/>
    <mergeCell ref="AA24:AA25"/>
    <mergeCell ref="N2:N3"/>
    <mergeCell ref="O2:O3"/>
    <mergeCell ref="W2:Y2"/>
    <mergeCell ref="AA2:AC2"/>
  </mergeCells>
  <pageMargins left="0.7" right="0.7" top="0.75" bottom="0.75" header="0.3" footer="0.3"/>
  <ignoredErrors>
    <ignoredError sqref="T4:T10" formulaRange="1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EF87-1886-4BDE-B03B-59AB3046CC1F}">
  <dimension ref="B2:J33"/>
  <sheetViews>
    <sheetView workbookViewId="0">
      <selection activeCell="J11" sqref="J11"/>
    </sheetView>
  </sheetViews>
  <sheetFormatPr defaultRowHeight="15" x14ac:dyDescent="0.25"/>
  <cols>
    <col min="1" max="1" width="9.140625" customWidth="1"/>
    <col min="3" max="3" width="23" customWidth="1"/>
    <col min="6" max="6" width="23.85546875" customWidth="1"/>
  </cols>
  <sheetData>
    <row r="2" spans="2:10" x14ac:dyDescent="0.25">
      <c r="B2" s="103" t="s">
        <v>26</v>
      </c>
      <c r="C2" s="103"/>
      <c r="E2" s="108" t="s">
        <v>27</v>
      </c>
      <c r="F2" s="109"/>
    </row>
    <row r="3" spans="2:10" x14ac:dyDescent="0.25">
      <c r="B3" s="107" t="s">
        <v>41</v>
      </c>
      <c r="C3" s="100" t="s">
        <v>42</v>
      </c>
      <c r="E3" s="107" t="s">
        <v>41</v>
      </c>
      <c r="F3" s="100" t="s">
        <v>42</v>
      </c>
      <c r="I3" t="s">
        <v>51</v>
      </c>
    </row>
    <row r="4" spans="2:10" x14ac:dyDescent="0.25">
      <c r="B4" s="107"/>
      <c r="C4" s="100"/>
      <c r="E4" s="107"/>
      <c r="F4" s="100"/>
      <c r="I4">
        <f>0.9*6*PI()*('1ª Parte'!B4)/2</f>
        <v>0.38000704737822139</v>
      </c>
    </row>
    <row r="5" spans="2:10" x14ac:dyDescent="0.25">
      <c r="B5" s="39" t="s">
        <v>43</v>
      </c>
      <c r="C5" s="54">
        <f>'3ªParte 1ºEnsaio'!W26</f>
        <v>0.35633156000000005</v>
      </c>
      <c r="D5" s="74">
        <f>$I$4-C5</f>
        <v>2.3675487378221338E-2</v>
      </c>
      <c r="E5" s="39" t="s">
        <v>43</v>
      </c>
      <c r="F5" s="54">
        <f>'3ªParte 1ºEnsaio'!AA26</f>
        <v>0.33186243999999998</v>
      </c>
      <c r="G5" s="74">
        <f>$I$4-F5</f>
        <v>4.8144607378221405E-2</v>
      </c>
      <c r="I5" t="s">
        <v>54</v>
      </c>
      <c r="J5" s="70">
        <f>'1ª Parte'!G15</f>
        <v>10.249509803921571</v>
      </c>
    </row>
    <row r="6" spans="2:10" x14ac:dyDescent="0.25">
      <c r="B6" s="39" t="s">
        <v>44</v>
      </c>
      <c r="C6" s="54">
        <f>'3ªParte 2ºEnsaio'!W26</f>
        <v>0.34715563999999999</v>
      </c>
      <c r="D6" s="74">
        <f t="shared" ref="D6:D9" si="0">$I$4-C6</f>
        <v>3.2851407378221398E-2</v>
      </c>
      <c r="E6" s="39" t="s">
        <v>44</v>
      </c>
      <c r="F6" s="54">
        <f>'3ªParte 2ºEnsaio'!AA26</f>
        <v>0.3173339</v>
      </c>
      <c r="G6" s="74">
        <f t="shared" ref="G6:G9" si="1">$I$4-F6</f>
        <v>6.2673147378221383E-2</v>
      </c>
      <c r="I6" t="s">
        <v>55</v>
      </c>
      <c r="J6">
        <f>'1ª Parte'!B3</f>
        <v>0.38233</v>
      </c>
    </row>
    <row r="7" spans="2:10" x14ac:dyDescent="0.25">
      <c r="B7" s="39" t="s">
        <v>45</v>
      </c>
      <c r="C7" s="54">
        <f>'3ªParte 3ºEnsaio'!W26</f>
        <v>0.33339175999999998</v>
      </c>
      <c r="D7" s="74">
        <f t="shared" si="0"/>
        <v>4.6615287378221404E-2</v>
      </c>
      <c r="E7" s="39" t="s">
        <v>45</v>
      </c>
      <c r="F7" s="54">
        <f>'3ªParte 3ºEnsaio'!AA26</f>
        <v>0.33109778000000001</v>
      </c>
      <c r="G7" s="74">
        <f t="shared" si="1"/>
        <v>4.8909267378221377E-2</v>
      </c>
    </row>
    <row r="8" spans="2:10" x14ac:dyDescent="0.25">
      <c r="B8" s="39" t="s">
        <v>46</v>
      </c>
      <c r="C8" s="54">
        <f>'3ªParte 4ºEnsaio'!W26</f>
        <v>0.32574515999999998</v>
      </c>
      <c r="D8" s="74">
        <f t="shared" si="0"/>
        <v>5.4261887378221407E-2</v>
      </c>
      <c r="E8" s="39" t="s">
        <v>46</v>
      </c>
      <c r="F8" s="54">
        <f>'3ªParte 4ºEnsaio'!AA26</f>
        <v>0.3096873</v>
      </c>
      <c r="G8" s="74">
        <f>$I$4-F8</f>
        <v>7.0319747378221387E-2</v>
      </c>
    </row>
    <row r="9" spans="2:10" x14ac:dyDescent="0.25">
      <c r="B9" s="39" t="s">
        <v>47</v>
      </c>
      <c r="C9" s="54">
        <f>'3ªParte 5ºEnsaio'!W26</f>
        <v>0.34486166000000001</v>
      </c>
      <c r="D9" s="74">
        <f t="shared" si="0"/>
        <v>3.5145387378221371E-2</v>
      </c>
      <c r="E9" s="39" t="s">
        <v>47</v>
      </c>
      <c r="F9" s="54">
        <f>'3ªParte 5ºEnsaio'!AA26</f>
        <v>0.33797971999999998</v>
      </c>
      <c r="G9" s="74">
        <f t="shared" si="1"/>
        <v>4.2027327378221402E-2</v>
      </c>
    </row>
    <row r="10" spans="2:10" x14ac:dyDescent="0.25">
      <c r="E10" s="55"/>
      <c r="F10" s="55"/>
      <c r="I10" t="s">
        <v>57</v>
      </c>
      <c r="J10">
        <f>SQRT((J5/J6)-((I4/(2*J6))^2))</f>
        <v>5.1537411070318244</v>
      </c>
    </row>
    <row r="11" spans="2:10" x14ac:dyDescent="0.25">
      <c r="B11" s="45" t="s">
        <v>48</v>
      </c>
      <c r="C11" s="56">
        <f>_xlfn.STDEV.S(C5:C9)</f>
        <v>1.2012708819000009E-2</v>
      </c>
      <c r="D11" s="1"/>
      <c r="E11" s="45" t="s">
        <v>48</v>
      </c>
      <c r="F11" s="38">
        <f>_xlfn.STDEV.S(F5:F9)</f>
        <v>1.1664511728320216E-2</v>
      </c>
      <c r="I11" t="s">
        <v>56</v>
      </c>
      <c r="J11">
        <f>2*PI()/J10</f>
        <v>1.2191503563511825</v>
      </c>
    </row>
    <row r="12" spans="2:10" x14ac:dyDescent="0.25">
      <c r="I12" t="s">
        <v>58</v>
      </c>
      <c r="J12">
        <f>1/J11</f>
        <v>0.82024337260001168</v>
      </c>
    </row>
    <row r="13" spans="2:10" x14ac:dyDescent="0.25">
      <c r="C13" s="70">
        <f>AVERAGE(C5:C9)</f>
        <v>0.34149715600000002</v>
      </c>
      <c r="F13" s="70">
        <f>AVERAGE(F5:F9)</f>
        <v>0.32559222799999998</v>
      </c>
    </row>
    <row r="14" spans="2:10" x14ac:dyDescent="0.25">
      <c r="C14" s="70">
        <f>C13-I4</f>
        <v>-3.8509891378221361E-2</v>
      </c>
      <c r="F14" s="70">
        <f>I4-F13</f>
        <v>5.4414819378221402E-2</v>
      </c>
    </row>
    <row r="15" spans="2:10" x14ac:dyDescent="0.25">
      <c r="C15">
        <f>C14/C11</f>
        <v>-3.2057624935777889</v>
      </c>
      <c r="F15">
        <f>F14/F11</f>
        <v>4.6649890407420918</v>
      </c>
    </row>
    <row r="17" spans="2:7" x14ac:dyDescent="0.25">
      <c r="B17" s="76"/>
      <c r="C17" s="76"/>
    </row>
    <row r="18" spans="2:7" x14ac:dyDescent="0.25">
      <c r="B18" s="107" t="s">
        <v>41</v>
      </c>
      <c r="C18" s="100" t="s">
        <v>42</v>
      </c>
      <c r="G18" s="54">
        <f>C5</f>
        <v>0.35633156000000005</v>
      </c>
    </row>
    <row r="19" spans="2:7" x14ac:dyDescent="0.25">
      <c r="B19" s="107"/>
      <c r="C19" s="100"/>
      <c r="G19" s="54">
        <f>C6</f>
        <v>0.34715563999999999</v>
      </c>
    </row>
    <row r="20" spans="2:7" x14ac:dyDescent="0.25">
      <c r="B20" s="39" t="s">
        <v>43</v>
      </c>
      <c r="C20" s="54">
        <f>'3ªParte 1ºEnsaio'!W27</f>
        <v>0.34562631999999999</v>
      </c>
      <c r="G20" s="54">
        <f>C7</f>
        <v>0.33339175999999998</v>
      </c>
    </row>
    <row r="21" spans="2:7" x14ac:dyDescent="0.25">
      <c r="B21" s="39" t="s">
        <v>44</v>
      </c>
      <c r="C21" s="54">
        <f>'3ªParte 2ºEnsaio'!W27</f>
        <v>0.33186243999999998</v>
      </c>
      <c r="G21" s="54">
        <f>C8</f>
        <v>0.32574515999999998</v>
      </c>
    </row>
    <row r="22" spans="2:7" x14ac:dyDescent="0.25">
      <c r="B22" s="39" t="s">
        <v>45</v>
      </c>
      <c r="C22" s="54">
        <f>'3ªParte 3ºEnsaio'!W27</f>
        <v>0.33186243999999998</v>
      </c>
      <c r="G22" s="54">
        <f>C9</f>
        <v>0.34486166000000001</v>
      </c>
    </row>
    <row r="23" spans="2:7" x14ac:dyDescent="0.25">
      <c r="B23" s="39" t="s">
        <v>46</v>
      </c>
      <c r="C23" s="54">
        <f>'3ªParte 4ºEnsaio'!W27</f>
        <v>0.31656923999999997</v>
      </c>
      <c r="G23" s="54">
        <f>F5</f>
        <v>0.33186243999999998</v>
      </c>
    </row>
    <row r="24" spans="2:7" x14ac:dyDescent="0.25">
      <c r="B24" s="39" t="s">
        <v>47</v>
      </c>
      <c r="C24" s="54">
        <f>'3ªParte 5ºEnsaio'!W27</f>
        <v>0.34333234000000001</v>
      </c>
      <c r="G24" s="54">
        <f>F6</f>
        <v>0.3173339</v>
      </c>
    </row>
    <row r="25" spans="2:7" x14ac:dyDescent="0.25">
      <c r="G25" s="54">
        <f>F7</f>
        <v>0.33109778000000001</v>
      </c>
    </row>
    <row r="26" spans="2:7" x14ac:dyDescent="0.25">
      <c r="B26" s="75" t="s">
        <v>48</v>
      </c>
      <c r="C26" s="56">
        <f>_xlfn.STDEV.S(C20:C24)</f>
        <v>1.1566351399178576E-2</v>
      </c>
      <c r="G26" s="54">
        <f>F8</f>
        <v>0.3096873</v>
      </c>
    </row>
    <row r="27" spans="2:7" x14ac:dyDescent="0.25">
      <c r="G27" s="54">
        <f>F9</f>
        <v>0.33797971999999998</v>
      </c>
    </row>
    <row r="28" spans="2:7" x14ac:dyDescent="0.25">
      <c r="C28" s="70">
        <f>AVERAGE(C20:C24)</f>
        <v>0.33385055599999997</v>
      </c>
    </row>
    <row r="29" spans="2:7" x14ac:dyDescent="0.25">
      <c r="C29" s="70">
        <f>C28-I4</f>
        <v>-4.615649137822142E-2</v>
      </c>
      <c r="F29" s="75" t="s">
        <v>48</v>
      </c>
      <c r="G29" s="38">
        <f>_xlfn.STDEV.S(G18:G27)</f>
        <v>1.3959786948524532E-2</v>
      </c>
    </row>
    <row r="30" spans="2:7" x14ac:dyDescent="0.25">
      <c r="C30">
        <f>C29/C26</f>
        <v>-3.990583528484132</v>
      </c>
    </row>
    <row r="31" spans="2:7" x14ac:dyDescent="0.25">
      <c r="G31" s="70">
        <f>AVERAGE(G18:G27)</f>
        <v>0.33354469199999998</v>
      </c>
    </row>
    <row r="32" spans="2:7" x14ac:dyDescent="0.25">
      <c r="G32" s="70">
        <f>I4-G31</f>
        <v>4.6462355378221409E-2</v>
      </c>
    </row>
    <row r="33" spans="7:7" x14ac:dyDescent="0.25">
      <c r="G33">
        <f>G32/G29</f>
        <v>3.3282997476642873</v>
      </c>
    </row>
  </sheetData>
  <mergeCells count="8">
    <mergeCell ref="E3:E4"/>
    <mergeCell ref="F3:F4"/>
    <mergeCell ref="E2:F2"/>
    <mergeCell ref="B18:B19"/>
    <mergeCell ref="C18:C19"/>
    <mergeCell ref="B3:B4"/>
    <mergeCell ref="C3:C4"/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0B54-4403-4411-AD41-A6345B580E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1ª Parte</vt:lpstr>
      <vt:lpstr>2ªParte dx=0,015</vt:lpstr>
      <vt:lpstr>2ªParte dx=0,031</vt:lpstr>
      <vt:lpstr>2ªParte dx=0,038</vt:lpstr>
      <vt:lpstr>2ªParte dx=0,041</vt:lpstr>
      <vt:lpstr>2ªParte dx=0,047</vt:lpstr>
      <vt:lpstr>2ªParte dx=0,052</vt:lpstr>
      <vt:lpstr>2ªParte dx=0,057</vt:lpstr>
      <vt:lpstr>2ªParte dx=0,063</vt:lpstr>
      <vt:lpstr>2ªParte</vt:lpstr>
      <vt:lpstr>3ªParte 1ºEnsaio</vt:lpstr>
      <vt:lpstr>3ªParte 2ºEnsaio</vt:lpstr>
      <vt:lpstr>3ªParte 3ºEnsaio</vt:lpstr>
      <vt:lpstr>3ªParte 4ºEnsaio</vt:lpstr>
      <vt:lpstr>3ªParte 5ºEnsaio</vt:lpstr>
      <vt:lpstr>3ªParte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2021-11-23T11:47:25Z</dcterms:created>
  <dcterms:modified xsi:type="dcterms:W3CDTF">2021-12-08T22:35:32Z</dcterms:modified>
</cp:coreProperties>
</file>