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92839_uminho_pt/Documents/Uminho/2º ano/2º semestre/2. Laboratório de Eletromagnetismo/Apontamentos/Aulas/TP8 - 04-05-2021 (presencial)/"/>
    </mc:Choice>
  </mc:AlternateContent>
  <xr:revisionPtr revIDLastSave="493" documentId="8_{79E2E7FD-EA48-4E78-AC69-38496C423740}" xr6:coauthVersionLast="46" xr6:coauthVersionMax="46" xr10:uidLastSave="{13CBA660-ECF5-4A99-B1EA-CF2BF1EC449A}"/>
  <bookViews>
    <workbookView xWindow="-110" yWindow="-110" windowWidth="19420" windowHeight="10420" xr2:uid="{2CC41603-6EBB-4C85-85FB-B6BF1D5B640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1" l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C87" i="1"/>
  <c r="C86" i="1"/>
  <c r="E85" i="1"/>
  <c r="E84" i="1"/>
  <c r="E83" i="1"/>
  <c r="E82" i="1"/>
  <c r="E81" i="1"/>
  <c r="E80" i="1"/>
  <c r="E79" i="1"/>
  <c r="E77" i="1"/>
  <c r="E76" i="1"/>
  <c r="E75" i="1"/>
  <c r="E74" i="1"/>
  <c r="E73" i="1"/>
  <c r="E72" i="1"/>
  <c r="E71" i="1"/>
  <c r="E70" i="1"/>
  <c r="E69" i="1"/>
  <c r="E68" i="1"/>
  <c r="E67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H12" i="1"/>
  <c r="G12" i="1"/>
  <c r="I12" i="1" s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H40" i="1"/>
  <c r="G40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I40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D44" i="1"/>
  <c r="D43" i="1"/>
  <c r="C43" i="1"/>
  <c r="D42" i="1"/>
  <c r="C42" i="1"/>
  <c r="D41" i="1"/>
  <c r="C41" i="1"/>
  <c r="D40" i="1"/>
  <c r="C40" i="1"/>
  <c r="C31" i="1"/>
  <c r="C30" i="1"/>
  <c r="C29" i="1"/>
  <c r="C28" i="1"/>
  <c r="C27" i="1"/>
  <c r="C23" i="1"/>
  <c r="C2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26" i="1"/>
  <c r="C25" i="1"/>
  <c r="C24" i="1"/>
  <c r="C21" i="1"/>
  <c r="C20" i="1"/>
  <c r="C19" i="1"/>
  <c r="C16" i="1"/>
  <c r="C15" i="1"/>
  <c r="C14" i="1"/>
  <c r="D14" i="1"/>
  <c r="D13" i="1"/>
  <c r="C13" i="1"/>
</calcChain>
</file>

<file path=xl/sharedStrings.xml><?xml version="1.0" encoding="utf-8"?>
<sst xmlns="http://schemas.openxmlformats.org/spreadsheetml/2006/main" count="20" uniqueCount="10">
  <si>
    <t>André Viegas - A92833                                                                   Carlos Ferreira – A92846
Beatriz Demétrio – A92839                                                            Ano 2 - Turno 1 – Grupo 3
Engenharia Física</t>
  </si>
  <si>
    <t>T8 - Polarização. Lei de Malus</t>
  </si>
  <si>
    <r>
      <t>Ângulo (</t>
    </r>
    <r>
      <rPr>
        <sz val="11"/>
        <color theme="1"/>
        <rFont val="Calibri"/>
        <family val="2"/>
      </rPr>
      <t>°)</t>
    </r>
  </si>
  <si>
    <t xml:space="preserve">Escala </t>
  </si>
  <si>
    <t>Lâmpada</t>
  </si>
  <si>
    <t>Fonte de radiação (V)</t>
  </si>
  <si>
    <t>V_max (V)</t>
  </si>
  <si>
    <t>V_min (V)</t>
  </si>
  <si>
    <t>Polarização (%)</t>
  </si>
  <si>
    <t>Laser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</si>
</sst>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u/>
      <sz val="18"/>
      <color theme="5" tint="-0.249977111117893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/>
      <top/>
      <bottom/>
      <diagonal/>
    </border>
    <border>
      <left/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Border="1"/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4" borderId="8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Folha1!$E$12</c:f>
              <c:strCache>
                <c:ptCount val="1"/>
                <c:pt idx="0">
                  <c:v>Lâmpada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Folha1!$C$13:$C$31</c:f>
              <c:numCache>
                <c:formatCode>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Folha1!$E$13:$E$31</c:f>
              <c:numCache>
                <c:formatCode>0.000</c:formatCode>
                <c:ptCount val="19"/>
                <c:pt idx="0">
                  <c:v>0.88300000000000001</c:v>
                </c:pt>
                <c:pt idx="1">
                  <c:v>0.79900000000000004</c:v>
                </c:pt>
                <c:pt idx="2">
                  <c:v>0.80500000000000005</c:v>
                </c:pt>
                <c:pt idx="3">
                  <c:v>0.80300000000000005</c:v>
                </c:pt>
                <c:pt idx="4">
                  <c:v>0.81200000000000006</c:v>
                </c:pt>
                <c:pt idx="5">
                  <c:v>0.80300000000000005</c:v>
                </c:pt>
                <c:pt idx="6">
                  <c:v>0.82799999999999996</c:v>
                </c:pt>
                <c:pt idx="7">
                  <c:v>0.83899999999999997</c:v>
                </c:pt>
                <c:pt idx="8">
                  <c:v>0.87</c:v>
                </c:pt>
                <c:pt idx="9">
                  <c:v>0.90800000000000003</c:v>
                </c:pt>
                <c:pt idx="10">
                  <c:v>0.95299999999999996</c:v>
                </c:pt>
                <c:pt idx="11">
                  <c:v>0.91200000000000003</c:v>
                </c:pt>
                <c:pt idx="12">
                  <c:v>0.90800000000000003</c:v>
                </c:pt>
                <c:pt idx="13">
                  <c:v>0.88200000000000001</c:v>
                </c:pt>
                <c:pt idx="14">
                  <c:v>0.86699999999999999</c:v>
                </c:pt>
                <c:pt idx="15">
                  <c:v>0.80700000000000005</c:v>
                </c:pt>
                <c:pt idx="16">
                  <c:v>0.78700000000000003</c:v>
                </c:pt>
                <c:pt idx="17">
                  <c:v>0.76400000000000001</c:v>
                </c:pt>
                <c:pt idx="18">
                  <c:v>0.77600000000000002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1-405E-B96A-7632ECA50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361855"/>
        <c:axId val="146336310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Folha1!$D$12</c15:sqref>
                        </c15:formulaRef>
                      </c:ext>
                    </c:extLst>
                    <c:strCache>
                      <c:ptCount val="1"/>
                      <c:pt idx="0">
                        <c:v>Escala 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Folha1!$C$13:$C$31</c15:sqref>
                        </c15:formulaRef>
                      </c:ext>
                    </c:extLst>
                    <c:numCache>
                      <c:formatCode>0</c:formatCode>
                      <c:ptCount val="19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Folha1!$D$13:$D$31</c15:sqref>
                        </c15:formulaRef>
                      </c:ext>
                    </c:extLst>
                    <c:numCache>
                      <c:formatCode>0.000</c:formatCode>
                      <c:ptCount val="19"/>
                      <c:pt idx="0">
                        <c:v>1E-3</c:v>
                      </c:pt>
                      <c:pt idx="1">
                        <c:v>1E-3</c:v>
                      </c:pt>
                      <c:pt idx="2">
                        <c:v>1E-3</c:v>
                      </c:pt>
                      <c:pt idx="3">
                        <c:v>1E-3</c:v>
                      </c:pt>
                      <c:pt idx="4">
                        <c:v>1E-3</c:v>
                      </c:pt>
                      <c:pt idx="5">
                        <c:v>1E-3</c:v>
                      </c:pt>
                      <c:pt idx="6">
                        <c:v>1E-3</c:v>
                      </c:pt>
                      <c:pt idx="7">
                        <c:v>1E-3</c:v>
                      </c:pt>
                      <c:pt idx="8">
                        <c:v>1E-3</c:v>
                      </c:pt>
                      <c:pt idx="9">
                        <c:v>1E-3</c:v>
                      </c:pt>
                      <c:pt idx="10">
                        <c:v>1E-3</c:v>
                      </c:pt>
                      <c:pt idx="11">
                        <c:v>1E-3</c:v>
                      </c:pt>
                      <c:pt idx="12">
                        <c:v>1E-3</c:v>
                      </c:pt>
                      <c:pt idx="13">
                        <c:v>1E-3</c:v>
                      </c:pt>
                      <c:pt idx="14">
                        <c:v>1E-3</c:v>
                      </c:pt>
                      <c:pt idx="15">
                        <c:v>1E-3</c:v>
                      </c:pt>
                      <c:pt idx="16">
                        <c:v>1E-3</c:v>
                      </c:pt>
                      <c:pt idx="17">
                        <c:v>1E-3</c:v>
                      </c:pt>
                      <c:pt idx="18">
                        <c:v>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A81-405E-B96A-7632ECA50C68}"/>
                  </c:ext>
                </c:extLst>
              </c15:ser>
            </c15:filteredScatterSeries>
          </c:ext>
        </c:extLst>
      </c:scatterChart>
      <c:valAx>
        <c:axId val="146336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3363103"/>
        <c:crosses val="autoZero"/>
        <c:crossBetween val="midCat"/>
      </c:valAx>
      <c:valAx>
        <c:axId val="14633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336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Folha1!$E$39</c:f>
              <c:strCache>
                <c:ptCount val="1"/>
                <c:pt idx="0">
                  <c:v>Laser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Folha1!$C$40:$C$58</c:f>
              <c:numCache>
                <c:formatCode>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Folha1!$E$40:$E$58</c:f>
              <c:numCache>
                <c:formatCode>0.000</c:formatCode>
                <c:ptCount val="19"/>
                <c:pt idx="0">
                  <c:v>10.17</c:v>
                </c:pt>
                <c:pt idx="1">
                  <c:v>10.17</c:v>
                </c:pt>
                <c:pt idx="2">
                  <c:v>9.51</c:v>
                </c:pt>
                <c:pt idx="3">
                  <c:v>7.4</c:v>
                </c:pt>
                <c:pt idx="4">
                  <c:v>5.22</c:v>
                </c:pt>
                <c:pt idx="5">
                  <c:v>3.0640000000000001</c:v>
                </c:pt>
                <c:pt idx="6">
                  <c:v>1.4650000000000001</c:v>
                </c:pt>
                <c:pt idx="7">
                  <c:v>0.437</c:v>
                </c:pt>
                <c:pt idx="8">
                  <c:v>4.8000000000000001E-2</c:v>
                </c:pt>
                <c:pt idx="9">
                  <c:v>0.433</c:v>
                </c:pt>
                <c:pt idx="10">
                  <c:v>1.325</c:v>
                </c:pt>
                <c:pt idx="11">
                  <c:v>3.0019999999999998</c:v>
                </c:pt>
                <c:pt idx="12">
                  <c:v>4.8</c:v>
                </c:pt>
                <c:pt idx="13">
                  <c:v>7.02</c:v>
                </c:pt>
                <c:pt idx="14">
                  <c:v>9.11</c:v>
                </c:pt>
                <c:pt idx="15">
                  <c:v>10.199999999999999</c:v>
                </c:pt>
                <c:pt idx="16">
                  <c:v>10.199999999999999</c:v>
                </c:pt>
                <c:pt idx="17">
                  <c:v>10.199999999999999</c:v>
                </c:pt>
                <c:pt idx="18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D-4013-9598-0CCCCC15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950687"/>
        <c:axId val="145895110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Folha1!$D$39</c15:sqref>
                        </c15:formulaRef>
                      </c:ext>
                    </c:extLst>
                    <c:strCache>
                      <c:ptCount val="1"/>
                      <c:pt idx="0">
                        <c:v>Escala 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Folha1!$C$40:$C$58</c15:sqref>
                        </c15:formulaRef>
                      </c:ext>
                    </c:extLst>
                    <c:numCache>
                      <c:formatCode>0</c:formatCode>
                      <c:ptCount val="19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Folha1!$D$40:$D$58</c15:sqref>
                        </c15:formulaRef>
                      </c:ext>
                    </c:extLst>
                    <c:numCache>
                      <c:formatCode>0.000</c:formatCode>
                      <c:ptCount val="19"/>
                      <c:pt idx="0">
                        <c:v>1E-3</c:v>
                      </c:pt>
                      <c:pt idx="1">
                        <c:v>1E-3</c:v>
                      </c:pt>
                      <c:pt idx="2">
                        <c:v>1E-3</c:v>
                      </c:pt>
                      <c:pt idx="3">
                        <c:v>1E-3</c:v>
                      </c:pt>
                      <c:pt idx="4">
                        <c:v>1E-3</c:v>
                      </c:pt>
                      <c:pt idx="5">
                        <c:v>1E-3</c:v>
                      </c:pt>
                      <c:pt idx="6">
                        <c:v>1E-3</c:v>
                      </c:pt>
                      <c:pt idx="7">
                        <c:v>1E-3</c:v>
                      </c:pt>
                      <c:pt idx="8">
                        <c:v>1E-3</c:v>
                      </c:pt>
                      <c:pt idx="9">
                        <c:v>1E-3</c:v>
                      </c:pt>
                      <c:pt idx="10">
                        <c:v>1E-3</c:v>
                      </c:pt>
                      <c:pt idx="11">
                        <c:v>1E-3</c:v>
                      </c:pt>
                      <c:pt idx="12">
                        <c:v>1E-3</c:v>
                      </c:pt>
                      <c:pt idx="13">
                        <c:v>1E-3</c:v>
                      </c:pt>
                      <c:pt idx="14">
                        <c:v>1E-3</c:v>
                      </c:pt>
                      <c:pt idx="15">
                        <c:v>1E-3</c:v>
                      </c:pt>
                      <c:pt idx="16">
                        <c:v>1E-3</c:v>
                      </c:pt>
                      <c:pt idx="17">
                        <c:v>1E-3</c:v>
                      </c:pt>
                      <c:pt idx="18">
                        <c:v>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5AD-4013-9598-0CCCCC157911}"/>
                  </c:ext>
                </c:extLst>
              </c15:ser>
            </c15:filteredScatterSeries>
          </c:ext>
        </c:extLst>
      </c:scatterChart>
      <c:valAx>
        <c:axId val="145895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8951103"/>
        <c:crosses val="autoZero"/>
        <c:crossBetween val="midCat"/>
      </c:valAx>
      <c:valAx>
        <c:axId val="14589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895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6350</xdr:rowOff>
    </xdr:from>
    <xdr:to>
      <xdr:col>3</xdr:col>
      <xdr:colOff>472795</xdr:colOff>
      <xdr:row>5</xdr:row>
      <xdr:rowOff>57347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1903254-7241-4DAB-89BA-5EDAE16CC2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5614"/>
        <a:stretch/>
      </xdr:blipFill>
      <xdr:spPr bwMode="auto">
        <a:xfrm>
          <a:off x="615950" y="190500"/>
          <a:ext cx="1742795" cy="787597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336550</xdr:colOff>
      <xdr:row>13</xdr:row>
      <xdr:rowOff>134937</xdr:rowOff>
    </xdr:from>
    <xdr:ext cx="65" cy="17222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E4BADBE-E9BB-43FD-99B4-65C9F632EB28}"/>
            </a:ext>
          </a:extLst>
        </xdr:cNvPr>
        <xdr:cNvSpPr txBox="1"/>
      </xdr:nvSpPr>
      <xdr:spPr>
        <a:xfrm>
          <a:off x="3384550" y="2674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38100</xdr:colOff>
      <xdr:row>11</xdr:row>
      <xdr:rowOff>185737</xdr:rowOff>
    </xdr:from>
    <xdr:ext cx="65" cy="172227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C60491D-0A53-44D2-A009-04DF86B7C302}"/>
            </a:ext>
          </a:extLst>
        </xdr:cNvPr>
        <xdr:cNvSpPr txBox="1"/>
      </xdr:nvSpPr>
      <xdr:spPr>
        <a:xfrm>
          <a:off x="2654300" y="2541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38100</xdr:colOff>
      <xdr:row>12</xdr:row>
      <xdr:rowOff>185737</xdr:rowOff>
    </xdr:from>
    <xdr:ext cx="65" cy="17222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D675C4D9-61FE-4B34-8D03-AEB95094B3F4}"/>
            </a:ext>
          </a:extLst>
        </xdr:cNvPr>
        <xdr:cNvSpPr txBox="1"/>
      </xdr:nvSpPr>
      <xdr:spPr>
        <a:xfrm>
          <a:off x="2654300" y="2732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14</xdr:row>
      <xdr:rowOff>0</xdr:rowOff>
    </xdr:from>
    <xdr:ext cx="65" cy="17222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A2114A4-0AA5-4055-B6F9-758FEB8DCD96}"/>
            </a:ext>
          </a:extLst>
        </xdr:cNvPr>
        <xdr:cNvSpPr txBox="1"/>
      </xdr:nvSpPr>
      <xdr:spPr>
        <a:xfrm>
          <a:off x="3419475" y="2724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14</xdr:row>
      <xdr:rowOff>134937</xdr:rowOff>
    </xdr:from>
    <xdr:ext cx="65" cy="172227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7068E2B9-D8A1-4963-99C2-BFF3A01EAB58}"/>
            </a:ext>
          </a:extLst>
        </xdr:cNvPr>
        <xdr:cNvSpPr txBox="1"/>
      </xdr:nvSpPr>
      <xdr:spPr>
        <a:xfrm>
          <a:off x="3384550" y="2674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15</xdr:row>
      <xdr:rowOff>0</xdr:rowOff>
    </xdr:from>
    <xdr:ext cx="65" cy="172227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DCFDD6A6-9540-49EB-B834-0F683B954FBB}"/>
            </a:ext>
          </a:extLst>
        </xdr:cNvPr>
        <xdr:cNvSpPr txBox="1"/>
      </xdr:nvSpPr>
      <xdr:spPr>
        <a:xfrm>
          <a:off x="3419475" y="2724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15</xdr:row>
      <xdr:rowOff>134937</xdr:rowOff>
    </xdr:from>
    <xdr:ext cx="65" cy="172227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4873D144-7C20-4172-97E3-5A70D432E7D6}"/>
            </a:ext>
          </a:extLst>
        </xdr:cNvPr>
        <xdr:cNvSpPr txBox="1"/>
      </xdr:nvSpPr>
      <xdr:spPr>
        <a:xfrm>
          <a:off x="3384550" y="2674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16</xdr:row>
      <xdr:rowOff>0</xdr:rowOff>
    </xdr:from>
    <xdr:ext cx="65" cy="172227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49005A51-6A28-4CC9-A0C7-960A3F42401A}"/>
            </a:ext>
          </a:extLst>
        </xdr:cNvPr>
        <xdr:cNvSpPr txBox="1"/>
      </xdr:nvSpPr>
      <xdr:spPr>
        <a:xfrm>
          <a:off x="3419475" y="2724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16</xdr:row>
      <xdr:rowOff>134937</xdr:rowOff>
    </xdr:from>
    <xdr:ext cx="65" cy="172227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C578ECB5-ED6F-4BCD-A7AA-2D8EAC16BE49}"/>
            </a:ext>
          </a:extLst>
        </xdr:cNvPr>
        <xdr:cNvSpPr txBox="1"/>
      </xdr:nvSpPr>
      <xdr:spPr>
        <a:xfrm>
          <a:off x="3384550" y="2859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16</xdr:row>
      <xdr:rowOff>134937</xdr:rowOff>
    </xdr:from>
    <xdr:ext cx="65" cy="172227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4E45812B-20A4-4331-8D2C-4AE330C5E182}"/>
            </a:ext>
          </a:extLst>
        </xdr:cNvPr>
        <xdr:cNvSpPr txBox="1"/>
      </xdr:nvSpPr>
      <xdr:spPr>
        <a:xfrm>
          <a:off x="3384550" y="2674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17</xdr:row>
      <xdr:rowOff>134937</xdr:rowOff>
    </xdr:from>
    <xdr:ext cx="65" cy="172227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E30BC155-A702-4D0F-8D43-92FCCC8C4EEA}"/>
            </a:ext>
          </a:extLst>
        </xdr:cNvPr>
        <xdr:cNvSpPr txBox="1"/>
      </xdr:nvSpPr>
      <xdr:spPr>
        <a:xfrm>
          <a:off x="3384550" y="2859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17</xdr:row>
      <xdr:rowOff>134937</xdr:rowOff>
    </xdr:from>
    <xdr:ext cx="65" cy="172227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FD9C5B9E-E443-4E69-BAF8-CFE6F169CF22}"/>
            </a:ext>
          </a:extLst>
        </xdr:cNvPr>
        <xdr:cNvSpPr txBox="1"/>
      </xdr:nvSpPr>
      <xdr:spPr>
        <a:xfrm>
          <a:off x="3384550" y="2674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18</xdr:row>
      <xdr:rowOff>0</xdr:rowOff>
    </xdr:from>
    <xdr:ext cx="65" cy="172227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5356B6B-297C-429E-8599-24D677023BD8}"/>
            </a:ext>
          </a:extLst>
        </xdr:cNvPr>
        <xdr:cNvSpPr txBox="1"/>
      </xdr:nvSpPr>
      <xdr:spPr>
        <a:xfrm>
          <a:off x="3419475" y="2724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18</xdr:row>
      <xdr:rowOff>134937</xdr:rowOff>
    </xdr:from>
    <xdr:ext cx="65" cy="172227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7838C3B3-140C-4D0F-AAC6-790D55C00B3C}"/>
            </a:ext>
          </a:extLst>
        </xdr:cNvPr>
        <xdr:cNvSpPr txBox="1"/>
      </xdr:nvSpPr>
      <xdr:spPr>
        <a:xfrm>
          <a:off x="3384550" y="2859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18</xdr:row>
      <xdr:rowOff>134937</xdr:rowOff>
    </xdr:from>
    <xdr:ext cx="65" cy="172227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9FB8340A-F74A-474D-B122-A88D5D1C9401}"/>
            </a:ext>
          </a:extLst>
        </xdr:cNvPr>
        <xdr:cNvSpPr txBox="1"/>
      </xdr:nvSpPr>
      <xdr:spPr>
        <a:xfrm>
          <a:off x="3384550" y="2674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19</xdr:row>
      <xdr:rowOff>0</xdr:rowOff>
    </xdr:from>
    <xdr:ext cx="65" cy="172227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6F99D5D0-7AF7-4852-B75D-BE59E52D9251}"/>
            </a:ext>
          </a:extLst>
        </xdr:cNvPr>
        <xdr:cNvSpPr txBox="1"/>
      </xdr:nvSpPr>
      <xdr:spPr>
        <a:xfrm>
          <a:off x="3419475" y="2724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19</xdr:row>
      <xdr:rowOff>134937</xdr:rowOff>
    </xdr:from>
    <xdr:ext cx="65" cy="172227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2E724CCC-B320-4AA7-AE17-39A23AF67A75}"/>
            </a:ext>
          </a:extLst>
        </xdr:cNvPr>
        <xdr:cNvSpPr txBox="1"/>
      </xdr:nvSpPr>
      <xdr:spPr>
        <a:xfrm>
          <a:off x="3384550" y="2859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19</xdr:row>
      <xdr:rowOff>134937</xdr:rowOff>
    </xdr:from>
    <xdr:ext cx="65" cy="172227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6466ED96-1321-4D13-B585-7DB0849351E6}"/>
            </a:ext>
          </a:extLst>
        </xdr:cNvPr>
        <xdr:cNvSpPr txBox="1"/>
      </xdr:nvSpPr>
      <xdr:spPr>
        <a:xfrm>
          <a:off x="3384550" y="2674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20</xdr:row>
      <xdr:rowOff>0</xdr:rowOff>
    </xdr:from>
    <xdr:ext cx="65" cy="172227"/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2C214A86-94BD-457D-8FEB-1BA1BC8D29FF}"/>
            </a:ext>
          </a:extLst>
        </xdr:cNvPr>
        <xdr:cNvSpPr txBox="1"/>
      </xdr:nvSpPr>
      <xdr:spPr>
        <a:xfrm>
          <a:off x="3419475" y="2724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20</xdr:row>
      <xdr:rowOff>134937</xdr:rowOff>
    </xdr:from>
    <xdr:ext cx="65" cy="172227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326E372-BDC1-43B0-B526-2C2CB8DBD38C}"/>
            </a:ext>
          </a:extLst>
        </xdr:cNvPr>
        <xdr:cNvSpPr txBox="1"/>
      </xdr:nvSpPr>
      <xdr:spPr>
        <a:xfrm>
          <a:off x="3384550" y="2859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20</xdr:row>
      <xdr:rowOff>134937</xdr:rowOff>
    </xdr:from>
    <xdr:ext cx="65" cy="172227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18AF2B80-827D-40A2-8FDE-8E9464D6E895}"/>
            </a:ext>
          </a:extLst>
        </xdr:cNvPr>
        <xdr:cNvSpPr txBox="1"/>
      </xdr:nvSpPr>
      <xdr:spPr>
        <a:xfrm>
          <a:off x="3384550" y="2674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21</xdr:row>
      <xdr:rowOff>0</xdr:rowOff>
    </xdr:from>
    <xdr:ext cx="65" cy="172227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3088B939-8151-4030-A49A-F0A370E8F6E7}"/>
            </a:ext>
          </a:extLst>
        </xdr:cNvPr>
        <xdr:cNvSpPr txBox="1"/>
      </xdr:nvSpPr>
      <xdr:spPr>
        <a:xfrm>
          <a:off x="3419475" y="2724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21</xdr:row>
      <xdr:rowOff>134937</xdr:rowOff>
    </xdr:from>
    <xdr:ext cx="65" cy="172227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25548F7F-E919-48F5-904D-5CFC2762E44E}"/>
            </a:ext>
          </a:extLst>
        </xdr:cNvPr>
        <xdr:cNvSpPr txBox="1"/>
      </xdr:nvSpPr>
      <xdr:spPr>
        <a:xfrm>
          <a:off x="3384550" y="2859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21</xdr:row>
      <xdr:rowOff>134937</xdr:rowOff>
    </xdr:from>
    <xdr:ext cx="65" cy="172227"/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C9FC5CC3-568B-436A-B7F0-4A7470DFE100}"/>
            </a:ext>
          </a:extLst>
        </xdr:cNvPr>
        <xdr:cNvSpPr txBox="1"/>
      </xdr:nvSpPr>
      <xdr:spPr>
        <a:xfrm>
          <a:off x="3384550" y="4002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21</xdr:row>
      <xdr:rowOff>134937</xdr:rowOff>
    </xdr:from>
    <xdr:ext cx="65" cy="172227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DA1B94AA-1669-4162-A05F-C8AE53A47EDC}"/>
            </a:ext>
          </a:extLst>
        </xdr:cNvPr>
        <xdr:cNvSpPr txBox="1"/>
      </xdr:nvSpPr>
      <xdr:spPr>
        <a:xfrm>
          <a:off x="3384550" y="4002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22</xdr:row>
      <xdr:rowOff>0</xdr:rowOff>
    </xdr:from>
    <xdr:ext cx="65" cy="172227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33183A5E-C5A3-4CD4-882B-9A14425937D6}"/>
            </a:ext>
          </a:extLst>
        </xdr:cNvPr>
        <xdr:cNvSpPr txBox="1"/>
      </xdr:nvSpPr>
      <xdr:spPr>
        <a:xfrm>
          <a:off x="3419475" y="405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22</xdr:row>
      <xdr:rowOff>134937</xdr:rowOff>
    </xdr:from>
    <xdr:ext cx="65" cy="172227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EB2E12A1-04FA-42ED-A6EF-F5C5FB32D378}"/>
            </a:ext>
          </a:extLst>
        </xdr:cNvPr>
        <xdr:cNvSpPr txBox="1"/>
      </xdr:nvSpPr>
      <xdr:spPr>
        <a:xfrm>
          <a:off x="3384550" y="419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22</xdr:row>
      <xdr:rowOff>134937</xdr:rowOff>
    </xdr:from>
    <xdr:ext cx="65" cy="172227"/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43E58E4F-69E6-46A9-9438-389BD7C1A2C3}"/>
            </a:ext>
          </a:extLst>
        </xdr:cNvPr>
        <xdr:cNvSpPr txBox="1"/>
      </xdr:nvSpPr>
      <xdr:spPr>
        <a:xfrm>
          <a:off x="3384550" y="419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22</xdr:row>
      <xdr:rowOff>134937</xdr:rowOff>
    </xdr:from>
    <xdr:ext cx="65" cy="172227"/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5FA8F668-A023-4A98-9724-EB92E7D66DD5}"/>
            </a:ext>
          </a:extLst>
        </xdr:cNvPr>
        <xdr:cNvSpPr txBox="1"/>
      </xdr:nvSpPr>
      <xdr:spPr>
        <a:xfrm>
          <a:off x="3384550" y="419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22</xdr:row>
      <xdr:rowOff>134937</xdr:rowOff>
    </xdr:from>
    <xdr:ext cx="65" cy="172227"/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FD3F08DC-9864-4EB9-AF68-23537E47DF24}"/>
            </a:ext>
          </a:extLst>
        </xdr:cNvPr>
        <xdr:cNvSpPr txBox="1"/>
      </xdr:nvSpPr>
      <xdr:spPr>
        <a:xfrm>
          <a:off x="3384550" y="419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23</xdr:row>
      <xdr:rowOff>0</xdr:rowOff>
    </xdr:from>
    <xdr:ext cx="65" cy="172227"/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79F87F8A-6974-4D93-92C4-EE50EDABD66E}"/>
            </a:ext>
          </a:extLst>
        </xdr:cNvPr>
        <xdr:cNvSpPr txBox="1"/>
      </xdr:nvSpPr>
      <xdr:spPr>
        <a:xfrm>
          <a:off x="3419475" y="4248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23</xdr:row>
      <xdr:rowOff>134937</xdr:rowOff>
    </xdr:from>
    <xdr:ext cx="65" cy="172227"/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93E5751F-C034-4263-A4A6-0A8C6481B063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23</xdr:row>
      <xdr:rowOff>134937</xdr:rowOff>
    </xdr:from>
    <xdr:ext cx="65" cy="172227"/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529ACB87-2E6B-4ADF-B1F7-90A55D43DE53}"/>
            </a:ext>
          </a:extLst>
        </xdr:cNvPr>
        <xdr:cNvSpPr txBox="1"/>
      </xdr:nvSpPr>
      <xdr:spPr>
        <a:xfrm>
          <a:off x="3384550" y="419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23</xdr:row>
      <xdr:rowOff>134937</xdr:rowOff>
    </xdr:from>
    <xdr:ext cx="65" cy="172227"/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6C35584C-A039-498D-88C2-827372589F52}"/>
            </a:ext>
          </a:extLst>
        </xdr:cNvPr>
        <xdr:cNvSpPr txBox="1"/>
      </xdr:nvSpPr>
      <xdr:spPr>
        <a:xfrm>
          <a:off x="3384550" y="419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23</xdr:row>
      <xdr:rowOff>134937</xdr:rowOff>
    </xdr:from>
    <xdr:ext cx="65" cy="172227"/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600BA316-32E8-45E5-A5B9-242B7AE37600}"/>
            </a:ext>
          </a:extLst>
        </xdr:cNvPr>
        <xdr:cNvSpPr txBox="1"/>
      </xdr:nvSpPr>
      <xdr:spPr>
        <a:xfrm>
          <a:off x="3384550" y="419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24</xdr:row>
      <xdr:rowOff>0</xdr:rowOff>
    </xdr:from>
    <xdr:ext cx="65" cy="172227"/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569E524B-1284-4C72-848A-DFB005D117C3}"/>
            </a:ext>
          </a:extLst>
        </xdr:cNvPr>
        <xdr:cNvSpPr txBox="1"/>
      </xdr:nvSpPr>
      <xdr:spPr>
        <a:xfrm>
          <a:off x="3419475" y="4248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24</xdr:row>
      <xdr:rowOff>134937</xdr:rowOff>
    </xdr:from>
    <xdr:ext cx="65" cy="172227"/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48388317-9957-4B41-B82B-0E18E44A314A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24</xdr:row>
      <xdr:rowOff>134937</xdr:rowOff>
    </xdr:from>
    <xdr:ext cx="65" cy="172227"/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156B42F0-AF25-40AE-9F17-3440C57D95F1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24</xdr:row>
      <xdr:rowOff>134937</xdr:rowOff>
    </xdr:from>
    <xdr:ext cx="65" cy="172227"/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8D37C96A-ECF9-4EDC-A51F-466C2FEFE669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24</xdr:row>
      <xdr:rowOff>134937</xdr:rowOff>
    </xdr:from>
    <xdr:ext cx="65" cy="172227"/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166F570A-E54B-4D03-A71E-8E9CF03275A8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24</xdr:row>
      <xdr:rowOff>134937</xdr:rowOff>
    </xdr:from>
    <xdr:ext cx="65" cy="172227"/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2DCACAA2-6C98-4D8D-9D4E-B786679E0ED8}"/>
            </a:ext>
          </a:extLst>
        </xdr:cNvPr>
        <xdr:cNvSpPr txBox="1"/>
      </xdr:nvSpPr>
      <xdr:spPr>
        <a:xfrm>
          <a:off x="3384550" y="419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24</xdr:row>
      <xdr:rowOff>134937</xdr:rowOff>
    </xdr:from>
    <xdr:ext cx="65" cy="172227"/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3B334A94-4712-408E-B2BE-4F1115F6EBD5}"/>
            </a:ext>
          </a:extLst>
        </xdr:cNvPr>
        <xdr:cNvSpPr txBox="1"/>
      </xdr:nvSpPr>
      <xdr:spPr>
        <a:xfrm>
          <a:off x="3384550" y="419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24</xdr:row>
      <xdr:rowOff>134937</xdr:rowOff>
    </xdr:from>
    <xdr:ext cx="65" cy="172227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92AE2BC9-4B41-4BF6-95A8-E1BDF3AF528A}"/>
            </a:ext>
          </a:extLst>
        </xdr:cNvPr>
        <xdr:cNvSpPr txBox="1"/>
      </xdr:nvSpPr>
      <xdr:spPr>
        <a:xfrm>
          <a:off x="3384550" y="419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25</xdr:row>
      <xdr:rowOff>0</xdr:rowOff>
    </xdr:from>
    <xdr:ext cx="65" cy="172227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47E752F2-1AE7-4B71-A633-E958053E5E7A}"/>
            </a:ext>
          </a:extLst>
        </xdr:cNvPr>
        <xdr:cNvSpPr txBox="1"/>
      </xdr:nvSpPr>
      <xdr:spPr>
        <a:xfrm>
          <a:off x="3419475" y="4248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25</xdr:row>
      <xdr:rowOff>134937</xdr:rowOff>
    </xdr:from>
    <xdr:ext cx="65" cy="172227"/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2A6CACB8-500B-4173-BED7-D449C8391AA0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25</xdr:row>
      <xdr:rowOff>134937</xdr:rowOff>
    </xdr:from>
    <xdr:ext cx="65" cy="172227"/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D930EE4F-F1A6-40F7-8396-FA666A1725F0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25</xdr:row>
      <xdr:rowOff>134937</xdr:rowOff>
    </xdr:from>
    <xdr:ext cx="65" cy="172227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D4FCA857-FE66-4133-9F41-A2E915F98345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25</xdr:row>
      <xdr:rowOff>134937</xdr:rowOff>
    </xdr:from>
    <xdr:ext cx="65" cy="172227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341F007A-7A76-4CF0-AB89-2E9F0DB6044D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25</xdr:row>
      <xdr:rowOff>134937</xdr:rowOff>
    </xdr:from>
    <xdr:ext cx="65" cy="172227"/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E0A45656-CA31-4690-A9A8-69CB57A17D99}"/>
            </a:ext>
          </a:extLst>
        </xdr:cNvPr>
        <xdr:cNvSpPr txBox="1"/>
      </xdr:nvSpPr>
      <xdr:spPr>
        <a:xfrm>
          <a:off x="3384550" y="419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25</xdr:row>
      <xdr:rowOff>134937</xdr:rowOff>
    </xdr:from>
    <xdr:ext cx="65" cy="172227"/>
    <xdr:sp macro="" textlink="">
      <xdr:nvSpPr>
        <xdr:cNvPr id="56" name="CaixaDeTexto 55">
          <a:extLst>
            <a:ext uri="{FF2B5EF4-FFF2-40B4-BE49-F238E27FC236}">
              <a16:creationId xmlns:a16="http://schemas.microsoft.com/office/drawing/2014/main" id="{5AA78B66-519E-45A1-A6A8-547B982BCC4F}"/>
            </a:ext>
          </a:extLst>
        </xdr:cNvPr>
        <xdr:cNvSpPr txBox="1"/>
      </xdr:nvSpPr>
      <xdr:spPr>
        <a:xfrm>
          <a:off x="3384550" y="419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25</xdr:row>
      <xdr:rowOff>134937</xdr:rowOff>
    </xdr:from>
    <xdr:ext cx="65" cy="172227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DC5B1708-AF46-4C3C-813E-24C508FA1F5E}"/>
            </a:ext>
          </a:extLst>
        </xdr:cNvPr>
        <xdr:cNvSpPr txBox="1"/>
      </xdr:nvSpPr>
      <xdr:spPr>
        <a:xfrm>
          <a:off x="3384550" y="419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26</xdr:row>
      <xdr:rowOff>0</xdr:rowOff>
    </xdr:from>
    <xdr:ext cx="65" cy="172227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EA4BD93E-09A0-4740-85CD-A6B48EB9FFCC}"/>
            </a:ext>
          </a:extLst>
        </xdr:cNvPr>
        <xdr:cNvSpPr txBox="1"/>
      </xdr:nvSpPr>
      <xdr:spPr>
        <a:xfrm>
          <a:off x="3419475" y="4248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26</xdr:row>
      <xdr:rowOff>134937</xdr:rowOff>
    </xdr:from>
    <xdr:ext cx="65" cy="172227"/>
    <xdr:sp macro="" textlink="">
      <xdr:nvSpPr>
        <xdr:cNvPr id="59" name="CaixaDeTexto 58">
          <a:extLst>
            <a:ext uri="{FF2B5EF4-FFF2-40B4-BE49-F238E27FC236}">
              <a16:creationId xmlns:a16="http://schemas.microsoft.com/office/drawing/2014/main" id="{7808C6BF-E6F8-4CD5-91DC-ED247DFECA27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26</xdr:row>
      <xdr:rowOff>134937</xdr:rowOff>
    </xdr:from>
    <xdr:ext cx="65" cy="172227"/>
    <xdr:sp macro="" textlink="">
      <xdr:nvSpPr>
        <xdr:cNvPr id="60" name="CaixaDeTexto 59">
          <a:extLst>
            <a:ext uri="{FF2B5EF4-FFF2-40B4-BE49-F238E27FC236}">
              <a16:creationId xmlns:a16="http://schemas.microsoft.com/office/drawing/2014/main" id="{9645B6A6-2549-4210-890C-18262266153F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26</xdr:row>
      <xdr:rowOff>134937</xdr:rowOff>
    </xdr:from>
    <xdr:ext cx="65" cy="172227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7536E129-9244-4A94-BE90-FD27910565B2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26</xdr:row>
      <xdr:rowOff>134937</xdr:rowOff>
    </xdr:from>
    <xdr:ext cx="65" cy="172227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A5C9B660-A246-4E25-909A-853B40D1FB56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26</xdr:row>
      <xdr:rowOff>134937</xdr:rowOff>
    </xdr:from>
    <xdr:ext cx="65" cy="172227"/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2F0B6198-3608-47ED-8F00-C4881CFAA003}"/>
            </a:ext>
          </a:extLst>
        </xdr:cNvPr>
        <xdr:cNvSpPr txBox="1"/>
      </xdr:nvSpPr>
      <xdr:spPr>
        <a:xfrm>
          <a:off x="3384550" y="419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26</xdr:row>
      <xdr:rowOff>134937</xdr:rowOff>
    </xdr:from>
    <xdr:ext cx="65" cy="172227"/>
    <xdr:sp macro="" textlink="">
      <xdr:nvSpPr>
        <xdr:cNvPr id="64" name="CaixaDeTexto 63">
          <a:extLst>
            <a:ext uri="{FF2B5EF4-FFF2-40B4-BE49-F238E27FC236}">
              <a16:creationId xmlns:a16="http://schemas.microsoft.com/office/drawing/2014/main" id="{BA409CE2-10F0-490C-97F3-F52870291DD4}"/>
            </a:ext>
          </a:extLst>
        </xdr:cNvPr>
        <xdr:cNvSpPr txBox="1"/>
      </xdr:nvSpPr>
      <xdr:spPr>
        <a:xfrm>
          <a:off x="3384550" y="419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26</xdr:row>
      <xdr:rowOff>134937</xdr:rowOff>
    </xdr:from>
    <xdr:ext cx="65" cy="172227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613ED218-53D2-4F94-8A4C-C2A29007E12B}"/>
            </a:ext>
          </a:extLst>
        </xdr:cNvPr>
        <xdr:cNvSpPr txBox="1"/>
      </xdr:nvSpPr>
      <xdr:spPr>
        <a:xfrm>
          <a:off x="3384550" y="419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27</xdr:row>
      <xdr:rowOff>0</xdr:rowOff>
    </xdr:from>
    <xdr:ext cx="65" cy="172227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FCC7DAC1-9474-4AB0-A50F-15F3A8AB6EA3}"/>
            </a:ext>
          </a:extLst>
        </xdr:cNvPr>
        <xdr:cNvSpPr txBox="1"/>
      </xdr:nvSpPr>
      <xdr:spPr>
        <a:xfrm>
          <a:off x="3419475" y="4248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27</xdr:row>
      <xdr:rowOff>134937</xdr:rowOff>
    </xdr:from>
    <xdr:ext cx="65" cy="172227"/>
    <xdr:sp macro="" textlink="">
      <xdr:nvSpPr>
        <xdr:cNvPr id="67" name="CaixaDeTexto 66">
          <a:extLst>
            <a:ext uri="{FF2B5EF4-FFF2-40B4-BE49-F238E27FC236}">
              <a16:creationId xmlns:a16="http://schemas.microsoft.com/office/drawing/2014/main" id="{3168CD60-8C4B-4E34-A59B-122290F199A2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27</xdr:row>
      <xdr:rowOff>134937</xdr:rowOff>
    </xdr:from>
    <xdr:ext cx="65" cy="172227"/>
    <xdr:sp macro="" textlink="">
      <xdr:nvSpPr>
        <xdr:cNvPr id="68" name="CaixaDeTexto 67">
          <a:extLst>
            <a:ext uri="{FF2B5EF4-FFF2-40B4-BE49-F238E27FC236}">
              <a16:creationId xmlns:a16="http://schemas.microsoft.com/office/drawing/2014/main" id="{B78406BA-BD7A-4406-B582-B44639773648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27</xdr:row>
      <xdr:rowOff>134937</xdr:rowOff>
    </xdr:from>
    <xdr:ext cx="65" cy="172227"/>
    <xdr:sp macro="" textlink="">
      <xdr:nvSpPr>
        <xdr:cNvPr id="69" name="CaixaDeTexto 68">
          <a:extLst>
            <a:ext uri="{FF2B5EF4-FFF2-40B4-BE49-F238E27FC236}">
              <a16:creationId xmlns:a16="http://schemas.microsoft.com/office/drawing/2014/main" id="{338A22BF-8353-484F-920F-D9F5D85128B4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27</xdr:row>
      <xdr:rowOff>134937</xdr:rowOff>
    </xdr:from>
    <xdr:ext cx="65" cy="172227"/>
    <xdr:sp macro="" textlink="">
      <xdr:nvSpPr>
        <xdr:cNvPr id="70" name="CaixaDeTexto 69">
          <a:extLst>
            <a:ext uri="{FF2B5EF4-FFF2-40B4-BE49-F238E27FC236}">
              <a16:creationId xmlns:a16="http://schemas.microsoft.com/office/drawing/2014/main" id="{0B566039-C645-43C5-84CE-CD24417F49F6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27</xdr:row>
      <xdr:rowOff>134937</xdr:rowOff>
    </xdr:from>
    <xdr:ext cx="65" cy="172227"/>
    <xdr:sp macro="" textlink="">
      <xdr:nvSpPr>
        <xdr:cNvPr id="71" name="CaixaDeTexto 70">
          <a:extLst>
            <a:ext uri="{FF2B5EF4-FFF2-40B4-BE49-F238E27FC236}">
              <a16:creationId xmlns:a16="http://schemas.microsoft.com/office/drawing/2014/main" id="{9C1CC67D-489B-4E9B-8128-99AFE81EC98B}"/>
            </a:ext>
          </a:extLst>
        </xdr:cNvPr>
        <xdr:cNvSpPr txBox="1"/>
      </xdr:nvSpPr>
      <xdr:spPr>
        <a:xfrm>
          <a:off x="3384550" y="419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27</xdr:row>
      <xdr:rowOff>134937</xdr:rowOff>
    </xdr:from>
    <xdr:ext cx="65" cy="172227"/>
    <xdr:sp macro="" textlink="">
      <xdr:nvSpPr>
        <xdr:cNvPr id="72" name="CaixaDeTexto 71">
          <a:extLst>
            <a:ext uri="{FF2B5EF4-FFF2-40B4-BE49-F238E27FC236}">
              <a16:creationId xmlns:a16="http://schemas.microsoft.com/office/drawing/2014/main" id="{17F862E3-0CE2-4C41-A743-23C289790820}"/>
            </a:ext>
          </a:extLst>
        </xdr:cNvPr>
        <xdr:cNvSpPr txBox="1"/>
      </xdr:nvSpPr>
      <xdr:spPr>
        <a:xfrm>
          <a:off x="3384550" y="419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27</xdr:row>
      <xdr:rowOff>134937</xdr:rowOff>
    </xdr:from>
    <xdr:ext cx="65" cy="172227"/>
    <xdr:sp macro="" textlink="">
      <xdr:nvSpPr>
        <xdr:cNvPr id="73" name="CaixaDeTexto 72">
          <a:extLst>
            <a:ext uri="{FF2B5EF4-FFF2-40B4-BE49-F238E27FC236}">
              <a16:creationId xmlns:a16="http://schemas.microsoft.com/office/drawing/2014/main" id="{C0F9BB2D-BC2C-46CB-93E0-6620EDA2044C}"/>
            </a:ext>
          </a:extLst>
        </xdr:cNvPr>
        <xdr:cNvSpPr txBox="1"/>
      </xdr:nvSpPr>
      <xdr:spPr>
        <a:xfrm>
          <a:off x="3384550" y="419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28</xdr:row>
      <xdr:rowOff>0</xdr:rowOff>
    </xdr:from>
    <xdr:ext cx="65" cy="172227"/>
    <xdr:sp macro="" textlink="">
      <xdr:nvSpPr>
        <xdr:cNvPr id="74" name="CaixaDeTexto 73">
          <a:extLst>
            <a:ext uri="{FF2B5EF4-FFF2-40B4-BE49-F238E27FC236}">
              <a16:creationId xmlns:a16="http://schemas.microsoft.com/office/drawing/2014/main" id="{BEEE8D0F-FA1D-476B-A929-4D4490EDA690}"/>
            </a:ext>
          </a:extLst>
        </xdr:cNvPr>
        <xdr:cNvSpPr txBox="1"/>
      </xdr:nvSpPr>
      <xdr:spPr>
        <a:xfrm>
          <a:off x="3419475" y="4248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28</xdr:row>
      <xdr:rowOff>134937</xdr:rowOff>
    </xdr:from>
    <xdr:ext cx="65" cy="172227"/>
    <xdr:sp macro="" textlink="">
      <xdr:nvSpPr>
        <xdr:cNvPr id="75" name="CaixaDeTexto 74">
          <a:extLst>
            <a:ext uri="{FF2B5EF4-FFF2-40B4-BE49-F238E27FC236}">
              <a16:creationId xmlns:a16="http://schemas.microsoft.com/office/drawing/2014/main" id="{F793E48A-F3EB-4D60-BBE7-D3216A97BC3A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28</xdr:row>
      <xdr:rowOff>134937</xdr:rowOff>
    </xdr:from>
    <xdr:ext cx="65" cy="172227"/>
    <xdr:sp macro="" textlink="">
      <xdr:nvSpPr>
        <xdr:cNvPr id="76" name="CaixaDeTexto 75">
          <a:extLst>
            <a:ext uri="{FF2B5EF4-FFF2-40B4-BE49-F238E27FC236}">
              <a16:creationId xmlns:a16="http://schemas.microsoft.com/office/drawing/2014/main" id="{5D9DFDFB-EAC8-4DD0-B652-CA8F56E32059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28</xdr:row>
      <xdr:rowOff>134937</xdr:rowOff>
    </xdr:from>
    <xdr:ext cx="65" cy="172227"/>
    <xdr:sp macro="" textlink="">
      <xdr:nvSpPr>
        <xdr:cNvPr id="77" name="CaixaDeTexto 76">
          <a:extLst>
            <a:ext uri="{FF2B5EF4-FFF2-40B4-BE49-F238E27FC236}">
              <a16:creationId xmlns:a16="http://schemas.microsoft.com/office/drawing/2014/main" id="{877785E6-1BE1-47F7-B772-A4AEAE2C6F6B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28</xdr:row>
      <xdr:rowOff>134937</xdr:rowOff>
    </xdr:from>
    <xdr:ext cx="65" cy="172227"/>
    <xdr:sp macro="" textlink="">
      <xdr:nvSpPr>
        <xdr:cNvPr id="78" name="CaixaDeTexto 77">
          <a:extLst>
            <a:ext uri="{FF2B5EF4-FFF2-40B4-BE49-F238E27FC236}">
              <a16:creationId xmlns:a16="http://schemas.microsoft.com/office/drawing/2014/main" id="{81E5BD3F-3F8E-45C3-9A6C-9E46F3CE69DA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28</xdr:row>
      <xdr:rowOff>134937</xdr:rowOff>
    </xdr:from>
    <xdr:ext cx="65" cy="172227"/>
    <xdr:sp macro="" textlink="">
      <xdr:nvSpPr>
        <xdr:cNvPr id="79" name="CaixaDeTexto 78">
          <a:extLst>
            <a:ext uri="{FF2B5EF4-FFF2-40B4-BE49-F238E27FC236}">
              <a16:creationId xmlns:a16="http://schemas.microsoft.com/office/drawing/2014/main" id="{C13F1208-A409-4BA8-9B17-34A4FF749EFB}"/>
            </a:ext>
          </a:extLst>
        </xdr:cNvPr>
        <xdr:cNvSpPr txBox="1"/>
      </xdr:nvSpPr>
      <xdr:spPr>
        <a:xfrm>
          <a:off x="3384550" y="419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28</xdr:row>
      <xdr:rowOff>134937</xdr:rowOff>
    </xdr:from>
    <xdr:ext cx="65" cy="172227"/>
    <xdr:sp macro="" textlink="">
      <xdr:nvSpPr>
        <xdr:cNvPr id="80" name="CaixaDeTexto 79">
          <a:extLst>
            <a:ext uri="{FF2B5EF4-FFF2-40B4-BE49-F238E27FC236}">
              <a16:creationId xmlns:a16="http://schemas.microsoft.com/office/drawing/2014/main" id="{2DACF524-E82E-4A41-B2B2-456FA75D1DC0}"/>
            </a:ext>
          </a:extLst>
        </xdr:cNvPr>
        <xdr:cNvSpPr txBox="1"/>
      </xdr:nvSpPr>
      <xdr:spPr>
        <a:xfrm>
          <a:off x="3384550" y="419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28</xdr:row>
      <xdr:rowOff>134937</xdr:rowOff>
    </xdr:from>
    <xdr:ext cx="65" cy="172227"/>
    <xdr:sp macro="" textlink="">
      <xdr:nvSpPr>
        <xdr:cNvPr id="81" name="CaixaDeTexto 80">
          <a:extLst>
            <a:ext uri="{FF2B5EF4-FFF2-40B4-BE49-F238E27FC236}">
              <a16:creationId xmlns:a16="http://schemas.microsoft.com/office/drawing/2014/main" id="{1BAD309C-4BFB-4097-89A1-8BEEA937128D}"/>
            </a:ext>
          </a:extLst>
        </xdr:cNvPr>
        <xdr:cNvSpPr txBox="1"/>
      </xdr:nvSpPr>
      <xdr:spPr>
        <a:xfrm>
          <a:off x="3384550" y="419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29</xdr:row>
      <xdr:rowOff>0</xdr:rowOff>
    </xdr:from>
    <xdr:ext cx="65" cy="172227"/>
    <xdr:sp macro="" textlink="">
      <xdr:nvSpPr>
        <xdr:cNvPr id="82" name="CaixaDeTexto 81">
          <a:extLst>
            <a:ext uri="{FF2B5EF4-FFF2-40B4-BE49-F238E27FC236}">
              <a16:creationId xmlns:a16="http://schemas.microsoft.com/office/drawing/2014/main" id="{4C4319E0-BC5F-4BDD-8F80-7E9C878B939C}"/>
            </a:ext>
          </a:extLst>
        </xdr:cNvPr>
        <xdr:cNvSpPr txBox="1"/>
      </xdr:nvSpPr>
      <xdr:spPr>
        <a:xfrm>
          <a:off x="3419475" y="4248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29</xdr:row>
      <xdr:rowOff>134937</xdr:rowOff>
    </xdr:from>
    <xdr:ext cx="65" cy="172227"/>
    <xdr:sp macro="" textlink="">
      <xdr:nvSpPr>
        <xdr:cNvPr id="83" name="CaixaDeTexto 82">
          <a:extLst>
            <a:ext uri="{FF2B5EF4-FFF2-40B4-BE49-F238E27FC236}">
              <a16:creationId xmlns:a16="http://schemas.microsoft.com/office/drawing/2014/main" id="{86F4F6AF-85E5-40A5-9766-589AFA2640A1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29</xdr:row>
      <xdr:rowOff>134937</xdr:rowOff>
    </xdr:from>
    <xdr:ext cx="65" cy="172227"/>
    <xdr:sp macro="" textlink="">
      <xdr:nvSpPr>
        <xdr:cNvPr id="84" name="CaixaDeTexto 83">
          <a:extLst>
            <a:ext uri="{FF2B5EF4-FFF2-40B4-BE49-F238E27FC236}">
              <a16:creationId xmlns:a16="http://schemas.microsoft.com/office/drawing/2014/main" id="{39229E45-F8F7-4D76-B2CA-68517FA489AE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29</xdr:row>
      <xdr:rowOff>134937</xdr:rowOff>
    </xdr:from>
    <xdr:ext cx="65" cy="172227"/>
    <xdr:sp macro="" textlink="">
      <xdr:nvSpPr>
        <xdr:cNvPr id="85" name="CaixaDeTexto 84">
          <a:extLst>
            <a:ext uri="{FF2B5EF4-FFF2-40B4-BE49-F238E27FC236}">
              <a16:creationId xmlns:a16="http://schemas.microsoft.com/office/drawing/2014/main" id="{023A3827-0B11-43C8-89A7-209D90998213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29</xdr:row>
      <xdr:rowOff>134937</xdr:rowOff>
    </xdr:from>
    <xdr:ext cx="65" cy="172227"/>
    <xdr:sp macro="" textlink="">
      <xdr:nvSpPr>
        <xdr:cNvPr id="86" name="CaixaDeTexto 85">
          <a:extLst>
            <a:ext uri="{FF2B5EF4-FFF2-40B4-BE49-F238E27FC236}">
              <a16:creationId xmlns:a16="http://schemas.microsoft.com/office/drawing/2014/main" id="{537219FE-F3C5-43DC-A9DA-9830609DC2E5}"/>
            </a:ext>
          </a:extLst>
        </xdr:cNvPr>
        <xdr:cNvSpPr txBox="1"/>
      </xdr:nvSpPr>
      <xdr:spPr>
        <a:xfrm>
          <a:off x="3384550" y="438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29</xdr:row>
      <xdr:rowOff>134937</xdr:rowOff>
    </xdr:from>
    <xdr:ext cx="65" cy="172227"/>
    <xdr:sp macro="" textlink="">
      <xdr:nvSpPr>
        <xdr:cNvPr id="87" name="CaixaDeTexto 86">
          <a:extLst>
            <a:ext uri="{FF2B5EF4-FFF2-40B4-BE49-F238E27FC236}">
              <a16:creationId xmlns:a16="http://schemas.microsoft.com/office/drawing/2014/main" id="{A067269D-1499-4B54-B0FF-D543DAB285E4}"/>
            </a:ext>
          </a:extLst>
        </xdr:cNvPr>
        <xdr:cNvSpPr txBox="1"/>
      </xdr:nvSpPr>
      <xdr:spPr>
        <a:xfrm>
          <a:off x="3384550" y="5526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29</xdr:row>
      <xdr:rowOff>134937</xdr:rowOff>
    </xdr:from>
    <xdr:ext cx="65" cy="172227"/>
    <xdr:sp macro="" textlink="">
      <xdr:nvSpPr>
        <xdr:cNvPr id="88" name="CaixaDeTexto 87">
          <a:extLst>
            <a:ext uri="{FF2B5EF4-FFF2-40B4-BE49-F238E27FC236}">
              <a16:creationId xmlns:a16="http://schemas.microsoft.com/office/drawing/2014/main" id="{6E411D49-69BA-4438-B9AD-64362ADDB230}"/>
            </a:ext>
          </a:extLst>
        </xdr:cNvPr>
        <xdr:cNvSpPr txBox="1"/>
      </xdr:nvSpPr>
      <xdr:spPr>
        <a:xfrm>
          <a:off x="3384550" y="5526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29</xdr:row>
      <xdr:rowOff>134937</xdr:rowOff>
    </xdr:from>
    <xdr:ext cx="65" cy="172227"/>
    <xdr:sp macro="" textlink="">
      <xdr:nvSpPr>
        <xdr:cNvPr id="89" name="CaixaDeTexto 88">
          <a:extLst>
            <a:ext uri="{FF2B5EF4-FFF2-40B4-BE49-F238E27FC236}">
              <a16:creationId xmlns:a16="http://schemas.microsoft.com/office/drawing/2014/main" id="{F583A491-FFBE-437C-8A65-948A747E06EE}"/>
            </a:ext>
          </a:extLst>
        </xdr:cNvPr>
        <xdr:cNvSpPr txBox="1"/>
      </xdr:nvSpPr>
      <xdr:spPr>
        <a:xfrm>
          <a:off x="3384550" y="5526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29</xdr:row>
      <xdr:rowOff>134937</xdr:rowOff>
    </xdr:from>
    <xdr:ext cx="65" cy="172227"/>
    <xdr:sp macro="" textlink="">
      <xdr:nvSpPr>
        <xdr:cNvPr id="90" name="CaixaDeTexto 89">
          <a:extLst>
            <a:ext uri="{FF2B5EF4-FFF2-40B4-BE49-F238E27FC236}">
              <a16:creationId xmlns:a16="http://schemas.microsoft.com/office/drawing/2014/main" id="{147FC2AB-BAE9-4B51-9CC4-55B2765447F1}"/>
            </a:ext>
          </a:extLst>
        </xdr:cNvPr>
        <xdr:cNvSpPr txBox="1"/>
      </xdr:nvSpPr>
      <xdr:spPr>
        <a:xfrm>
          <a:off x="3384550" y="5526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29</xdr:row>
      <xdr:rowOff>134937</xdr:rowOff>
    </xdr:from>
    <xdr:ext cx="65" cy="172227"/>
    <xdr:sp macro="" textlink="">
      <xdr:nvSpPr>
        <xdr:cNvPr id="91" name="CaixaDeTexto 90">
          <a:extLst>
            <a:ext uri="{FF2B5EF4-FFF2-40B4-BE49-F238E27FC236}">
              <a16:creationId xmlns:a16="http://schemas.microsoft.com/office/drawing/2014/main" id="{89B4DCA8-8FD0-422A-961F-7CE8AD1541EE}"/>
            </a:ext>
          </a:extLst>
        </xdr:cNvPr>
        <xdr:cNvSpPr txBox="1"/>
      </xdr:nvSpPr>
      <xdr:spPr>
        <a:xfrm>
          <a:off x="3384550" y="5526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29</xdr:row>
      <xdr:rowOff>134937</xdr:rowOff>
    </xdr:from>
    <xdr:ext cx="65" cy="172227"/>
    <xdr:sp macro="" textlink="">
      <xdr:nvSpPr>
        <xdr:cNvPr id="92" name="CaixaDeTexto 91">
          <a:extLst>
            <a:ext uri="{FF2B5EF4-FFF2-40B4-BE49-F238E27FC236}">
              <a16:creationId xmlns:a16="http://schemas.microsoft.com/office/drawing/2014/main" id="{DE52C396-A216-4305-A785-76C71E1FE58D}"/>
            </a:ext>
          </a:extLst>
        </xdr:cNvPr>
        <xdr:cNvSpPr txBox="1"/>
      </xdr:nvSpPr>
      <xdr:spPr>
        <a:xfrm>
          <a:off x="3384550" y="5526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29</xdr:row>
      <xdr:rowOff>134937</xdr:rowOff>
    </xdr:from>
    <xdr:ext cx="65" cy="172227"/>
    <xdr:sp macro="" textlink="">
      <xdr:nvSpPr>
        <xdr:cNvPr id="93" name="CaixaDeTexto 92">
          <a:extLst>
            <a:ext uri="{FF2B5EF4-FFF2-40B4-BE49-F238E27FC236}">
              <a16:creationId xmlns:a16="http://schemas.microsoft.com/office/drawing/2014/main" id="{17214724-3DCD-4287-AF52-D776E02185D6}"/>
            </a:ext>
          </a:extLst>
        </xdr:cNvPr>
        <xdr:cNvSpPr txBox="1"/>
      </xdr:nvSpPr>
      <xdr:spPr>
        <a:xfrm>
          <a:off x="3384550" y="5526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30</xdr:row>
      <xdr:rowOff>0</xdr:rowOff>
    </xdr:from>
    <xdr:ext cx="65" cy="172227"/>
    <xdr:sp macro="" textlink="">
      <xdr:nvSpPr>
        <xdr:cNvPr id="94" name="CaixaDeTexto 93">
          <a:extLst>
            <a:ext uri="{FF2B5EF4-FFF2-40B4-BE49-F238E27FC236}">
              <a16:creationId xmlns:a16="http://schemas.microsoft.com/office/drawing/2014/main" id="{04CDF30A-5943-4D49-85A8-873BEDDA0CF5}"/>
            </a:ext>
          </a:extLst>
        </xdr:cNvPr>
        <xdr:cNvSpPr txBox="1"/>
      </xdr:nvSpPr>
      <xdr:spPr>
        <a:xfrm>
          <a:off x="3419475" y="5581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30</xdr:row>
      <xdr:rowOff>134937</xdr:rowOff>
    </xdr:from>
    <xdr:ext cx="65" cy="172227"/>
    <xdr:sp macro="" textlink="">
      <xdr:nvSpPr>
        <xdr:cNvPr id="95" name="CaixaDeTexto 94">
          <a:extLst>
            <a:ext uri="{FF2B5EF4-FFF2-40B4-BE49-F238E27FC236}">
              <a16:creationId xmlns:a16="http://schemas.microsoft.com/office/drawing/2014/main" id="{03FEE83C-1A81-4495-8640-7A5E64EE6C95}"/>
            </a:ext>
          </a:extLst>
        </xdr:cNvPr>
        <xdr:cNvSpPr txBox="1"/>
      </xdr:nvSpPr>
      <xdr:spPr>
        <a:xfrm>
          <a:off x="3384550" y="571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30</xdr:row>
      <xdr:rowOff>134937</xdr:rowOff>
    </xdr:from>
    <xdr:ext cx="65" cy="172227"/>
    <xdr:sp macro="" textlink="">
      <xdr:nvSpPr>
        <xdr:cNvPr id="96" name="CaixaDeTexto 95">
          <a:extLst>
            <a:ext uri="{FF2B5EF4-FFF2-40B4-BE49-F238E27FC236}">
              <a16:creationId xmlns:a16="http://schemas.microsoft.com/office/drawing/2014/main" id="{72D8B420-185D-4C8F-9DA5-0527D62D7F20}"/>
            </a:ext>
          </a:extLst>
        </xdr:cNvPr>
        <xdr:cNvSpPr txBox="1"/>
      </xdr:nvSpPr>
      <xdr:spPr>
        <a:xfrm>
          <a:off x="3384550" y="571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30</xdr:row>
      <xdr:rowOff>134937</xdr:rowOff>
    </xdr:from>
    <xdr:ext cx="65" cy="172227"/>
    <xdr:sp macro="" textlink="">
      <xdr:nvSpPr>
        <xdr:cNvPr id="97" name="CaixaDeTexto 96">
          <a:extLst>
            <a:ext uri="{FF2B5EF4-FFF2-40B4-BE49-F238E27FC236}">
              <a16:creationId xmlns:a16="http://schemas.microsoft.com/office/drawing/2014/main" id="{856A5599-DB26-491E-9971-BBA7A93D4293}"/>
            </a:ext>
          </a:extLst>
        </xdr:cNvPr>
        <xdr:cNvSpPr txBox="1"/>
      </xdr:nvSpPr>
      <xdr:spPr>
        <a:xfrm>
          <a:off x="3384550" y="571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30</xdr:row>
      <xdr:rowOff>134937</xdr:rowOff>
    </xdr:from>
    <xdr:ext cx="65" cy="172227"/>
    <xdr:sp macro="" textlink="">
      <xdr:nvSpPr>
        <xdr:cNvPr id="98" name="CaixaDeTexto 97">
          <a:extLst>
            <a:ext uri="{FF2B5EF4-FFF2-40B4-BE49-F238E27FC236}">
              <a16:creationId xmlns:a16="http://schemas.microsoft.com/office/drawing/2014/main" id="{7D132267-3A80-462E-8DE1-55FC55E7A214}"/>
            </a:ext>
          </a:extLst>
        </xdr:cNvPr>
        <xdr:cNvSpPr txBox="1"/>
      </xdr:nvSpPr>
      <xdr:spPr>
        <a:xfrm>
          <a:off x="3384550" y="571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8</xdr:col>
      <xdr:colOff>38100</xdr:colOff>
      <xdr:row>10</xdr:row>
      <xdr:rowOff>185737</xdr:rowOff>
    </xdr:from>
    <xdr:ext cx="65" cy="172227"/>
    <xdr:sp macro="" textlink="">
      <xdr:nvSpPr>
        <xdr:cNvPr id="99" name="CaixaDeTexto 98">
          <a:extLst>
            <a:ext uri="{FF2B5EF4-FFF2-40B4-BE49-F238E27FC236}">
              <a16:creationId xmlns:a16="http://schemas.microsoft.com/office/drawing/2014/main" id="{F4466437-31D1-420A-B78D-A0893D9D19FB}"/>
            </a:ext>
          </a:extLst>
        </xdr:cNvPr>
        <xdr:cNvSpPr txBox="1"/>
      </xdr:nvSpPr>
      <xdr:spPr>
        <a:xfrm>
          <a:off x="2654300" y="2541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40</xdr:row>
      <xdr:rowOff>134937</xdr:rowOff>
    </xdr:from>
    <xdr:ext cx="65" cy="172227"/>
    <xdr:sp macro="" textlink="">
      <xdr:nvSpPr>
        <xdr:cNvPr id="100" name="CaixaDeTexto 99">
          <a:extLst>
            <a:ext uri="{FF2B5EF4-FFF2-40B4-BE49-F238E27FC236}">
              <a16:creationId xmlns:a16="http://schemas.microsoft.com/office/drawing/2014/main" id="{36F8E815-54F0-4DC1-8FFA-9F3DF44BDA77}"/>
            </a:ext>
          </a:extLst>
        </xdr:cNvPr>
        <xdr:cNvSpPr txBox="1"/>
      </xdr:nvSpPr>
      <xdr:spPr>
        <a:xfrm>
          <a:off x="3384550" y="2674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38100</xdr:colOff>
      <xdr:row>38</xdr:row>
      <xdr:rowOff>185737</xdr:rowOff>
    </xdr:from>
    <xdr:ext cx="65" cy="172227"/>
    <xdr:sp macro="" textlink="">
      <xdr:nvSpPr>
        <xdr:cNvPr id="101" name="CaixaDeTexto 100">
          <a:extLst>
            <a:ext uri="{FF2B5EF4-FFF2-40B4-BE49-F238E27FC236}">
              <a16:creationId xmlns:a16="http://schemas.microsoft.com/office/drawing/2014/main" id="{C592BA88-6290-4EDF-97D2-9E23C357F87E}"/>
            </a:ext>
          </a:extLst>
        </xdr:cNvPr>
        <xdr:cNvSpPr txBox="1"/>
      </xdr:nvSpPr>
      <xdr:spPr>
        <a:xfrm>
          <a:off x="3086100" y="23447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38100</xdr:colOff>
      <xdr:row>39</xdr:row>
      <xdr:rowOff>185737</xdr:rowOff>
    </xdr:from>
    <xdr:ext cx="65" cy="172227"/>
    <xdr:sp macro="" textlink="">
      <xdr:nvSpPr>
        <xdr:cNvPr id="102" name="CaixaDeTexto 101">
          <a:extLst>
            <a:ext uri="{FF2B5EF4-FFF2-40B4-BE49-F238E27FC236}">
              <a16:creationId xmlns:a16="http://schemas.microsoft.com/office/drawing/2014/main" id="{232BC58F-CE70-404B-8598-BF254E9050F4}"/>
            </a:ext>
          </a:extLst>
        </xdr:cNvPr>
        <xdr:cNvSpPr txBox="1"/>
      </xdr:nvSpPr>
      <xdr:spPr>
        <a:xfrm>
          <a:off x="3086100" y="2535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41</xdr:row>
      <xdr:rowOff>0</xdr:rowOff>
    </xdr:from>
    <xdr:ext cx="65" cy="172227"/>
    <xdr:sp macro="" textlink="">
      <xdr:nvSpPr>
        <xdr:cNvPr id="103" name="CaixaDeTexto 102">
          <a:extLst>
            <a:ext uri="{FF2B5EF4-FFF2-40B4-BE49-F238E27FC236}">
              <a16:creationId xmlns:a16="http://schemas.microsoft.com/office/drawing/2014/main" id="{F77A5D91-EECF-436D-BB6A-92F4293BB142}"/>
            </a:ext>
          </a:extLst>
        </xdr:cNvPr>
        <xdr:cNvSpPr txBox="1"/>
      </xdr:nvSpPr>
      <xdr:spPr>
        <a:xfrm>
          <a:off x="3419475" y="273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41</xdr:row>
      <xdr:rowOff>134937</xdr:rowOff>
    </xdr:from>
    <xdr:ext cx="65" cy="172227"/>
    <xdr:sp macro="" textlink="">
      <xdr:nvSpPr>
        <xdr:cNvPr id="104" name="CaixaDeTexto 103">
          <a:extLst>
            <a:ext uri="{FF2B5EF4-FFF2-40B4-BE49-F238E27FC236}">
              <a16:creationId xmlns:a16="http://schemas.microsoft.com/office/drawing/2014/main" id="{2188809C-A39B-4522-9A9A-61210D0EFE1C}"/>
            </a:ext>
          </a:extLst>
        </xdr:cNvPr>
        <xdr:cNvSpPr txBox="1"/>
      </xdr:nvSpPr>
      <xdr:spPr>
        <a:xfrm>
          <a:off x="3384550" y="2865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42</xdr:row>
      <xdr:rowOff>0</xdr:rowOff>
    </xdr:from>
    <xdr:ext cx="65" cy="172227"/>
    <xdr:sp macro="" textlink="">
      <xdr:nvSpPr>
        <xdr:cNvPr id="105" name="CaixaDeTexto 104">
          <a:extLst>
            <a:ext uri="{FF2B5EF4-FFF2-40B4-BE49-F238E27FC236}">
              <a16:creationId xmlns:a16="http://schemas.microsoft.com/office/drawing/2014/main" id="{21E289C3-9C5A-4A57-91CD-F6548CB7C536}"/>
            </a:ext>
          </a:extLst>
        </xdr:cNvPr>
        <xdr:cNvSpPr txBox="1"/>
      </xdr:nvSpPr>
      <xdr:spPr>
        <a:xfrm>
          <a:off x="3419475" y="292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42</xdr:row>
      <xdr:rowOff>134937</xdr:rowOff>
    </xdr:from>
    <xdr:ext cx="65" cy="172227"/>
    <xdr:sp macro="" textlink="">
      <xdr:nvSpPr>
        <xdr:cNvPr id="106" name="CaixaDeTexto 105">
          <a:extLst>
            <a:ext uri="{FF2B5EF4-FFF2-40B4-BE49-F238E27FC236}">
              <a16:creationId xmlns:a16="http://schemas.microsoft.com/office/drawing/2014/main" id="{BA93E0FF-F0A7-4F0A-ABAF-2BA4AB30567D}"/>
            </a:ext>
          </a:extLst>
        </xdr:cNvPr>
        <xdr:cNvSpPr txBox="1"/>
      </xdr:nvSpPr>
      <xdr:spPr>
        <a:xfrm>
          <a:off x="3384550" y="3055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43</xdr:row>
      <xdr:rowOff>0</xdr:rowOff>
    </xdr:from>
    <xdr:ext cx="65" cy="172227"/>
    <xdr:sp macro="" textlink="">
      <xdr:nvSpPr>
        <xdr:cNvPr id="107" name="CaixaDeTexto 106">
          <a:extLst>
            <a:ext uri="{FF2B5EF4-FFF2-40B4-BE49-F238E27FC236}">
              <a16:creationId xmlns:a16="http://schemas.microsoft.com/office/drawing/2014/main" id="{C0F46FBF-023C-482E-BE20-AC6AD2CE0CD2}"/>
            </a:ext>
          </a:extLst>
        </xdr:cNvPr>
        <xdr:cNvSpPr txBox="1"/>
      </xdr:nvSpPr>
      <xdr:spPr>
        <a:xfrm>
          <a:off x="3419475" y="3111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43</xdr:row>
      <xdr:rowOff>134937</xdr:rowOff>
    </xdr:from>
    <xdr:ext cx="65" cy="172227"/>
    <xdr:sp macro="" textlink="">
      <xdr:nvSpPr>
        <xdr:cNvPr id="108" name="CaixaDeTexto 107">
          <a:extLst>
            <a:ext uri="{FF2B5EF4-FFF2-40B4-BE49-F238E27FC236}">
              <a16:creationId xmlns:a16="http://schemas.microsoft.com/office/drawing/2014/main" id="{CB8ECAF6-DB9E-479A-BE80-FE94FDB717A3}"/>
            </a:ext>
          </a:extLst>
        </xdr:cNvPr>
        <xdr:cNvSpPr txBox="1"/>
      </xdr:nvSpPr>
      <xdr:spPr>
        <a:xfrm>
          <a:off x="3384550" y="3246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43</xdr:row>
      <xdr:rowOff>134937</xdr:rowOff>
    </xdr:from>
    <xdr:ext cx="65" cy="172227"/>
    <xdr:sp macro="" textlink="">
      <xdr:nvSpPr>
        <xdr:cNvPr id="109" name="CaixaDeTexto 108">
          <a:extLst>
            <a:ext uri="{FF2B5EF4-FFF2-40B4-BE49-F238E27FC236}">
              <a16:creationId xmlns:a16="http://schemas.microsoft.com/office/drawing/2014/main" id="{8138207A-F47D-46E5-BBA3-829C267DE22A}"/>
            </a:ext>
          </a:extLst>
        </xdr:cNvPr>
        <xdr:cNvSpPr txBox="1"/>
      </xdr:nvSpPr>
      <xdr:spPr>
        <a:xfrm>
          <a:off x="3384550" y="3246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44</xdr:row>
      <xdr:rowOff>0</xdr:rowOff>
    </xdr:from>
    <xdr:ext cx="65" cy="172227"/>
    <xdr:sp macro="" textlink="">
      <xdr:nvSpPr>
        <xdr:cNvPr id="110" name="CaixaDeTexto 109">
          <a:extLst>
            <a:ext uri="{FF2B5EF4-FFF2-40B4-BE49-F238E27FC236}">
              <a16:creationId xmlns:a16="http://schemas.microsoft.com/office/drawing/2014/main" id="{BB4C85C0-D3A8-48B0-BD11-0965B405693F}"/>
            </a:ext>
          </a:extLst>
        </xdr:cNvPr>
        <xdr:cNvSpPr txBox="1"/>
      </xdr:nvSpPr>
      <xdr:spPr>
        <a:xfrm>
          <a:off x="3419475" y="330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44</xdr:row>
      <xdr:rowOff>134937</xdr:rowOff>
    </xdr:from>
    <xdr:ext cx="65" cy="172227"/>
    <xdr:sp macro="" textlink="">
      <xdr:nvSpPr>
        <xdr:cNvPr id="111" name="CaixaDeTexto 110">
          <a:extLst>
            <a:ext uri="{FF2B5EF4-FFF2-40B4-BE49-F238E27FC236}">
              <a16:creationId xmlns:a16="http://schemas.microsoft.com/office/drawing/2014/main" id="{CFF0152C-E41B-4DBF-81B4-D1E9AE93971D}"/>
            </a:ext>
          </a:extLst>
        </xdr:cNvPr>
        <xdr:cNvSpPr txBox="1"/>
      </xdr:nvSpPr>
      <xdr:spPr>
        <a:xfrm>
          <a:off x="3384550" y="3436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44</xdr:row>
      <xdr:rowOff>134937</xdr:rowOff>
    </xdr:from>
    <xdr:ext cx="65" cy="172227"/>
    <xdr:sp macro="" textlink="">
      <xdr:nvSpPr>
        <xdr:cNvPr id="112" name="CaixaDeTexto 111">
          <a:extLst>
            <a:ext uri="{FF2B5EF4-FFF2-40B4-BE49-F238E27FC236}">
              <a16:creationId xmlns:a16="http://schemas.microsoft.com/office/drawing/2014/main" id="{656B178D-BB0B-40E5-8215-96A50C852B6D}"/>
            </a:ext>
          </a:extLst>
        </xdr:cNvPr>
        <xdr:cNvSpPr txBox="1"/>
      </xdr:nvSpPr>
      <xdr:spPr>
        <a:xfrm>
          <a:off x="3384550" y="3436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45</xdr:row>
      <xdr:rowOff>0</xdr:rowOff>
    </xdr:from>
    <xdr:ext cx="65" cy="172227"/>
    <xdr:sp macro="" textlink="">
      <xdr:nvSpPr>
        <xdr:cNvPr id="113" name="CaixaDeTexto 112">
          <a:extLst>
            <a:ext uri="{FF2B5EF4-FFF2-40B4-BE49-F238E27FC236}">
              <a16:creationId xmlns:a16="http://schemas.microsoft.com/office/drawing/2014/main" id="{74773EDA-E159-4460-92B6-9494CA5B130E}"/>
            </a:ext>
          </a:extLst>
        </xdr:cNvPr>
        <xdr:cNvSpPr txBox="1"/>
      </xdr:nvSpPr>
      <xdr:spPr>
        <a:xfrm>
          <a:off x="3419475" y="349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45</xdr:row>
      <xdr:rowOff>134937</xdr:rowOff>
    </xdr:from>
    <xdr:ext cx="65" cy="172227"/>
    <xdr:sp macro="" textlink="">
      <xdr:nvSpPr>
        <xdr:cNvPr id="114" name="CaixaDeTexto 113">
          <a:extLst>
            <a:ext uri="{FF2B5EF4-FFF2-40B4-BE49-F238E27FC236}">
              <a16:creationId xmlns:a16="http://schemas.microsoft.com/office/drawing/2014/main" id="{AB0707F9-E06D-405A-8B3D-02D45F4D4836}"/>
            </a:ext>
          </a:extLst>
        </xdr:cNvPr>
        <xdr:cNvSpPr txBox="1"/>
      </xdr:nvSpPr>
      <xdr:spPr>
        <a:xfrm>
          <a:off x="3384550" y="3627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45</xdr:row>
      <xdr:rowOff>134937</xdr:rowOff>
    </xdr:from>
    <xdr:ext cx="65" cy="172227"/>
    <xdr:sp macro="" textlink="">
      <xdr:nvSpPr>
        <xdr:cNvPr id="115" name="CaixaDeTexto 114">
          <a:extLst>
            <a:ext uri="{FF2B5EF4-FFF2-40B4-BE49-F238E27FC236}">
              <a16:creationId xmlns:a16="http://schemas.microsoft.com/office/drawing/2014/main" id="{03726787-6C1B-4630-AA3F-D9B274ACC60C}"/>
            </a:ext>
          </a:extLst>
        </xdr:cNvPr>
        <xdr:cNvSpPr txBox="1"/>
      </xdr:nvSpPr>
      <xdr:spPr>
        <a:xfrm>
          <a:off x="3384550" y="3627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46</xdr:row>
      <xdr:rowOff>0</xdr:rowOff>
    </xdr:from>
    <xdr:ext cx="65" cy="172227"/>
    <xdr:sp macro="" textlink="">
      <xdr:nvSpPr>
        <xdr:cNvPr id="116" name="CaixaDeTexto 115">
          <a:extLst>
            <a:ext uri="{FF2B5EF4-FFF2-40B4-BE49-F238E27FC236}">
              <a16:creationId xmlns:a16="http://schemas.microsoft.com/office/drawing/2014/main" id="{BB8EF6E9-87DA-41F6-A78C-2C4649E28960}"/>
            </a:ext>
          </a:extLst>
        </xdr:cNvPr>
        <xdr:cNvSpPr txBox="1"/>
      </xdr:nvSpPr>
      <xdr:spPr>
        <a:xfrm>
          <a:off x="3419475" y="368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46</xdr:row>
      <xdr:rowOff>134937</xdr:rowOff>
    </xdr:from>
    <xdr:ext cx="65" cy="172227"/>
    <xdr:sp macro="" textlink="">
      <xdr:nvSpPr>
        <xdr:cNvPr id="117" name="CaixaDeTexto 116">
          <a:extLst>
            <a:ext uri="{FF2B5EF4-FFF2-40B4-BE49-F238E27FC236}">
              <a16:creationId xmlns:a16="http://schemas.microsoft.com/office/drawing/2014/main" id="{2AE36493-9A38-4130-A836-C1A1660A4271}"/>
            </a:ext>
          </a:extLst>
        </xdr:cNvPr>
        <xdr:cNvSpPr txBox="1"/>
      </xdr:nvSpPr>
      <xdr:spPr>
        <a:xfrm>
          <a:off x="3384550" y="3817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46</xdr:row>
      <xdr:rowOff>134937</xdr:rowOff>
    </xdr:from>
    <xdr:ext cx="65" cy="172227"/>
    <xdr:sp macro="" textlink="">
      <xdr:nvSpPr>
        <xdr:cNvPr id="118" name="CaixaDeTexto 117">
          <a:extLst>
            <a:ext uri="{FF2B5EF4-FFF2-40B4-BE49-F238E27FC236}">
              <a16:creationId xmlns:a16="http://schemas.microsoft.com/office/drawing/2014/main" id="{56131FB0-4024-471B-9B1E-D303E1744477}"/>
            </a:ext>
          </a:extLst>
        </xdr:cNvPr>
        <xdr:cNvSpPr txBox="1"/>
      </xdr:nvSpPr>
      <xdr:spPr>
        <a:xfrm>
          <a:off x="3384550" y="3817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47</xdr:row>
      <xdr:rowOff>0</xdr:rowOff>
    </xdr:from>
    <xdr:ext cx="65" cy="172227"/>
    <xdr:sp macro="" textlink="">
      <xdr:nvSpPr>
        <xdr:cNvPr id="119" name="CaixaDeTexto 118">
          <a:extLst>
            <a:ext uri="{FF2B5EF4-FFF2-40B4-BE49-F238E27FC236}">
              <a16:creationId xmlns:a16="http://schemas.microsoft.com/office/drawing/2014/main" id="{4B47D7C0-67C3-4A54-A9E7-4C81E6BF8F3A}"/>
            </a:ext>
          </a:extLst>
        </xdr:cNvPr>
        <xdr:cNvSpPr txBox="1"/>
      </xdr:nvSpPr>
      <xdr:spPr>
        <a:xfrm>
          <a:off x="3419475" y="387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47</xdr:row>
      <xdr:rowOff>134937</xdr:rowOff>
    </xdr:from>
    <xdr:ext cx="65" cy="172227"/>
    <xdr:sp macro="" textlink="">
      <xdr:nvSpPr>
        <xdr:cNvPr id="120" name="CaixaDeTexto 119">
          <a:extLst>
            <a:ext uri="{FF2B5EF4-FFF2-40B4-BE49-F238E27FC236}">
              <a16:creationId xmlns:a16="http://schemas.microsoft.com/office/drawing/2014/main" id="{27BFF034-8332-4E8E-9D54-3EBADAA2FAB2}"/>
            </a:ext>
          </a:extLst>
        </xdr:cNvPr>
        <xdr:cNvSpPr txBox="1"/>
      </xdr:nvSpPr>
      <xdr:spPr>
        <a:xfrm>
          <a:off x="3384550" y="4008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47</xdr:row>
      <xdr:rowOff>134937</xdr:rowOff>
    </xdr:from>
    <xdr:ext cx="65" cy="172227"/>
    <xdr:sp macro="" textlink="">
      <xdr:nvSpPr>
        <xdr:cNvPr id="121" name="CaixaDeTexto 120">
          <a:extLst>
            <a:ext uri="{FF2B5EF4-FFF2-40B4-BE49-F238E27FC236}">
              <a16:creationId xmlns:a16="http://schemas.microsoft.com/office/drawing/2014/main" id="{5F8D8490-405D-49E0-BD1D-F4E1D49A6946}"/>
            </a:ext>
          </a:extLst>
        </xdr:cNvPr>
        <xdr:cNvSpPr txBox="1"/>
      </xdr:nvSpPr>
      <xdr:spPr>
        <a:xfrm>
          <a:off x="3384550" y="4008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48</xdr:row>
      <xdr:rowOff>0</xdr:rowOff>
    </xdr:from>
    <xdr:ext cx="65" cy="172227"/>
    <xdr:sp macro="" textlink="">
      <xdr:nvSpPr>
        <xdr:cNvPr id="122" name="CaixaDeTexto 121">
          <a:extLst>
            <a:ext uri="{FF2B5EF4-FFF2-40B4-BE49-F238E27FC236}">
              <a16:creationId xmlns:a16="http://schemas.microsoft.com/office/drawing/2014/main" id="{17DF0967-3635-4825-A3D7-92EE4BB4D1A9}"/>
            </a:ext>
          </a:extLst>
        </xdr:cNvPr>
        <xdr:cNvSpPr txBox="1"/>
      </xdr:nvSpPr>
      <xdr:spPr>
        <a:xfrm>
          <a:off x="3419475" y="406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48</xdr:row>
      <xdr:rowOff>134937</xdr:rowOff>
    </xdr:from>
    <xdr:ext cx="65" cy="172227"/>
    <xdr:sp macro="" textlink="">
      <xdr:nvSpPr>
        <xdr:cNvPr id="123" name="CaixaDeTexto 122">
          <a:extLst>
            <a:ext uri="{FF2B5EF4-FFF2-40B4-BE49-F238E27FC236}">
              <a16:creationId xmlns:a16="http://schemas.microsoft.com/office/drawing/2014/main" id="{F555ECE4-52FD-4F8F-B7AD-C7151B985DA6}"/>
            </a:ext>
          </a:extLst>
        </xdr:cNvPr>
        <xdr:cNvSpPr txBox="1"/>
      </xdr:nvSpPr>
      <xdr:spPr>
        <a:xfrm>
          <a:off x="3384550" y="4198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48</xdr:row>
      <xdr:rowOff>134937</xdr:rowOff>
    </xdr:from>
    <xdr:ext cx="65" cy="172227"/>
    <xdr:sp macro="" textlink="">
      <xdr:nvSpPr>
        <xdr:cNvPr id="124" name="CaixaDeTexto 123">
          <a:extLst>
            <a:ext uri="{FF2B5EF4-FFF2-40B4-BE49-F238E27FC236}">
              <a16:creationId xmlns:a16="http://schemas.microsoft.com/office/drawing/2014/main" id="{52370EF1-F083-4C63-A2E8-45CFDFD1F638}"/>
            </a:ext>
          </a:extLst>
        </xdr:cNvPr>
        <xdr:cNvSpPr txBox="1"/>
      </xdr:nvSpPr>
      <xdr:spPr>
        <a:xfrm>
          <a:off x="3384550" y="4198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48</xdr:row>
      <xdr:rowOff>134937</xdr:rowOff>
    </xdr:from>
    <xdr:ext cx="65" cy="172227"/>
    <xdr:sp macro="" textlink="">
      <xdr:nvSpPr>
        <xdr:cNvPr id="125" name="CaixaDeTexto 124">
          <a:extLst>
            <a:ext uri="{FF2B5EF4-FFF2-40B4-BE49-F238E27FC236}">
              <a16:creationId xmlns:a16="http://schemas.microsoft.com/office/drawing/2014/main" id="{DAE8E7C6-C871-40AD-BC0C-34BEA4281FAC}"/>
            </a:ext>
          </a:extLst>
        </xdr:cNvPr>
        <xdr:cNvSpPr txBox="1"/>
      </xdr:nvSpPr>
      <xdr:spPr>
        <a:xfrm>
          <a:off x="3384550" y="4198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49</xdr:row>
      <xdr:rowOff>0</xdr:rowOff>
    </xdr:from>
    <xdr:ext cx="65" cy="172227"/>
    <xdr:sp macro="" textlink="">
      <xdr:nvSpPr>
        <xdr:cNvPr id="126" name="CaixaDeTexto 125">
          <a:extLst>
            <a:ext uri="{FF2B5EF4-FFF2-40B4-BE49-F238E27FC236}">
              <a16:creationId xmlns:a16="http://schemas.microsoft.com/office/drawing/2014/main" id="{CE8E0E17-93EA-4C3B-BF18-8456C22CECA6}"/>
            </a:ext>
          </a:extLst>
        </xdr:cNvPr>
        <xdr:cNvSpPr txBox="1"/>
      </xdr:nvSpPr>
      <xdr:spPr>
        <a:xfrm>
          <a:off x="3419475" y="425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49</xdr:row>
      <xdr:rowOff>134937</xdr:rowOff>
    </xdr:from>
    <xdr:ext cx="65" cy="172227"/>
    <xdr:sp macro="" textlink="">
      <xdr:nvSpPr>
        <xdr:cNvPr id="127" name="CaixaDeTexto 126">
          <a:extLst>
            <a:ext uri="{FF2B5EF4-FFF2-40B4-BE49-F238E27FC236}">
              <a16:creationId xmlns:a16="http://schemas.microsoft.com/office/drawing/2014/main" id="{F869F0B7-BF5A-43F9-9F09-1E142AB6FC1C}"/>
            </a:ext>
          </a:extLst>
        </xdr:cNvPr>
        <xdr:cNvSpPr txBox="1"/>
      </xdr:nvSpPr>
      <xdr:spPr>
        <a:xfrm>
          <a:off x="3384550" y="4389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49</xdr:row>
      <xdr:rowOff>134937</xdr:rowOff>
    </xdr:from>
    <xdr:ext cx="65" cy="172227"/>
    <xdr:sp macro="" textlink="">
      <xdr:nvSpPr>
        <xdr:cNvPr id="128" name="CaixaDeTexto 127">
          <a:extLst>
            <a:ext uri="{FF2B5EF4-FFF2-40B4-BE49-F238E27FC236}">
              <a16:creationId xmlns:a16="http://schemas.microsoft.com/office/drawing/2014/main" id="{CC82D7D9-4748-40A4-9F01-BF8ECA6D5D64}"/>
            </a:ext>
          </a:extLst>
        </xdr:cNvPr>
        <xdr:cNvSpPr txBox="1"/>
      </xdr:nvSpPr>
      <xdr:spPr>
        <a:xfrm>
          <a:off x="3384550" y="4389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49</xdr:row>
      <xdr:rowOff>134937</xdr:rowOff>
    </xdr:from>
    <xdr:ext cx="65" cy="172227"/>
    <xdr:sp macro="" textlink="">
      <xdr:nvSpPr>
        <xdr:cNvPr id="129" name="CaixaDeTexto 128">
          <a:extLst>
            <a:ext uri="{FF2B5EF4-FFF2-40B4-BE49-F238E27FC236}">
              <a16:creationId xmlns:a16="http://schemas.microsoft.com/office/drawing/2014/main" id="{1F276A3B-649D-4E52-80C6-FD0BDAA76DAC}"/>
            </a:ext>
          </a:extLst>
        </xdr:cNvPr>
        <xdr:cNvSpPr txBox="1"/>
      </xdr:nvSpPr>
      <xdr:spPr>
        <a:xfrm>
          <a:off x="3384550" y="4389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49</xdr:row>
      <xdr:rowOff>134937</xdr:rowOff>
    </xdr:from>
    <xdr:ext cx="65" cy="172227"/>
    <xdr:sp macro="" textlink="">
      <xdr:nvSpPr>
        <xdr:cNvPr id="130" name="CaixaDeTexto 129">
          <a:extLst>
            <a:ext uri="{FF2B5EF4-FFF2-40B4-BE49-F238E27FC236}">
              <a16:creationId xmlns:a16="http://schemas.microsoft.com/office/drawing/2014/main" id="{C77B8FD2-E1B1-47CD-9892-88F2A7B4EF98}"/>
            </a:ext>
          </a:extLst>
        </xdr:cNvPr>
        <xdr:cNvSpPr txBox="1"/>
      </xdr:nvSpPr>
      <xdr:spPr>
        <a:xfrm>
          <a:off x="3384550" y="4389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50</xdr:row>
      <xdr:rowOff>0</xdr:rowOff>
    </xdr:from>
    <xdr:ext cx="65" cy="172227"/>
    <xdr:sp macro="" textlink="">
      <xdr:nvSpPr>
        <xdr:cNvPr id="131" name="CaixaDeTexto 130">
          <a:extLst>
            <a:ext uri="{FF2B5EF4-FFF2-40B4-BE49-F238E27FC236}">
              <a16:creationId xmlns:a16="http://schemas.microsoft.com/office/drawing/2014/main" id="{8C56E9AA-49BF-4BB8-BBC6-60723D203477}"/>
            </a:ext>
          </a:extLst>
        </xdr:cNvPr>
        <xdr:cNvSpPr txBox="1"/>
      </xdr:nvSpPr>
      <xdr:spPr>
        <a:xfrm>
          <a:off x="3419475" y="444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50</xdr:row>
      <xdr:rowOff>134937</xdr:rowOff>
    </xdr:from>
    <xdr:ext cx="65" cy="172227"/>
    <xdr:sp macro="" textlink="">
      <xdr:nvSpPr>
        <xdr:cNvPr id="132" name="CaixaDeTexto 131">
          <a:extLst>
            <a:ext uri="{FF2B5EF4-FFF2-40B4-BE49-F238E27FC236}">
              <a16:creationId xmlns:a16="http://schemas.microsoft.com/office/drawing/2014/main" id="{DEE6FE04-D584-4666-8BCF-84BA3D1B28D9}"/>
            </a:ext>
          </a:extLst>
        </xdr:cNvPr>
        <xdr:cNvSpPr txBox="1"/>
      </xdr:nvSpPr>
      <xdr:spPr>
        <a:xfrm>
          <a:off x="3384550" y="4579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50</xdr:row>
      <xdr:rowOff>134937</xdr:rowOff>
    </xdr:from>
    <xdr:ext cx="65" cy="172227"/>
    <xdr:sp macro="" textlink="">
      <xdr:nvSpPr>
        <xdr:cNvPr id="133" name="CaixaDeTexto 132">
          <a:extLst>
            <a:ext uri="{FF2B5EF4-FFF2-40B4-BE49-F238E27FC236}">
              <a16:creationId xmlns:a16="http://schemas.microsoft.com/office/drawing/2014/main" id="{C60757CE-688B-4B3B-BEC5-D7D966A96570}"/>
            </a:ext>
          </a:extLst>
        </xdr:cNvPr>
        <xdr:cNvSpPr txBox="1"/>
      </xdr:nvSpPr>
      <xdr:spPr>
        <a:xfrm>
          <a:off x="3384550" y="4579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50</xdr:row>
      <xdr:rowOff>134937</xdr:rowOff>
    </xdr:from>
    <xdr:ext cx="65" cy="172227"/>
    <xdr:sp macro="" textlink="">
      <xdr:nvSpPr>
        <xdr:cNvPr id="134" name="CaixaDeTexto 133">
          <a:extLst>
            <a:ext uri="{FF2B5EF4-FFF2-40B4-BE49-F238E27FC236}">
              <a16:creationId xmlns:a16="http://schemas.microsoft.com/office/drawing/2014/main" id="{AE2CD2ED-C8EB-4D20-A2C0-467A8D28471E}"/>
            </a:ext>
          </a:extLst>
        </xdr:cNvPr>
        <xdr:cNvSpPr txBox="1"/>
      </xdr:nvSpPr>
      <xdr:spPr>
        <a:xfrm>
          <a:off x="3384550" y="4579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50</xdr:row>
      <xdr:rowOff>134937</xdr:rowOff>
    </xdr:from>
    <xdr:ext cx="65" cy="172227"/>
    <xdr:sp macro="" textlink="">
      <xdr:nvSpPr>
        <xdr:cNvPr id="135" name="CaixaDeTexto 134">
          <a:extLst>
            <a:ext uri="{FF2B5EF4-FFF2-40B4-BE49-F238E27FC236}">
              <a16:creationId xmlns:a16="http://schemas.microsoft.com/office/drawing/2014/main" id="{3FD8D5B6-9D8F-48A6-931D-BDA5E8FCA99B}"/>
            </a:ext>
          </a:extLst>
        </xdr:cNvPr>
        <xdr:cNvSpPr txBox="1"/>
      </xdr:nvSpPr>
      <xdr:spPr>
        <a:xfrm>
          <a:off x="3384550" y="4579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51</xdr:row>
      <xdr:rowOff>0</xdr:rowOff>
    </xdr:from>
    <xdr:ext cx="65" cy="172227"/>
    <xdr:sp macro="" textlink="">
      <xdr:nvSpPr>
        <xdr:cNvPr id="136" name="CaixaDeTexto 135">
          <a:extLst>
            <a:ext uri="{FF2B5EF4-FFF2-40B4-BE49-F238E27FC236}">
              <a16:creationId xmlns:a16="http://schemas.microsoft.com/office/drawing/2014/main" id="{4A0333C8-A0BB-4305-959C-A0437E55A5A6}"/>
            </a:ext>
          </a:extLst>
        </xdr:cNvPr>
        <xdr:cNvSpPr txBox="1"/>
      </xdr:nvSpPr>
      <xdr:spPr>
        <a:xfrm>
          <a:off x="3419475" y="463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51</xdr:row>
      <xdr:rowOff>134937</xdr:rowOff>
    </xdr:from>
    <xdr:ext cx="65" cy="172227"/>
    <xdr:sp macro="" textlink="">
      <xdr:nvSpPr>
        <xdr:cNvPr id="137" name="CaixaDeTexto 136">
          <a:extLst>
            <a:ext uri="{FF2B5EF4-FFF2-40B4-BE49-F238E27FC236}">
              <a16:creationId xmlns:a16="http://schemas.microsoft.com/office/drawing/2014/main" id="{50ACB17C-1657-4DC0-9B00-0316B6711716}"/>
            </a:ext>
          </a:extLst>
        </xdr:cNvPr>
        <xdr:cNvSpPr txBox="1"/>
      </xdr:nvSpPr>
      <xdr:spPr>
        <a:xfrm>
          <a:off x="3384550" y="477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51</xdr:row>
      <xdr:rowOff>134937</xdr:rowOff>
    </xdr:from>
    <xdr:ext cx="65" cy="172227"/>
    <xdr:sp macro="" textlink="">
      <xdr:nvSpPr>
        <xdr:cNvPr id="138" name="CaixaDeTexto 137">
          <a:extLst>
            <a:ext uri="{FF2B5EF4-FFF2-40B4-BE49-F238E27FC236}">
              <a16:creationId xmlns:a16="http://schemas.microsoft.com/office/drawing/2014/main" id="{D53A36D9-B1B5-4CAC-84F2-99F4F5DA0CA6}"/>
            </a:ext>
          </a:extLst>
        </xdr:cNvPr>
        <xdr:cNvSpPr txBox="1"/>
      </xdr:nvSpPr>
      <xdr:spPr>
        <a:xfrm>
          <a:off x="3384550" y="477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51</xdr:row>
      <xdr:rowOff>134937</xdr:rowOff>
    </xdr:from>
    <xdr:ext cx="65" cy="172227"/>
    <xdr:sp macro="" textlink="">
      <xdr:nvSpPr>
        <xdr:cNvPr id="139" name="CaixaDeTexto 138">
          <a:extLst>
            <a:ext uri="{FF2B5EF4-FFF2-40B4-BE49-F238E27FC236}">
              <a16:creationId xmlns:a16="http://schemas.microsoft.com/office/drawing/2014/main" id="{95E54B72-D7E0-4C85-8803-A9220F31F3C0}"/>
            </a:ext>
          </a:extLst>
        </xdr:cNvPr>
        <xdr:cNvSpPr txBox="1"/>
      </xdr:nvSpPr>
      <xdr:spPr>
        <a:xfrm>
          <a:off x="3384550" y="477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51</xdr:row>
      <xdr:rowOff>134937</xdr:rowOff>
    </xdr:from>
    <xdr:ext cx="65" cy="172227"/>
    <xdr:sp macro="" textlink="">
      <xdr:nvSpPr>
        <xdr:cNvPr id="140" name="CaixaDeTexto 139">
          <a:extLst>
            <a:ext uri="{FF2B5EF4-FFF2-40B4-BE49-F238E27FC236}">
              <a16:creationId xmlns:a16="http://schemas.microsoft.com/office/drawing/2014/main" id="{C56E3AB1-FA03-4187-87FB-5FD3ED9A4473}"/>
            </a:ext>
          </a:extLst>
        </xdr:cNvPr>
        <xdr:cNvSpPr txBox="1"/>
      </xdr:nvSpPr>
      <xdr:spPr>
        <a:xfrm>
          <a:off x="3384550" y="477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51</xdr:row>
      <xdr:rowOff>134937</xdr:rowOff>
    </xdr:from>
    <xdr:ext cx="65" cy="172227"/>
    <xdr:sp macro="" textlink="">
      <xdr:nvSpPr>
        <xdr:cNvPr id="141" name="CaixaDeTexto 140">
          <a:extLst>
            <a:ext uri="{FF2B5EF4-FFF2-40B4-BE49-F238E27FC236}">
              <a16:creationId xmlns:a16="http://schemas.microsoft.com/office/drawing/2014/main" id="{4C7DFB89-20BB-484A-B5A0-E3FD9A6BB585}"/>
            </a:ext>
          </a:extLst>
        </xdr:cNvPr>
        <xdr:cNvSpPr txBox="1"/>
      </xdr:nvSpPr>
      <xdr:spPr>
        <a:xfrm>
          <a:off x="3384550" y="477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51</xdr:row>
      <xdr:rowOff>134937</xdr:rowOff>
    </xdr:from>
    <xdr:ext cx="65" cy="172227"/>
    <xdr:sp macro="" textlink="">
      <xdr:nvSpPr>
        <xdr:cNvPr id="142" name="CaixaDeTexto 141">
          <a:extLst>
            <a:ext uri="{FF2B5EF4-FFF2-40B4-BE49-F238E27FC236}">
              <a16:creationId xmlns:a16="http://schemas.microsoft.com/office/drawing/2014/main" id="{074F8CEC-145A-4CAD-BF83-32E38D9407DC}"/>
            </a:ext>
          </a:extLst>
        </xdr:cNvPr>
        <xdr:cNvSpPr txBox="1"/>
      </xdr:nvSpPr>
      <xdr:spPr>
        <a:xfrm>
          <a:off x="3384550" y="477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51</xdr:row>
      <xdr:rowOff>134937</xdr:rowOff>
    </xdr:from>
    <xdr:ext cx="65" cy="172227"/>
    <xdr:sp macro="" textlink="">
      <xdr:nvSpPr>
        <xdr:cNvPr id="143" name="CaixaDeTexto 142">
          <a:extLst>
            <a:ext uri="{FF2B5EF4-FFF2-40B4-BE49-F238E27FC236}">
              <a16:creationId xmlns:a16="http://schemas.microsoft.com/office/drawing/2014/main" id="{7CE41582-01B9-4FAC-9E89-126C93E84C64}"/>
            </a:ext>
          </a:extLst>
        </xdr:cNvPr>
        <xdr:cNvSpPr txBox="1"/>
      </xdr:nvSpPr>
      <xdr:spPr>
        <a:xfrm>
          <a:off x="3384550" y="477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52</xdr:row>
      <xdr:rowOff>0</xdr:rowOff>
    </xdr:from>
    <xdr:ext cx="65" cy="172227"/>
    <xdr:sp macro="" textlink="">
      <xdr:nvSpPr>
        <xdr:cNvPr id="144" name="CaixaDeTexto 143">
          <a:extLst>
            <a:ext uri="{FF2B5EF4-FFF2-40B4-BE49-F238E27FC236}">
              <a16:creationId xmlns:a16="http://schemas.microsoft.com/office/drawing/2014/main" id="{8E7172CD-A460-4C09-B572-0F744889DBA1}"/>
            </a:ext>
          </a:extLst>
        </xdr:cNvPr>
        <xdr:cNvSpPr txBox="1"/>
      </xdr:nvSpPr>
      <xdr:spPr>
        <a:xfrm>
          <a:off x="3419475" y="482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52</xdr:row>
      <xdr:rowOff>134937</xdr:rowOff>
    </xdr:from>
    <xdr:ext cx="65" cy="172227"/>
    <xdr:sp macro="" textlink="">
      <xdr:nvSpPr>
        <xdr:cNvPr id="145" name="CaixaDeTexto 144">
          <a:extLst>
            <a:ext uri="{FF2B5EF4-FFF2-40B4-BE49-F238E27FC236}">
              <a16:creationId xmlns:a16="http://schemas.microsoft.com/office/drawing/2014/main" id="{81D7A990-B09A-4ABF-BAFA-FFC1D566E05D}"/>
            </a:ext>
          </a:extLst>
        </xdr:cNvPr>
        <xdr:cNvSpPr txBox="1"/>
      </xdr:nvSpPr>
      <xdr:spPr>
        <a:xfrm>
          <a:off x="3384550" y="4960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52</xdr:row>
      <xdr:rowOff>134937</xdr:rowOff>
    </xdr:from>
    <xdr:ext cx="65" cy="172227"/>
    <xdr:sp macro="" textlink="">
      <xdr:nvSpPr>
        <xdr:cNvPr id="146" name="CaixaDeTexto 145">
          <a:extLst>
            <a:ext uri="{FF2B5EF4-FFF2-40B4-BE49-F238E27FC236}">
              <a16:creationId xmlns:a16="http://schemas.microsoft.com/office/drawing/2014/main" id="{22867C02-43DB-4877-9D49-0D3A5BD92385}"/>
            </a:ext>
          </a:extLst>
        </xdr:cNvPr>
        <xdr:cNvSpPr txBox="1"/>
      </xdr:nvSpPr>
      <xdr:spPr>
        <a:xfrm>
          <a:off x="3384550" y="4960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52</xdr:row>
      <xdr:rowOff>134937</xdr:rowOff>
    </xdr:from>
    <xdr:ext cx="65" cy="172227"/>
    <xdr:sp macro="" textlink="">
      <xdr:nvSpPr>
        <xdr:cNvPr id="147" name="CaixaDeTexto 146">
          <a:extLst>
            <a:ext uri="{FF2B5EF4-FFF2-40B4-BE49-F238E27FC236}">
              <a16:creationId xmlns:a16="http://schemas.microsoft.com/office/drawing/2014/main" id="{45AAC1E4-E2F5-454A-AB08-F7FF4F13634B}"/>
            </a:ext>
          </a:extLst>
        </xdr:cNvPr>
        <xdr:cNvSpPr txBox="1"/>
      </xdr:nvSpPr>
      <xdr:spPr>
        <a:xfrm>
          <a:off x="3384550" y="4960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52</xdr:row>
      <xdr:rowOff>134937</xdr:rowOff>
    </xdr:from>
    <xdr:ext cx="65" cy="172227"/>
    <xdr:sp macro="" textlink="">
      <xdr:nvSpPr>
        <xdr:cNvPr id="148" name="CaixaDeTexto 147">
          <a:extLst>
            <a:ext uri="{FF2B5EF4-FFF2-40B4-BE49-F238E27FC236}">
              <a16:creationId xmlns:a16="http://schemas.microsoft.com/office/drawing/2014/main" id="{842C32BE-E887-40B2-8D4C-D15CBF6F989E}"/>
            </a:ext>
          </a:extLst>
        </xdr:cNvPr>
        <xdr:cNvSpPr txBox="1"/>
      </xdr:nvSpPr>
      <xdr:spPr>
        <a:xfrm>
          <a:off x="3384550" y="4960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52</xdr:row>
      <xdr:rowOff>134937</xdr:rowOff>
    </xdr:from>
    <xdr:ext cx="65" cy="172227"/>
    <xdr:sp macro="" textlink="">
      <xdr:nvSpPr>
        <xdr:cNvPr id="149" name="CaixaDeTexto 148">
          <a:extLst>
            <a:ext uri="{FF2B5EF4-FFF2-40B4-BE49-F238E27FC236}">
              <a16:creationId xmlns:a16="http://schemas.microsoft.com/office/drawing/2014/main" id="{F66CC037-B9D0-418F-A73B-4A5318A74520}"/>
            </a:ext>
          </a:extLst>
        </xdr:cNvPr>
        <xdr:cNvSpPr txBox="1"/>
      </xdr:nvSpPr>
      <xdr:spPr>
        <a:xfrm>
          <a:off x="3384550" y="4960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52</xdr:row>
      <xdr:rowOff>134937</xdr:rowOff>
    </xdr:from>
    <xdr:ext cx="65" cy="172227"/>
    <xdr:sp macro="" textlink="">
      <xdr:nvSpPr>
        <xdr:cNvPr id="150" name="CaixaDeTexto 149">
          <a:extLst>
            <a:ext uri="{FF2B5EF4-FFF2-40B4-BE49-F238E27FC236}">
              <a16:creationId xmlns:a16="http://schemas.microsoft.com/office/drawing/2014/main" id="{CA906930-49C1-4FF6-842C-641185C7EA6F}"/>
            </a:ext>
          </a:extLst>
        </xdr:cNvPr>
        <xdr:cNvSpPr txBox="1"/>
      </xdr:nvSpPr>
      <xdr:spPr>
        <a:xfrm>
          <a:off x="3384550" y="4960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52</xdr:row>
      <xdr:rowOff>134937</xdr:rowOff>
    </xdr:from>
    <xdr:ext cx="65" cy="172227"/>
    <xdr:sp macro="" textlink="">
      <xdr:nvSpPr>
        <xdr:cNvPr id="151" name="CaixaDeTexto 150">
          <a:extLst>
            <a:ext uri="{FF2B5EF4-FFF2-40B4-BE49-F238E27FC236}">
              <a16:creationId xmlns:a16="http://schemas.microsoft.com/office/drawing/2014/main" id="{ABD07401-91F3-4B09-ABD4-A99032F2C55B}"/>
            </a:ext>
          </a:extLst>
        </xdr:cNvPr>
        <xdr:cNvSpPr txBox="1"/>
      </xdr:nvSpPr>
      <xdr:spPr>
        <a:xfrm>
          <a:off x="3384550" y="4960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53</xdr:row>
      <xdr:rowOff>0</xdr:rowOff>
    </xdr:from>
    <xdr:ext cx="65" cy="172227"/>
    <xdr:sp macro="" textlink="">
      <xdr:nvSpPr>
        <xdr:cNvPr id="152" name="CaixaDeTexto 151">
          <a:extLst>
            <a:ext uri="{FF2B5EF4-FFF2-40B4-BE49-F238E27FC236}">
              <a16:creationId xmlns:a16="http://schemas.microsoft.com/office/drawing/2014/main" id="{C36ED056-F29A-452F-ADC5-E3301DDEFFFF}"/>
            </a:ext>
          </a:extLst>
        </xdr:cNvPr>
        <xdr:cNvSpPr txBox="1"/>
      </xdr:nvSpPr>
      <xdr:spPr>
        <a:xfrm>
          <a:off x="3419475" y="5016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53</xdr:row>
      <xdr:rowOff>134937</xdr:rowOff>
    </xdr:from>
    <xdr:ext cx="65" cy="172227"/>
    <xdr:sp macro="" textlink="">
      <xdr:nvSpPr>
        <xdr:cNvPr id="153" name="CaixaDeTexto 152">
          <a:extLst>
            <a:ext uri="{FF2B5EF4-FFF2-40B4-BE49-F238E27FC236}">
              <a16:creationId xmlns:a16="http://schemas.microsoft.com/office/drawing/2014/main" id="{128A9E41-7768-4DA5-ADD8-F12B8F77EB14}"/>
            </a:ext>
          </a:extLst>
        </xdr:cNvPr>
        <xdr:cNvSpPr txBox="1"/>
      </xdr:nvSpPr>
      <xdr:spPr>
        <a:xfrm>
          <a:off x="3384550" y="515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53</xdr:row>
      <xdr:rowOff>134937</xdr:rowOff>
    </xdr:from>
    <xdr:ext cx="65" cy="172227"/>
    <xdr:sp macro="" textlink="">
      <xdr:nvSpPr>
        <xdr:cNvPr id="154" name="CaixaDeTexto 153">
          <a:extLst>
            <a:ext uri="{FF2B5EF4-FFF2-40B4-BE49-F238E27FC236}">
              <a16:creationId xmlns:a16="http://schemas.microsoft.com/office/drawing/2014/main" id="{7E98B5E4-16A6-4770-BB93-43B8727499F0}"/>
            </a:ext>
          </a:extLst>
        </xdr:cNvPr>
        <xdr:cNvSpPr txBox="1"/>
      </xdr:nvSpPr>
      <xdr:spPr>
        <a:xfrm>
          <a:off x="3384550" y="515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53</xdr:row>
      <xdr:rowOff>134937</xdr:rowOff>
    </xdr:from>
    <xdr:ext cx="65" cy="172227"/>
    <xdr:sp macro="" textlink="">
      <xdr:nvSpPr>
        <xdr:cNvPr id="155" name="CaixaDeTexto 154">
          <a:extLst>
            <a:ext uri="{FF2B5EF4-FFF2-40B4-BE49-F238E27FC236}">
              <a16:creationId xmlns:a16="http://schemas.microsoft.com/office/drawing/2014/main" id="{CE62A66F-578C-4C20-8824-4B9185EDBC2C}"/>
            </a:ext>
          </a:extLst>
        </xdr:cNvPr>
        <xdr:cNvSpPr txBox="1"/>
      </xdr:nvSpPr>
      <xdr:spPr>
        <a:xfrm>
          <a:off x="3384550" y="515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53</xdr:row>
      <xdr:rowOff>134937</xdr:rowOff>
    </xdr:from>
    <xdr:ext cx="65" cy="172227"/>
    <xdr:sp macro="" textlink="">
      <xdr:nvSpPr>
        <xdr:cNvPr id="156" name="CaixaDeTexto 155">
          <a:extLst>
            <a:ext uri="{FF2B5EF4-FFF2-40B4-BE49-F238E27FC236}">
              <a16:creationId xmlns:a16="http://schemas.microsoft.com/office/drawing/2014/main" id="{8EA9A08D-5B9F-4C72-BF3E-3EBF746D2536}"/>
            </a:ext>
          </a:extLst>
        </xdr:cNvPr>
        <xdr:cNvSpPr txBox="1"/>
      </xdr:nvSpPr>
      <xdr:spPr>
        <a:xfrm>
          <a:off x="3384550" y="515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53</xdr:row>
      <xdr:rowOff>134937</xdr:rowOff>
    </xdr:from>
    <xdr:ext cx="65" cy="172227"/>
    <xdr:sp macro="" textlink="">
      <xdr:nvSpPr>
        <xdr:cNvPr id="157" name="CaixaDeTexto 156">
          <a:extLst>
            <a:ext uri="{FF2B5EF4-FFF2-40B4-BE49-F238E27FC236}">
              <a16:creationId xmlns:a16="http://schemas.microsoft.com/office/drawing/2014/main" id="{01A510A9-568F-4AF7-AFA6-FFA410662FD5}"/>
            </a:ext>
          </a:extLst>
        </xdr:cNvPr>
        <xdr:cNvSpPr txBox="1"/>
      </xdr:nvSpPr>
      <xdr:spPr>
        <a:xfrm>
          <a:off x="3384550" y="515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53</xdr:row>
      <xdr:rowOff>134937</xdr:rowOff>
    </xdr:from>
    <xdr:ext cx="65" cy="172227"/>
    <xdr:sp macro="" textlink="">
      <xdr:nvSpPr>
        <xdr:cNvPr id="158" name="CaixaDeTexto 157">
          <a:extLst>
            <a:ext uri="{FF2B5EF4-FFF2-40B4-BE49-F238E27FC236}">
              <a16:creationId xmlns:a16="http://schemas.microsoft.com/office/drawing/2014/main" id="{A5A0BDF1-86BB-4192-948B-34B12BF8FE74}"/>
            </a:ext>
          </a:extLst>
        </xdr:cNvPr>
        <xdr:cNvSpPr txBox="1"/>
      </xdr:nvSpPr>
      <xdr:spPr>
        <a:xfrm>
          <a:off x="3384550" y="515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53</xdr:row>
      <xdr:rowOff>134937</xdr:rowOff>
    </xdr:from>
    <xdr:ext cx="65" cy="172227"/>
    <xdr:sp macro="" textlink="">
      <xdr:nvSpPr>
        <xdr:cNvPr id="159" name="CaixaDeTexto 158">
          <a:extLst>
            <a:ext uri="{FF2B5EF4-FFF2-40B4-BE49-F238E27FC236}">
              <a16:creationId xmlns:a16="http://schemas.microsoft.com/office/drawing/2014/main" id="{EECFE027-35D3-4312-AEDC-6BDA43850DF8}"/>
            </a:ext>
          </a:extLst>
        </xdr:cNvPr>
        <xdr:cNvSpPr txBox="1"/>
      </xdr:nvSpPr>
      <xdr:spPr>
        <a:xfrm>
          <a:off x="3384550" y="515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54</xdr:row>
      <xdr:rowOff>0</xdr:rowOff>
    </xdr:from>
    <xdr:ext cx="65" cy="172227"/>
    <xdr:sp macro="" textlink="">
      <xdr:nvSpPr>
        <xdr:cNvPr id="160" name="CaixaDeTexto 159">
          <a:extLst>
            <a:ext uri="{FF2B5EF4-FFF2-40B4-BE49-F238E27FC236}">
              <a16:creationId xmlns:a16="http://schemas.microsoft.com/office/drawing/2014/main" id="{455067FE-65CB-4E58-8AF6-00A785B88900}"/>
            </a:ext>
          </a:extLst>
        </xdr:cNvPr>
        <xdr:cNvSpPr txBox="1"/>
      </xdr:nvSpPr>
      <xdr:spPr>
        <a:xfrm>
          <a:off x="3419475" y="520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54</xdr:row>
      <xdr:rowOff>134937</xdr:rowOff>
    </xdr:from>
    <xdr:ext cx="65" cy="172227"/>
    <xdr:sp macro="" textlink="">
      <xdr:nvSpPr>
        <xdr:cNvPr id="161" name="CaixaDeTexto 160">
          <a:extLst>
            <a:ext uri="{FF2B5EF4-FFF2-40B4-BE49-F238E27FC236}">
              <a16:creationId xmlns:a16="http://schemas.microsoft.com/office/drawing/2014/main" id="{E06CB5EE-26E5-41ED-AC6A-CB17AD2CEB84}"/>
            </a:ext>
          </a:extLst>
        </xdr:cNvPr>
        <xdr:cNvSpPr txBox="1"/>
      </xdr:nvSpPr>
      <xdr:spPr>
        <a:xfrm>
          <a:off x="3384550" y="5341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54</xdr:row>
      <xdr:rowOff>134937</xdr:rowOff>
    </xdr:from>
    <xdr:ext cx="65" cy="172227"/>
    <xdr:sp macro="" textlink="">
      <xdr:nvSpPr>
        <xdr:cNvPr id="162" name="CaixaDeTexto 161">
          <a:extLst>
            <a:ext uri="{FF2B5EF4-FFF2-40B4-BE49-F238E27FC236}">
              <a16:creationId xmlns:a16="http://schemas.microsoft.com/office/drawing/2014/main" id="{3016467A-0C6C-46EA-8771-F243568AAA09}"/>
            </a:ext>
          </a:extLst>
        </xdr:cNvPr>
        <xdr:cNvSpPr txBox="1"/>
      </xdr:nvSpPr>
      <xdr:spPr>
        <a:xfrm>
          <a:off x="3384550" y="5341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54</xdr:row>
      <xdr:rowOff>134937</xdr:rowOff>
    </xdr:from>
    <xdr:ext cx="65" cy="172227"/>
    <xdr:sp macro="" textlink="">
      <xdr:nvSpPr>
        <xdr:cNvPr id="163" name="CaixaDeTexto 162">
          <a:extLst>
            <a:ext uri="{FF2B5EF4-FFF2-40B4-BE49-F238E27FC236}">
              <a16:creationId xmlns:a16="http://schemas.microsoft.com/office/drawing/2014/main" id="{3DFD86A6-42EE-47FE-A374-E4890ED0D93B}"/>
            </a:ext>
          </a:extLst>
        </xdr:cNvPr>
        <xdr:cNvSpPr txBox="1"/>
      </xdr:nvSpPr>
      <xdr:spPr>
        <a:xfrm>
          <a:off x="3384550" y="5341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54</xdr:row>
      <xdr:rowOff>134937</xdr:rowOff>
    </xdr:from>
    <xdr:ext cx="65" cy="172227"/>
    <xdr:sp macro="" textlink="">
      <xdr:nvSpPr>
        <xdr:cNvPr id="164" name="CaixaDeTexto 163">
          <a:extLst>
            <a:ext uri="{FF2B5EF4-FFF2-40B4-BE49-F238E27FC236}">
              <a16:creationId xmlns:a16="http://schemas.microsoft.com/office/drawing/2014/main" id="{2F47E7E8-EE2F-4A1C-8577-56365D6E5E76}"/>
            </a:ext>
          </a:extLst>
        </xdr:cNvPr>
        <xdr:cNvSpPr txBox="1"/>
      </xdr:nvSpPr>
      <xdr:spPr>
        <a:xfrm>
          <a:off x="3384550" y="5341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54</xdr:row>
      <xdr:rowOff>134937</xdr:rowOff>
    </xdr:from>
    <xdr:ext cx="65" cy="172227"/>
    <xdr:sp macro="" textlink="">
      <xdr:nvSpPr>
        <xdr:cNvPr id="165" name="CaixaDeTexto 164">
          <a:extLst>
            <a:ext uri="{FF2B5EF4-FFF2-40B4-BE49-F238E27FC236}">
              <a16:creationId xmlns:a16="http://schemas.microsoft.com/office/drawing/2014/main" id="{CAC022EA-3AC7-4A1A-8B84-BC63E571A500}"/>
            </a:ext>
          </a:extLst>
        </xdr:cNvPr>
        <xdr:cNvSpPr txBox="1"/>
      </xdr:nvSpPr>
      <xdr:spPr>
        <a:xfrm>
          <a:off x="3384550" y="5341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54</xdr:row>
      <xdr:rowOff>134937</xdr:rowOff>
    </xdr:from>
    <xdr:ext cx="65" cy="172227"/>
    <xdr:sp macro="" textlink="">
      <xdr:nvSpPr>
        <xdr:cNvPr id="166" name="CaixaDeTexto 165">
          <a:extLst>
            <a:ext uri="{FF2B5EF4-FFF2-40B4-BE49-F238E27FC236}">
              <a16:creationId xmlns:a16="http://schemas.microsoft.com/office/drawing/2014/main" id="{06F53646-0F26-4D58-9EE9-550582ECD785}"/>
            </a:ext>
          </a:extLst>
        </xdr:cNvPr>
        <xdr:cNvSpPr txBox="1"/>
      </xdr:nvSpPr>
      <xdr:spPr>
        <a:xfrm>
          <a:off x="3384550" y="5341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54</xdr:row>
      <xdr:rowOff>134937</xdr:rowOff>
    </xdr:from>
    <xdr:ext cx="65" cy="172227"/>
    <xdr:sp macro="" textlink="">
      <xdr:nvSpPr>
        <xdr:cNvPr id="167" name="CaixaDeTexto 166">
          <a:extLst>
            <a:ext uri="{FF2B5EF4-FFF2-40B4-BE49-F238E27FC236}">
              <a16:creationId xmlns:a16="http://schemas.microsoft.com/office/drawing/2014/main" id="{B360C855-C376-4040-ACA8-FE059DB74901}"/>
            </a:ext>
          </a:extLst>
        </xdr:cNvPr>
        <xdr:cNvSpPr txBox="1"/>
      </xdr:nvSpPr>
      <xdr:spPr>
        <a:xfrm>
          <a:off x="3384550" y="5341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55</xdr:row>
      <xdr:rowOff>0</xdr:rowOff>
    </xdr:from>
    <xdr:ext cx="65" cy="172227"/>
    <xdr:sp macro="" textlink="">
      <xdr:nvSpPr>
        <xdr:cNvPr id="168" name="CaixaDeTexto 167">
          <a:extLst>
            <a:ext uri="{FF2B5EF4-FFF2-40B4-BE49-F238E27FC236}">
              <a16:creationId xmlns:a16="http://schemas.microsoft.com/office/drawing/2014/main" id="{18ED097E-2C5B-479E-841D-DC7598636E02}"/>
            </a:ext>
          </a:extLst>
        </xdr:cNvPr>
        <xdr:cNvSpPr txBox="1"/>
      </xdr:nvSpPr>
      <xdr:spPr>
        <a:xfrm>
          <a:off x="3419475" y="539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55</xdr:row>
      <xdr:rowOff>134937</xdr:rowOff>
    </xdr:from>
    <xdr:ext cx="65" cy="172227"/>
    <xdr:sp macro="" textlink="">
      <xdr:nvSpPr>
        <xdr:cNvPr id="169" name="CaixaDeTexto 168">
          <a:extLst>
            <a:ext uri="{FF2B5EF4-FFF2-40B4-BE49-F238E27FC236}">
              <a16:creationId xmlns:a16="http://schemas.microsoft.com/office/drawing/2014/main" id="{0655028A-F064-4F79-A37A-DFE3281233BD}"/>
            </a:ext>
          </a:extLst>
        </xdr:cNvPr>
        <xdr:cNvSpPr txBox="1"/>
      </xdr:nvSpPr>
      <xdr:spPr>
        <a:xfrm>
          <a:off x="3384550" y="5532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55</xdr:row>
      <xdr:rowOff>134937</xdr:rowOff>
    </xdr:from>
    <xdr:ext cx="65" cy="172227"/>
    <xdr:sp macro="" textlink="">
      <xdr:nvSpPr>
        <xdr:cNvPr id="170" name="CaixaDeTexto 169">
          <a:extLst>
            <a:ext uri="{FF2B5EF4-FFF2-40B4-BE49-F238E27FC236}">
              <a16:creationId xmlns:a16="http://schemas.microsoft.com/office/drawing/2014/main" id="{532A5857-A4DB-48DE-9615-66AD0ACDD89E}"/>
            </a:ext>
          </a:extLst>
        </xdr:cNvPr>
        <xdr:cNvSpPr txBox="1"/>
      </xdr:nvSpPr>
      <xdr:spPr>
        <a:xfrm>
          <a:off x="3384550" y="5532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55</xdr:row>
      <xdr:rowOff>134937</xdr:rowOff>
    </xdr:from>
    <xdr:ext cx="65" cy="172227"/>
    <xdr:sp macro="" textlink="">
      <xdr:nvSpPr>
        <xdr:cNvPr id="171" name="CaixaDeTexto 170">
          <a:extLst>
            <a:ext uri="{FF2B5EF4-FFF2-40B4-BE49-F238E27FC236}">
              <a16:creationId xmlns:a16="http://schemas.microsoft.com/office/drawing/2014/main" id="{C753A18F-23E5-455B-854F-C6449DA9EDA2}"/>
            </a:ext>
          </a:extLst>
        </xdr:cNvPr>
        <xdr:cNvSpPr txBox="1"/>
      </xdr:nvSpPr>
      <xdr:spPr>
        <a:xfrm>
          <a:off x="3384550" y="5532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55</xdr:row>
      <xdr:rowOff>134937</xdr:rowOff>
    </xdr:from>
    <xdr:ext cx="65" cy="172227"/>
    <xdr:sp macro="" textlink="">
      <xdr:nvSpPr>
        <xdr:cNvPr id="172" name="CaixaDeTexto 171">
          <a:extLst>
            <a:ext uri="{FF2B5EF4-FFF2-40B4-BE49-F238E27FC236}">
              <a16:creationId xmlns:a16="http://schemas.microsoft.com/office/drawing/2014/main" id="{EC7B6F19-B54E-4764-BC64-01594450EDEC}"/>
            </a:ext>
          </a:extLst>
        </xdr:cNvPr>
        <xdr:cNvSpPr txBox="1"/>
      </xdr:nvSpPr>
      <xdr:spPr>
        <a:xfrm>
          <a:off x="3384550" y="5532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55</xdr:row>
      <xdr:rowOff>134937</xdr:rowOff>
    </xdr:from>
    <xdr:ext cx="65" cy="172227"/>
    <xdr:sp macro="" textlink="">
      <xdr:nvSpPr>
        <xdr:cNvPr id="173" name="CaixaDeTexto 172">
          <a:extLst>
            <a:ext uri="{FF2B5EF4-FFF2-40B4-BE49-F238E27FC236}">
              <a16:creationId xmlns:a16="http://schemas.microsoft.com/office/drawing/2014/main" id="{A8FC7953-7347-4553-951D-32B5657E3650}"/>
            </a:ext>
          </a:extLst>
        </xdr:cNvPr>
        <xdr:cNvSpPr txBox="1"/>
      </xdr:nvSpPr>
      <xdr:spPr>
        <a:xfrm>
          <a:off x="3384550" y="5532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55</xdr:row>
      <xdr:rowOff>134937</xdr:rowOff>
    </xdr:from>
    <xdr:ext cx="65" cy="172227"/>
    <xdr:sp macro="" textlink="">
      <xdr:nvSpPr>
        <xdr:cNvPr id="174" name="CaixaDeTexto 173">
          <a:extLst>
            <a:ext uri="{FF2B5EF4-FFF2-40B4-BE49-F238E27FC236}">
              <a16:creationId xmlns:a16="http://schemas.microsoft.com/office/drawing/2014/main" id="{5343BFF4-C2D0-42C4-A6AC-7C4D1FC47212}"/>
            </a:ext>
          </a:extLst>
        </xdr:cNvPr>
        <xdr:cNvSpPr txBox="1"/>
      </xdr:nvSpPr>
      <xdr:spPr>
        <a:xfrm>
          <a:off x="3384550" y="5532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55</xdr:row>
      <xdr:rowOff>134937</xdr:rowOff>
    </xdr:from>
    <xdr:ext cx="65" cy="172227"/>
    <xdr:sp macro="" textlink="">
      <xdr:nvSpPr>
        <xdr:cNvPr id="175" name="CaixaDeTexto 174">
          <a:extLst>
            <a:ext uri="{FF2B5EF4-FFF2-40B4-BE49-F238E27FC236}">
              <a16:creationId xmlns:a16="http://schemas.microsoft.com/office/drawing/2014/main" id="{8F67048B-F87A-485F-9FE0-A7541F95BC75}"/>
            </a:ext>
          </a:extLst>
        </xdr:cNvPr>
        <xdr:cNvSpPr txBox="1"/>
      </xdr:nvSpPr>
      <xdr:spPr>
        <a:xfrm>
          <a:off x="3384550" y="5532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56</xdr:row>
      <xdr:rowOff>0</xdr:rowOff>
    </xdr:from>
    <xdr:ext cx="65" cy="172227"/>
    <xdr:sp macro="" textlink="">
      <xdr:nvSpPr>
        <xdr:cNvPr id="176" name="CaixaDeTexto 175">
          <a:extLst>
            <a:ext uri="{FF2B5EF4-FFF2-40B4-BE49-F238E27FC236}">
              <a16:creationId xmlns:a16="http://schemas.microsoft.com/office/drawing/2014/main" id="{8EC0DAEB-E95E-4BDA-89C8-87B280F4E53A}"/>
            </a:ext>
          </a:extLst>
        </xdr:cNvPr>
        <xdr:cNvSpPr txBox="1"/>
      </xdr:nvSpPr>
      <xdr:spPr>
        <a:xfrm>
          <a:off x="3419475" y="558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56</xdr:row>
      <xdr:rowOff>134937</xdr:rowOff>
    </xdr:from>
    <xdr:ext cx="65" cy="172227"/>
    <xdr:sp macro="" textlink="">
      <xdr:nvSpPr>
        <xdr:cNvPr id="177" name="CaixaDeTexto 176">
          <a:extLst>
            <a:ext uri="{FF2B5EF4-FFF2-40B4-BE49-F238E27FC236}">
              <a16:creationId xmlns:a16="http://schemas.microsoft.com/office/drawing/2014/main" id="{6E7A2F9F-6168-4F21-8D84-50981B0D1699}"/>
            </a:ext>
          </a:extLst>
        </xdr:cNvPr>
        <xdr:cNvSpPr txBox="1"/>
      </xdr:nvSpPr>
      <xdr:spPr>
        <a:xfrm>
          <a:off x="3384550" y="5722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56</xdr:row>
      <xdr:rowOff>134937</xdr:rowOff>
    </xdr:from>
    <xdr:ext cx="65" cy="172227"/>
    <xdr:sp macro="" textlink="">
      <xdr:nvSpPr>
        <xdr:cNvPr id="178" name="CaixaDeTexto 177">
          <a:extLst>
            <a:ext uri="{FF2B5EF4-FFF2-40B4-BE49-F238E27FC236}">
              <a16:creationId xmlns:a16="http://schemas.microsoft.com/office/drawing/2014/main" id="{3D94AF83-3B98-40C2-8616-B3E199AEA17A}"/>
            </a:ext>
          </a:extLst>
        </xdr:cNvPr>
        <xdr:cNvSpPr txBox="1"/>
      </xdr:nvSpPr>
      <xdr:spPr>
        <a:xfrm>
          <a:off x="3384550" y="5722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56</xdr:row>
      <xdr:rowOff>134937</xdr:rowOff>
    </xdr:from>
    <xdr:ext cx="65" cy="172227"/>
    <xdr:sp macro="" textlink="">
      <xdr:nvSpPr>
        <xdr:cNvPr id="179" name="CaixaDeTexto 178">
          <a:extLst>
            <a:ext uri="{FF2B5EF4-FFF2-40B4-BE49-F238E27FC236}">
              <a16:creationId xmlns:a16="http://schemas.microsoft.com/office/drawing/2014/main" id="{1C6A189E-A96F-4AD0-8C57-977899CDE10F}"/>
            </a:ext>
          </a:extLst>
        </xdr:cNvPr>
        <xdr:cNvSpPr txBox="1"/>
      </xdr:nvSpPr>
      <xdr:spPr>
        <a:xfrm>
          <a:off x="3384550" y="5722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56</xdr:row>
      <xdr:rowOff>134937</xdr:rowOff>
    </xdr:from>
    <xdr:ext cx="65" cy="172227"/>
    <xdr:sp macro="" textlink="">
      <xdr:nvSpPr>
        <xdr:cNvPr id="180" name="CaixaDeTexto 179">
          <a:extLst>
            <a:ext uri="{FF2B5EF4-FFF2-40B4-BE49-F238E27FC236}">
              <a16:creationId xmlns:a16="http://schemas.microsoft.com/office/drawing/2014/main" id="{70CE422A-6DE2-431B-85D7-4379A7C8575E}"/>
            </a:ext>
          </a:extLst>
        </xdr:cNvPr>
        <xdr:cNvSpPr txBox="1"/>
      </xdr:nvSpPr>
      <xdr:spPr>
        <a:xfrm>
          <a:off x="3384550" y="5722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56</xdr:row>
      <xdr:rowOff>134937</xdr:rowOff>
    </xdr:from>
    <xdr:ext cx="65" cy="172227"/>
    <xdr:sp macro="" textlink="">
      <xdr:nvSpPr>
        <xdr:cNvPr id="181" name="CaixaDeTexto 180">
          <a:extLst>
            <a:ext uri="{FF2B5EF4-FFF2-40B4-BE49-F238E27FC236}">
              <a16:creationId xmlns:a16="http://schemas.microsoft.com/office/drawing/2014/main" id="{EB62DABA-94D7-4A64-8DB5-4563E3879F60}"/>
            </a:ext>
          </a:extLst>
        </xdr:cNvPr>
        <xdr:cNvSpPr txBox="1"/>
      </xdr:nvSpPr>
      <xdr:spPr>
        <a:xfrm>
          <a:off x="3384550" y="5722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56</xdr:row>
      <xdr:rowOff>134937</xdr:rowOff>
    </xdr:from>
    <xdr:ext cx="65" cy="172227"/>
    <xdr:sp macro="" textlink="">
      <xdr:nvSpPr>
        <xdr:cNvPr id="182" name="CaixaDeTexto 181">
          <a:extLst>
            <a:ext uri="{FF2B5EF4-FFF2-40B4-BE49-F238E27FC236}">
              <a16:creationId xmlns:a16="http://schemas.microsoft.com/office/drawing/2014/main" id="{D65069E4-4593-456C-BFB1-6211C66E7893}"/>
            </a:ext>
          </a:extLst>
        </xdr:cNvPr>
        <xdr:cNvSpPr txBox="1"/>
      </xdr:nvSpPr>
      <xdr:spPr>
        <a:xfrm>
          <a:off x="3384550" y="5722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56</xdr:row>
      <xdr:rowOff>134937</xdr:rowOff>
    </xdr:from>
    <xdr:ext cx="65" cy="172227"/>
    <xdr:sp macro="" textlink="">
      <xdr:nvSpPr>
        <xdr:cNvPr id="183" name="CaixaDeTexto 182">
          <a:extLst>
            <a:ext uri="{FF2B5EF4-FFF2-40B4-BE49-F238E27FC236}">
              <a16:creationId xmlns:a16="http://schemas.microsoft.com/office/drawing/2014/main" id="{BCFA087A-B4DF-4E45-96F7-DFA5135C700C}"/>
            </a:ext>
          </a:extLst>
        </xdr:cNvPr>
        <xdr:cNvSpPr txBox="1"/>
      </xdr:nvSpPr>
      <xdr:spPr>
        <a:xfrm>
          <a:off x="3384550" y="5722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56</xdr:row>
      <xdr:rowOff>134937</xdr:rowOff>
    </xdr:from>
    <xdr:ext cx="65" cy="172227"/>
    <xdr:sp macro="" textlink="">
      <xdr:nvSpPr>
        <xdr:cNvPr id="184" name="CaixaDeTexto 183">
          <a:extLst>
            <a:ext uri="{FF2B5EF4-FFF2-40B4-BE49-F238E27FC236}">
              <a16:creationId xmlns:a16="http://schemas.microsoft.com/office/drawing/2014/main" id="{E2550396-FD34-4AB8-A421-3B9983FE6A6F}"/>
            </a:ext>
          </a:extLst>
        </xdr:cNvPr>
        <xdr:cNvSpPr txBox="1"/>
      </xdr:nvSpPr>
      <xdr:spPr>
        <a:xfrm>
          <a:off x="3384550" y="5722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56</xdr:row>
      <xdr:rowOff>134937</xdr:rowOff>
    </xdr:from>
    <xdr:ext cx="65" cy="172227"/>
    <xdr:sp macro="" textlink="">
      <xdr:nvSpPr>
        <xdr:cNvPr id="185" name="CaixaDeTexto 184">
          <a:extLst>
            <a:ext uri="{FF2B5EF4-FFF2-40B4-BE49-F238E27FC236}">
              <a16:creationId xmlns:a16="http://schemas.microsoft.com/office/drawing/2014/main" id="{A9C4334C-93FC-42A1-A50F-55A24744A96B}"/>
            </a:ext>
          </a:extLst>
        </xdr:cNvPr>
        <xdr:cNvSpPr txBox="1"/>
      </xdr:nvSpPr>
      <xdr:spPr>
        <a:xfrm>
          <a:off x="3384550" y="5722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56</xdr:row>
      <xdr:rowOff>134937</xdr:rowOff>
    </xdr:from>
    <xdr:ext cx="65" cy="172227"/>
    <xdr:sp macro="" textlink="">
      <xdr:nvSpPr>
        <xdr:cNvPr id="186" name="CaixaDeTexto 185">
          <a:extLst>
            <a:ext uri="{FF2B5EF4-FFF2-40B4-BE49-F238E27FC236}">
              <a16:creationId xmlns:a16="http://schemas.microsoft.com/office/drawing/2014/main" id="{A399543D-D904-4428-A7EF-EC70617FAC3E}"/>
            </a:ext>
          </a:extLst>
        </xdr:cNvPr>
        <xdr:cNvSpPr txBox="1"/>
      </xdr:nvSpPr>
      <xdr:spPr>
        <a:xfrm>
          <a:off x="3384550" y="5722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56</xdr:row>
      <xdr:rowOff>134937</xdr:rowOff>
    </xdr:from>
    <xdr:ext cx="65" cy="172227"/>
    <xdr:sp macro="" textlink="">
      <xdr:nvSpPr>
        <xdr:cNvPr id="187" name="CaixaDeTexto 186">
          <a:extLst>
            <a:ext uri="{FF2B5EF4-FFF2-40B4-BE49-F238E27FC236}">
              <a16:creationId xmlns:a16="http://schemas.microsoft.com/office/drawing/2014/main" id="{24FBE59F-A5D3-436E-A26A-CC7239BA4B8B}"/>
            </a:ext>
          </a:extLst>
        </xdr:cNvPr>
        <xdr:cNvSpPr txBox="1"/>
      </xdr:nvSpPr>
      <xdr:spPr>
        <a:xfrm>
          <a:off x="3384550" y="5722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57</xdr:row>
      <xdr:rowOff>0</xdr:rowOff>
    </xdr:from>
    <xdr:ext cx="65" cy="172227"/>
    <xdr:sp macro="" textlink="">
      <xdr:nvSpPr>
        <xdr:cNvPr id="188" name="CaixaDeTexto 187">
          <a:extLst>
            <a:ext uri="{FF2B5EF4-FFF2-40B4-BE49-F238E27FC236}">
              <a16:creationId xmlns:a16="http://schemas.microsoft.com/office/drawing/2014/main" id="{F79DE397-38CB-49A2-AD0E-22B7B4FFD9F9}"/>
            </a:ext>
          </a:extLst>
        </xdr:cNvPr>
        <xdr:cNvSpPr txBox="1"/>
      </xdr:nvSpPr>
      <xdr:spPr>
        <a:xfrm>
          <a:off x="3419475" y="5778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57</xdr:row>
      <xdr:rowOff>134937</xdr:rowOff>
    </xdr:from>
    <xdr:ext cx="65" cy="172227"/>
    <xdr:sp macro="" textlink="">
      <xdr:nvSpPr>
        <xdr:cNvPr id="189" name="CaixaDeTexto 188">
          <a:extLst>
            <a:ext uri="{FF2B5EF4-FFF2-40B4-BE49-F238E27FC236}">
              <a16:creationId xmlns:a16="http://schemas.microsoft.com/office/drawing/2014/main" id="{BD8D2B9D-F1AE-4552-ACA8-83F85A342A3E}"/>
            </a:ext>
          </a:extLst>
        </xdr:cNvPr>
        <xdr:cNvSpPr txBox="1"/>
      </xdr:nvSpPr>
      <xdr:spPr>
        <a:xfrm>
          <a:off x="3384550" y="5913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57</xdr:row>
      <xdr:rowOff>134937</xdr:rowOff>
    </xdr:from>
    <xdr:ext cx="65" cy="172227"/>
    <xdr:sp macro="" textlink="">
      <xdr:nvSpPr>
        <xdr:cNvPr id="190" name="CaixaDeTexto 189">
          <a:extLst>
            <a:ext uri="{FF2B5EF4-FFF2-40B4-BE49-F238E27FC236}">
              <a16:creationId xmlns:a16="http://schemas.microsoft.com/office/drawing/2014/main" id="{A6C2458D-114A-4120-9ABF-B874C3A86B0E}"/>
            </a:ext>
          </a:extLst>
        </xdr:cNvPr>
        <xdr:cNvSpPr txBox="1"/>
      </xdr:nvSpPr>
      <xdr:spPr>
        <a:xfrm>
          <a:off x="3384550" y="5913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57</xdr:row>
      <xdr:rowOff>134937</xdr:rowOff>
    </xdr:from>
    <xdr:ext cx="65" cy="172227"/>
    <xdr:sp macro="" textlink="">
      <xdr:nvSpPr>
        <xdr:cNvPr id="191" name="CaixaDeTexto 190">
          <a:extLst>
            <a:ext uri="{FF2B5EF4-FFF2-40B4-BE49-F238E27FC236}">
              <a16:creationId xmlns:a16="http://schemas.microsoft.com/office/drawing/2014/main" id="{7C5279D9-468B-49E8-B808-45CCA6093BB4}"/>
            </a:ext>
          </a:extLst>
        </xdr:cNvPr>
        <xdr:cNvSpPr txBox="1"/>
      </xdr:nvSpPr>
      <xdr:spPr>
        <a:xfrm>
          <a:off x="3384550" y="5913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57</xdr:row>
      <xdr:rowOff>134937</xdr:rowOff>
    </xdr:from>
    <xdr:ext cx="65" cy="172227"/>
    <xdr:sp macro="" textlink="">
      <xdr:nvSpPr>
        <xdr:cNvPr id="192" name="CaixaDeTexto 191">
          <a:extLst>
            <a:ext uri="{FF2B5EF4-FFF2-40B4-BE49-F238E27FC236}">
              <a16:creationId xmlns:a16="http://schemas.microsoft.com/office/drawing/2014/main" id="{BEA63FA3-3848-4EC4-8B5B-6B14102A54B1}"/>
            </a:ext>
          </a:extLst>
        </xdr:cNvPr>
        <xdr:cNvSpPr txBox="1"/>
      </xdr:nvSpPr>
      <xdr:spPr>
        <a:xfrm>
          <a:off x="3384550" y="5913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8</xdr:col>
      <xdr:colOff>38100</xdr:colOff>
      <xdr:row>38</xdr:row>
      <xdr:rowOff>185737</xdr:rowOff>
    </xdr:from>
    <xdr:ext cx="65" cy="172227"/>
    <xdr:sp macro="" textlink="">
      <xdr:nvSpPr>
        <xdr:cNvPr id="193" name="CaixaDeTexto 192">
          <a:extLst>
            <a:ext uri="{FF2B5EF4-FFF2-40B4-BE49-F238E27FC236}">
              <a16:creationId xmlns:a16="http://schemas.microsoft.com/office/drawing/2014/main" id="{48BAF6BE-9ED4-4BF4-8CDA-3A136FCD098D}"/>
            </a:ext>
          </a:extLst>
        </xdr:cNvPr>
        <xdr:cNvSpPr txBox="1"/>
      </xdr:nvSpPr>
      <xdr:spPr>
        <a:xfrm>
          <a:off x="7245350" y="2154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67</xdr:row>
      <xdr:rowOff>134937</xdr:rowOff>
    </xdr:from>
    <xdr:ext cx="65" cy="172227"/>
    <xdr:sp macro="" textlink="">
      <xdr:nvSpPr>
        <xdr:cNvPr id="194" name="CaixaDeTexto 193">
          <a:extLst>
            <a:ext uri="{FF2B5EF4-FFF2-40B4-BE49-F238E27FC236}">
              <a16:creationId xmlns:a16="http://schemas.microsoft.com/office/drawing/2014/main" id="{1BF60677-907C-4441-BF3C-13C809A93DDA}"/>
            </a:ext>
          </a:extLst>
        </xdr:cNvPr>
        <xdr:cNvSpPr txBox="1"/>
      </xdr:nvSpPr>
      <xdr:spPr>
        <a:xfrm>
          <a:off x="3384550" y="7793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38100</xdr:colOff>
      <xdr:row>65</xdr:row>
      <xdr:rowOff>185737</xdr:rowOff>
    </xdr:from>
    <xdr:ext cx="65" cy="172227"/>
    <xdr:sp macro="" textlink="">
      <xdr:nvSpPr>
        <xdr:cNvPr id="195" name="CaixaDeTexto 194">
          <a:extLst>
            <a:ext uri="{FF2B5EF4-FFF2-40B4-BE49-F238E27FC236}">
              <a16:creationId xmlns:a16="http://schemas.microsoft.com/office/drawing/2014/main" id="{4ED28DE3-F381-4EFD-BE71-F8EA5D3A6703}"/>
            </a:ext>
          </a:extLst>
        </xdr:cNvPr>
        <xdr:cNvSpPr txBox="1"/>
      </xdr:nvSpPr>
      <xdr:spPr>
        <a:xfrm>
          <a:off x="3086100" y="7462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38100</xdr:colOff>
      <xdr:row>66</xdr:row>
      <xdr:rowOff>185737</xdr:rowOff>
    </xdr:from>
    <xdr:ext cx="65" cy="172227"/>
    <xdr:sp macro="" textlink="">
      <xdr:nvSpPr>
        <xdr:cNvPr id="196" name="CaixaDeTexto 195">
          <a:extLst>
            <a:ext uri="{FF2B5EF4-FFF2-40B4-BE49-F238E27FC236}">
              <a16:creationId xmlns:a16="http://schemas.microsoft.com/office/drawing/2014/main" id="{63BA405E-D643-4899-BDE3-16153189FEEC}"/>
            </a:ext>
          </a:extLst>
        </xdr:cNvPr>
        <xdr:cNvSpPr txBox="1"/>
      </xdr:nvSpPr>
      <xdr:spPr>
        <a:xfrm>
          <a:off x="3086100" y="7653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68</xdr:row>
      <xdr:rowOff>0</xdr:rowOff>
    </xdr:from>
    <xdr:ext cx="65" cy="172227"/>
    <xdr:sp macro="" textlink="">
      <xdr:nvSpPr>
        <xdr:cNvPr id="197" name="CaixaDeTexto 196">
          <a:extLst>
            <a:ext uri="{FF2B5EF4-FFF2-40B4-BE49-F238E27FC236}">
              <a16:creationId xmlns:a16="http://schemas.microsoft.com/office/drawing/2014/main" id="{C1BD6885-3AED-41BA-A418-0DA80968CCA7}"/>
            </a:ext>
          </a:extLst>
        </xdr:cNvPr>
        <xdr:cNvSpPr txBox="1"/>
      </xdr:nvSpPr>
      <xdr:spPr>
        <a:xfrm>
          <a:off x="3419475" y="784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68</xdr:row>
      <xdr:rowOff>134937</xdr:rowOff>
    </xdr:from>
    <xdr:ext cx="65" cy="172227"/>
    <xdr:sp macro="" textlink="">
      <xdr:nvSpPr>
        <xdr:cNvPr id="198" name="CaixaDeTexto 197">
          <a:extLst>
            <a:ext uri="{FF2B5EF4-FFF2-40B4-BE49-F238E27FC236}">
              <a16:creationId xmlns:a16="http://schemas.microsoft.com/office/drawing/2014/main" id="{9DE5FB51-70B8-4291-8386-3454A6BD7984}"/>
            </a:ext>
          </a:extLst>
        </xdr:cNvPr>
        <xdr:cNvSpPr txBox="1"/>
      </xdr:nvSpPr>
      <xdr:spPr>
        <a:xfrm>
          <a:off x="3384550" y="7983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69</xdr:row>
      <xdr:rowOff>0</xdr:rowOff>
    </xdr:from>
    <xdr:ext cx="65" cy="172227"/>
    <xdr:sp macro="" textlink="">
      <xdr:nvSpPr>
        <xdr:cNvPr id="199" name="CaixaDeTexto 198">
          <a:extLst>
            <a:ext uri="{FF2B5EF4-FFF2-40B4-BE49-F238E27FC236}">
              <a16:creationId xmlns:a16="http://schemas.microsoft.com/office/drawing/2014/main" id="{C53CB4A7-DA9D-4843-AA73-D704D1723E54}"/>
            </a:ext>
          </a:extLst>
        </xdr:cNvPr>
        <xdr:cNvSpPr txBox="1"/>
      </xdr:nvSpPr>
      <xdr:spPr>
        <a:xfrm>
          <a:off x="3419475" y="803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69</xdr:row>
      <xdr:rowOff>134937</xdr:rowOff>
    </xdr:from>
    <xdr:ext cx="65" cy="172227"/>
    <xdr:sp macro="" textlink="">
      <xdr:nvSpPr>
        <xdr:cNvPr id="200" name="CaixaDeTexto 199">
          <a:extLst>
            <a:ext uri="{FF2B5EF4-FFF2-40B4-BE49-F238E27FC236}">
              <a16:creationId xmlns:a16="http://schemas.microsoft.com/office/drawing/2014/main" id="{9472AD97-2762-4FE5-BCCA-3B9F9373FDB1}"/>
            </a:ext>
          </a:extLst>
        </xdr:cNvPr>
        <xdr:cNvSpPr txBox="1"/>
      </xdr:nvSpPr>
      <xdr:spPr>
        <a:xfrm>
          <a:off x="3384550" y="8174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70</xdr:row>
      <xdr:rowOff>0</xdr:rowOff>
    </xdr:from>
    <xdr:ext cx="65" cy="172227"/>
    <xdr:sp macro="" textlink="">
      <xdr:nvSpPr>
        <xdr:cNvPr id="201" name="CaixaDeTexto 200">
          <a:extLst>
            <a:ext uri="{FF2B5EF4-FFF2-40B4-BE49-F238E27FC236}">
              <a16:creationId xmlns:a16="http://schemas.microsoft.com/office/drawing/2014/main" id="{4D2F03E3-23FE-4C57-9D48-022CA411C4D6}"/>
            </a:ext>
          </a:extLst>
        </xdr:cNvPr>
        <xdr:cNvSpPr txBox="1"/>
      </xdr:nvSpPr>
      <xdr:spPr>
        <a:xfrm>
          <a:off x="3419475" y="8229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70</xdr:row>
      <xdr:rowOff>134937</xdr:rowOff>
    </xdr:from>
    <xdr:ext cx="65" cy="172227"/>
    <xdr:sp macro="" textlink="">
      <xdr:nvSpPr>
        <xdr:cNvPr id="202" name="CaixaDeTexto 201">
          <a:extLst>
            <a:ext uri="{FF2B5EF4-FFF2-40B4-BE49-F238E27FC236}">
              <a16:creationId xmlns:a16="http://schemas.microsoft.com/office/drawing/2014/main" id="{B8E4BE2E-D67D-4F7A-86FA-FDF4C3D59534}"/>
            </a:ext>
          </a:extLst>
        </xdr:cNvPr>
        <xdr:cNvSpPr txBox="1"/>
      </xdr:nvSpPr>
      <xdr:spPr>
        <a:xfrm>
          <a:off x="3384550" y="8364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70</xdr:row>
      <xdr:rowOff>134937</xdr:rowOff>
    </xdr:from>
    <xdr:ext cx="65" cy="172227"/>
    <xdr:sp macro="" textlink="">
      <xdr:nvSpPr>
        <xdr:cNvPr id="203" name="CaixaDeTexto 202">
          <a:extLst>
            <a:ext uri="{FF2B5EF4-FFF2-40B4-BE49-F238E27FC236}">
              <a16:creationId xmlns:a16="http://schemas.microsoft.com/office/drawing/2014/main" id="{BBAE23A7-B7A5-4DBA-869E-4D3EE8E2191C}"/>
            </a:ext>
          </a:extLst>
        </xdr:cNvPr>
        <xdr:cNvSpPr txBox="1"/>
      </xdr:nvSpPr>
      <xdr:spPr>
        <a:xfrm>
          <a:off x="3384550" y="8364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71</xdr:row>
      <xdr:rowOff>0</xdr:rowOff>
    </xdr:from>
    <xdr:ext cx="65" cy="172227"/>
    <xdr:sp macro="" textlink="">
      <xdr:nvSpPr>
        <xdr:cNvPr id="204" name="CaixaDeTexto 203">
          <a:extLst>
            <a:ext uri="{FF2B5EF4-FFF2-40B4-BE49-F238E27FC236}">
              <a16:creationId xmlns:a16="http://schemas.microsoft.com/office/drawing/2014/main" id="{5CFB2B87-542A-4E55-A9D6-CEF6156F0674}"/>
            </a:ext>
          </a:extLst>
        </xdr:cNvPr>
        <xdr:cNvSpPr txBox="1"/>
      </xdr:nvSpPr>
      <xdr:spPr>
        <a:xfrm>
          <a:off x="3419475" y="842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71</xdr:row>
      <xdr:rowOff>134937</xdr:rowOff>
    </xdr:from>
    <xdr:ext cx="65" cy="172227"/>
    <xdr:sp macro="" textlink="">
      <xdr:nvSpPr>
        <xdr:cNvPr id="205" name="CaixaDeTexto 204">
          <a:extLst>
            <a:ext uri="{FF2B5EF4-FFF2-40B4-BE49-F238E27FC236}">
              <a16:creationId xmlns:a16="http://schemas.microsoft.com/office/drawing/2014/main" id="{6D0211C6-ACCA-47A7-A68E-4B9EB2B82F98}"/>
            </a:ext>
          </a:extLst>
        </xdr:cNvPr>
        <xdr:cNvSpPr txBox="1"/>
      </xdr:nvSpPr>
      <xdr:spPr>
        <a:xfrm>
          <a:off x="3384550" y="8555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71</xdr:row>
      <xdr:rowOff>134937</xdr:rowOff>
    </xdr:from>
    <xdr:ext cx="65" cy="172227"/>
    <xdr:sp macro="" textlink="">
      <xdr:nvSpPr>
        <xdr:cNvPr id="206" name="CaixaDeTexto 205">
          <a:extLst>
            <a:ext uri="{FF2B5EF4-FFF2-40B4-BE49-F238E27FC236}">
              <a16:creationId xmlns:a16="http://schemas.microsoft.com/office/drawing/2014/main" id="{6F5D390E-86F6-447F-B780-A2190FE41C51}"/>
            </a:ext>
          </a:extLst>
        </xdr:cNvPr>
        <xdr:cNvSpPr txBox="1"/>
      </xdr:nvSpPr>
      <xdr:spPr>
        <a:xfrm>
          <a:off x="3384550" y="8555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72</xdr:row>
      <xdr:rowOff>0</xdr:rowOff>
    </xdr:from>
    <xdr:ext cx="65" cy="172227"/>
    <xdr:sp macro="" textlink="">
      <xdr:nvSpPr>
        <xdr:cNvPr id="207" name="CaixaDeTexto 206">
          <a:extLst>
            <a:ext uri="{FF2B5EF4-FFF2-40B4-BE49-F238E27FC236}">
              <a16:creationId xmlns:a16="http://schemas.microsoft.com/office/drawing/2014/main" id="{6CD7EAC7-8128-4644-97D9-737FFDEF9F42}"/>
            </a:ext>
          </a:extLst>
        </xdr:cNvPr>
        <xdr:cNvSpPr txBox="1"/>
      </xdr:nvSpPr>
      <xdr:spPr>
        <a:xfrm>
          <a:off x="3419475" y="8610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72</xdr:row>
      <xdr:rowOff>134937</xdr:rowOff>
    </xdr:from>
    <xdr:ext cx="65" cy="172227"/>
    <xdr:sp macro="" textlink="">
      <xdr:nvSpPr>
        <xdr:cNvPr id="208" name="CaixaDeTexto 207">
          <a:extLst>
            <a:ext uri="{FF2B5EF4-FFF2-40B4-BE49-F238E27FC236}">
              <a16:creationId xmlns:a16="http://schemas.microsoft.com/office/drawing/2014/main" id="{52950B14-2219-4F4E-B0C7-E976EE756D6D}"/>
            </a:ext>
          </a:extLst>
        </xdr:cNvPr>
        <xdr:cNvSpPr txBox="1"/>
      </xdr:nvSpPr>
      <xdr:spPr>
        <a:xfrm>
          <a:off x="3384550" y="8745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72</xdr:row>
      <xdr:rowOff>134937</xdr:rowOff>
    </xdr:from>
    <xdr:ext cx="65" cy="172227"/>
    <xdr:sp macro="" textlink="">
      <xdr:nvSpPr>
        <xdr:cNvPr id="209" name="CaixaDeTexto 208">
          <a:extLst>
            <a:ext uri="{FF2B5EF4-FFF2-40B4-BE49-F238E27FC236}">
              <a16:creationId xmlns:a16="http://schemas.microsoft.com/office/drawing/2014/main" id="{C2459811-45AE-4D74-9612-115C892A00FF}"/>
            </a:ext>
          </a:extLst>
        </xdr:cNvPr>
        <xdr:cNvSpPr txBox="1"/>
      </xdr:nvSpPr>
      <xdr:spPr>
        <a:xfrm>
          <a:off x="3384550" y="8745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73</xdr:row>
      <xdr:rowOff>0</xdr:rowOff>
    </xdr:from>
    <xdr:ext cx="65" cy="172227"/>
    <xdr:sp macro="" textlink="">
      <xdr:nvSpPr>
        <xdr:cNvPr id="210" name="CaixaDeTexto 209">
          <a:extLst>
            <a:ext uri="{FF2B5EF4-FFF2-40B4-BE49-F238E27FC236}">
              <a16:creationId xmlns:a16="http://schemas.microsoft.com/office/drawing/2014/main" id="{CBFF832F-814F-42B1-A19B-DA2C01D438E2}"/>
            </a:ext>
          </a:extLst>
        </xdr:cNvPr>
        <xdr:cNvSpPr txBox="1"/>
      </xdr:nvSpPr>
      <xdr:spPr>
        <a:xfrm>
          <a:off x="3419475" y="8801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73</xdr:row>
      <xdr:rowOff>134937</xdr:rowOff>
    </xdr:from>
    <xdr:ext cx="65" cy="172227"/>
    <xdr:sp macro="" textlink="">
      <xdr:nvSpPr>
        <xdr:cNvPr id="211" name="CaixaDeTexto 210">
          <a:extLst>
            <a:ext uri="{FF2B5EF4-FFF2-40B4-BE49-F238E27FC236}">
              <a16:creationId xmlns:a16="http://schemas.microsoft.com/office/drawing/2014/main" id="{E5910B02-F4F7-4441-B456-313F695F0F7D}"/>
            </a:ext>
          </a:extLst>
        </xdr:cNvPr>
        <xdr:cNvSpPr txBox="1"/>
      </xdr:nvSpPr>
      <xdr:spPr>
        <a:xfrm>
          <a:off x="3384550" y="8936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73</xdr:row>
      <xdr:rowOff>134937</xdr:rowOff>
    </xdr:from>
    <xdr:ext cx="65" cy="172227"/>
    <xdr:sp macro="" textlink="">
      <xdr:nvSpPr>
        <xdr:cNvPr id="212" name="CaixaDeTexto 211">
          <a:extLst>
            <a:ext uri="{FF2B5EF4-FFF2-40B4-BE49-F238E27FC236}">
              <a16:creationId xmlns:a16="http://schemas.microsoft.com/office/drawing/2014/main" id="{ED24DE6A-4248-4B0D-B7D0-AFCB7FA35A4E}"/>
            </a:ext>
          </a:extLst>
        </xdr:cNvPr>
        <xdr:cNvSpPr txBox="1"/>
      </xdr:nvSpPr>
      <xdr:spPr>
        <a:xfrm>
          <a:off x="3384550" y="8936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74</xdr:row>
      <xdr:rowOff>0</xdr:rowOff>
    </xdr:from>
    <xdr:ext cx="65" cy="172227"/>
    <xdr:sp macro="" textlink="">
      <xdr:nvSpPr>
        <xdr:cNvPr id="213" name="CaixaDeTexto 212">
          <a:extLst>
            <a:ext uri="{FF2B5EF4-FFF2-40B4-BE49-F238E27FC236}">
              <a16:creationId xmlns:a16="http://schemas.microsoft.com/office/drawing/2014/main" id="{C51A4CB1-7510-4289-BA1D-BBE10257F8A2}"/>
            </a:ext>
          </a:extLst>
        </xdr:cNvPr>
        <xdr:cNvSpPr txBox="1"/>
      </xdr:nvSpPr>
      <xdr:spPr>
        <a:xfrm>
          <a:off x="3419475" y="8991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74</xdr:row>
      <xdr:rowOff>134937</xdr:rowOff>
    </xdr:from>
    <xdr:ext cx="65" cy="172227"/>
    <xdr:sp macro="" textlink="">
      <xdr:nvSpPr>
        <xdr:cNvPr id="214" name="CaixaDeTexto 213">
          <a:extLst>
            <a:ext uri="{FF2B5EF4-FFF2-40B4-BE49-F238E27FC236}">
              <a16:creationId xmlns:a16="http://schemas.microsoft.com/office/drawing/2014/main" id="{34A592B6-DA97-46A4-8BED-4924039BD011}"/>
            </a:ext>
          </a:extLst>
        </xdr:cNvPr>
        <xdr:cNvSpPr txBox="1"/>
      </xdr:nvSpPr>
      <xdr:spPr>
        <a:xfrm>
          <a:off x="3384550" y="9126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74</xdr:row>
      <xdr:rowOff>134937</xdr:rowOff>
    </xdr:from>
    <xdr:ext cx="65" cy="172227"/>
    <xdr:sp macro="" textlink="">
      <xdr:nvSpPr>
        <xdr:cNvPr id="215" name="CaixaDeTexto 214">
          <a:extLst>
            <a:ext uri="{FF2B5EF4-FFF2-40B4-BE49-F238E27FC236}">
              <a16:creationId xmlns:a16="http://schemas.microsoft.com/office/drawing/2014/main" id="{07D83163-BC30-43C0-80BC-97AC6E029636}"/>
            </a:ext>
          </a:extLst>
        </xdr:cNvPr>
        <xdr:cNvSpPr txBox="1"/>
      </xdr:nvSpPr>
      <xdr:spPr>
        <a:xfrm>
          <a:off x="3384550" y="9126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75</xdr:row>
      <xdr:rowOff>0</xdr:rowOff>
    </xdr:from>
    <xdr:ext cx="65" cy="172227"/>
    <xdr:sp macro="" textlink="">
      <xdr:nvSpPr>
        <xdr:cNvPr id="216" name="CaixaDeTexto 215">
          <a:extLst>
            <a:ext uri="{FF2B5EF4-FFF2-40B4-BE49-F238E27FC236}">
              <a16:creationId xmlns:a16="http://schemas.microsoft.com/office/drawing/2014/main" id="{8565E5BD-449C-4BE6-A769-DD769B436D17}"/>
            </a:ext>
          </a:extLst>
        </xdr:cNvPr>
        <xdr:cNvSpPr txBox="1"/>
      </xdr:nvSpPr>
      <xdr:spPr>
        <a:xfrm>
          <a:off x="3419475" y="918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75</xdr:row>
      <xdr:rowOff>134937</xdr:rowOff>
    </xdr:from>
    <xdr:ext cx="65" cy="172227"/>
    <xdr:sp macro="" textlink="">
      <xdr:nvSpPr>
        <xdr:cNvPr id="217" name="CaixaDeTexto 216">
          <a:extLst>
            <a:ext uri="{FF2B5EF4-FFF2-40B4-BE49-F238E27FC236}">
              <a16:creationId xmlns:a16="http://schemas.microsoft.com/office/drawing/2014/main" id="{935DE1CD-7464-4B04-8C65-379B00890A7F}"/>
            </a:ext>
          </a:extLst>
        </xdr:cNvPr>
        <xdr:cNvSpPr txBox="1"/>
      </xdr:nvSpPr>
      <xdr:spPr>
        <a:xfrm>
          <a:off x="3384550" y="9317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75</xdr:row>
      <xdr:rowOff>134937</xdr:rowOff>
    </xdr:from>
    <xdr:ext cx="65" cy="172227"/>
    <xdr:sp macro="" textlink="">
      <xdr:nvSpPr>
        <xdr:cNvPr id="218" name="CaixaDeTexto 217">
          <a:extLst>
            <a:ext uri="{FF2B5EF4-FFF2-40B4-BE49-F238E27FC236}">
              <a16:creationId xmlns:a16="http://schemas.microsoft.com/office/drawing/2014/main" id="{B3A2AB92-8144-4939-BD90-59F450726AD7}"/>
            </a:ext>
          </a:extLst>
        </xdr:cNvPr>
        <xdr:cNvSpPr txBox="1"/>
      </xdr:nvSpPr>
      <xdr:spPr>
        <a:xfrm>
          <a:off x="3384550" y="9317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75</xdr:row>
      <xdr:rowOff>134937</xdr:rowOff>
    </xdr:from>
    <xdr:ext cx="65" cy="172227"/>
    <xdr:sp macro="" textlink="">
      <xdr:nvSpPr>
        <xdr:cNvPr id="219" name="CaixaDeTexto 218">
          <a:extLst>
            <a:ext uri="{FF2B5EF4-FFF2-40B4-BE49-F238E27FC236}">
              <a16:creationId xmlns:a16="http://schemas.microsoft.com/office/drawing/2014/main" id="{084FC6BD-591F-4D67-8F76-075EB471E77A}"/>
            </a:ext>
          </a:extLst>
        </xdr:cNvPr>
        <xdr:cNvSpPr txBox="1"/>
      </xdr:nvSpPr>
      <xdr:spPr>
        <a:xfrm>
          <a:off x="3384550" y="9317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76</xdr:row>
      <xdr:rowOff>0</xdr:rowOff>
    </xdr:from>
    <xdr:ext cx="65" cy="172227"/>
    <xdr:sp macro="" textlink="">
      <xdr:nvSpPr>
        <xdr:cNvPr id="220" name="CaixaDeTexto 219">
          <a:extLst>
            <a:ext uri="{FF2B5EF4-FFF2-40B4-BE49-F238E27FC236}">
              <a16:creationId xmlns:a16="http://schemas.microsoft.com/office/drawing/2014/main" id="{53253E32-D862-4A57-B45F-C99E9FD40F3D}"/>
            </a:ext>
          </a:extLst>
        </xdr:cNvPr>
        <xdr:cNvSpPr txBox="1"/>
      </xdr:nvSpPr>
      <xdr:spPr>
        <a:xfrm>
          <a:off x="3419475" y="937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76</xdr:row>
      <xdr:rowOff>134937</xdr:rowOff>
    </xdr:from>
    <xdr:ext cx="65" cy="172227"/>
    <xdr:sp macro="" textlink="">
      <xdr:nvSpPr>
        <xdr:cNvPr id="221" name="CaixaDeTexto 220">
          <a:extLst>
            <a:ext uri="{FF2B5EF4-FFF2-40B4-BE49-F238E27FC236}">
              <a16:creationId xmlns:a16="http://schemas.microsoft.com/office/drawing/2014/main" id="{FDAD73E8-2CED-4490-9E26-D64AFD0771DD}"/>
            </a:ext>
          </a:extLst>
        </xdr:cNvPr>
        <xdr:cNvSpPr txBox="1"/>
      </xdr:nvSpPr>
      <xdr:spPr>
        <a:xfrm>
          <a:off x="3384550" y="9507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76</xdr:row>
      <xdr:rowOff>134937</xdr:rowOff>
    </xdr:from>
    <xdr:ext cx="65" cy="172227"/>
    <xdr:sp macro="" textlink="">
      <xdr:nvSpPr>
        <xdr:cNvPr id="222" name="CaixaDeTexto 221">
          <a:extLst>
            <a:ext uri="{FF2B5EF4-FFF2-40B4-BE49-F238E27FC236}">
              <a16:creationId xmlns:a16="http://schemas.microsoft.com/office/drawing/2014/main" id="{0B27C8F5-4945-4EFD-84FC-5B5F62322C69}"/>
            </a:ext>
          </a:extLst>
        </xdr:cNvPr>
        <xdr:cNvSpPr txBox="1"/>
      </xdr:nvSpPr>
      <xdr:spPr>
        <a:xfrm>
          <a:off x="3384550" y="9507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76</xdr:row>
      <xdr:rowOff>134937</xdr:rowOff>
    </xdr:from>
    <xdr:ext cx="65" cy="172227"/>
    <xdr:sp macro="" textlink="">
      <xdr:nvSpPr>
        <xdr:cNvPr id="223" name="CaixaDeTexto 222">
          <a:extLst>
            <a:ext uri="{FF2B5EF4-FFF2-40B4-BE49-F238E27FC236}">
              <a16:creationId xmlns:a16="http://schemas.microsoft.com/office/drawing/2014/main" id="{858225A0-71FA-4B0C-B274-03532E87DB53}"/>
            </a:ext>
          </a:extLst>
        </xdr:cNvPr>
        <xdr:cNvSpPr txBox="1"/>
      </xdr:nvSpPr>
      <xdr:spPr>
        <a:xfrm>
          <a:off x="3384550" y="9507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76</xdr:row>
      <xdr:rowOff>134937</xdr:rowOff>
    </xdr:from>
    <xdr:ext cx="65" cy="172227"/>
    <xdr:sp macro="" textlink="">
      <xdr:nvSpPr>
        <xdr:cNvPr id="224" name="CaixaDeTexto 223">
          <a:extLst>
            <a:ext uri="{FF2B5EF4-FFF2-40B4-BE49-F238E27FC236}">
              <a16:creationId xmlns:a16="http://schemas.microsoft.com/office/drawing/2014/main" id="{DB02EC0E-33E0-4FE9-AAC6-A646F6C3B801}"/>
            </a:ext>
          </a:extLst>
        </xdr:cNvPr>
        <xdr:cNvSpPr txBox="1"/>
      </xdr:nvSpPr>
      <xdr:spPr>
        <a:xfrm>
          <a:off x="3384550" y="9507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77</xdr:row>
      <xdr:rowOff>0</xdr:rowOff>
    </xdr:from>
    <xdr:ext cx="65" cy="172227"/>
    <xdr:sp macro="" textlink="">
      <xdr:nvSpPr>
        <xdr:cNvPr id="225" name="CaixaDeTexto 224">
          <a:extLst>
            <a:ext uri="{FF2B5EF4-FFF2-40B4-BE49-F238E27FC236}">
              <a16:creationId xmlns:a16="http://schemas.microsoft.com/office/drawing/2014/main" id="{47BE0EA1-71C8-4D28-83EC-84F4C1E2231E}"/>
            </a:ext>
          </a:extLst>
        </xdr:cNvPr>
        <xdr:cNvSpPr txBox="1"/>
      </xdr:nvSpPr>
      <xdr:spPr>
        <a:xfrm>
          <a:off x="3419475" y="956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77</xdr:row>
      <xdr:rowOff>134937</xdr:rowOff>
    </xdr:from>
    <xdr:ext cx="65" cy="172227"/>
    <xdr:sp macro="" textlink="">
      <xdr:nvSpPr>
        <xdr:cNvPr id="226" name="CaixaDeTexto 225">
          <a:extLst>
            <a:ext uri="{FF2B5EF4-FFF2-40B4-BE49-F238E27FC236}">
              <a16:creationId xmlns:a16="http://schemas.microsoft.com/office/drawing/2014/main" id="{1B800BD3-A9CE-4592-BAF8-9BF62E654AA9}"/>
            </a:ext>
          </a:extLst>
        </xdr:cNvPr>
        <xdr:cNvSpPr txBox="1"/>
      </xdr:nvSpPr>
      <xdr:spPr>
        <a:xfrm>
          <a:off x="3384550" y="9698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77</xdr:row>
      <xdr:rowOff>134937</xdr:rowOff>
    </xdr:from>
    <xdr:ext cx="65" cy="172227"/>
    <xdr:sp macro="" textlink="">
      <xdr:nvSpPr>
        <xdr:cNvPr id="227" name="CaixaDeTexto 226">
          <a:extLst>
            <a:ext uri="{FF2B5EF4-FFF2-40B4-BE49-F238E27FC236}">
              <a16:creationId xmlns:a16="http://schemas.microsoft.com/office/drawing/2014/main" id="{E1C0EC41-BCB5-463D-A87B-82655C699A37}"/>
            </a:ext>
          </a:extLst>
        </xdr:cNvPr>
        <xdr:cNvSpPr txBox="1"/>
      </xdr:nvSpPr>
      <xdr:spPr>
        <a:xfrm>
          <a:off x="3384550" y="9698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77</xdr:row>
      <xdr:rowOff>134937</xdr:rowOff>
    </xdr:from>
    <xdr:ext cx="65" cy="172227"/>
    <xdr:sp macro="" textlink="">
      <xdr:nvSpPr>
        <xdr:cNvPr id="228" name="CaixaDeTexto 227">
          <a:extLst>
            <a:ext uri="{FF2B5EF4-FFF2-40B4-BE49-F238E27FC236}">
              <a16:creationId xmlns:a16="http://schemas.microsoft.com/office/drawing/2014/main" id="{61E78338-0CD1-4981-8D12-05A0A6421221}"/>
            </a:ext>
          </a:extLst>
        </xdr:cNvPr>
        <xdr:cNvSpPr txBox="1"/>
      </xdr:nvSpPr>
      <xdr:spPr>
        <a:xfrm>
          <a:off x="3384550" y="9698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77</xdr:row>
      <xdr:rowOff>134937</xdr:rowOff>
    </xdr:from>
    <xdr:ext cx="65" cy="172227"/>
    <xdr:sp macro="" textlink="">
      <xdr:nvSpPr>
        <xdr:cNvPr id="229" name="CaixaDeTexto 228">
          <a:extLst>
            <a:ext uri="{FF2B5EF4-FFF2-40B4-BE49-F238E27FC236}">
              <a16:creationId xmlns:a16="http://schemas.microsoft.com/office/drawing/2014/main" id="{46528C1C-4CF0-4715-A589-4523A8CC3CC6}"/>
            </a:ext>
          </a:extLst>
        </xdr:cNvPr>
        <xdr:cNvSpPr txBox="1"/>
      </xdr:nvSpPr>
      <xdr:spPr>
        <a:xfrm>
          <a:off x="3384550" y="9698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78</xdr:row>
      <xdr:rowOff>0</xdr:rowOff>
    </xdr:from>
    <xdr:ext cx="65" cy="172227"/>
    <xdr:sp macro="" textlink="">
      <xdr:nvSpPr>
        <xdr:cNvPr id="230" name="CaixaDeTexto 229">
          <a:extLst>
            <a:ext uri="{FF2B5EF4-FFF2-40B4-BE49-F238E27FC236}">
              <a16:creationId xmlns:a16="http://schemas.microsoft.com/office/drawing/2014/main" id="{A4FBD81B-8A8B-4DDC-8058-F7D9B9E8B81C}"/>
            </a:ext>
          </a:extLst>
        </xdr:cNvPr>
        <xdr:cNvSpPr txBox="1"/>
      </xdr:nvSpPr>
      <xdr:spPr>
        <a:xfrm>
          <a:off x="3419475" y="975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78</xdr:row>
      <xdr:rowOff>134937</xdr:rowOff>
    </xdr:from>
    <xdr:ext cx="65" cy="172227"/>
    <xdr:sp macro="" textlink="">
      <xdr:nvSpPr>
        <xdr:cNvPr id="231" name="CaixaDeTexto 230">
          <a:extLst>
            <a:ext uri="{FF2B5EF4-FFF2-40B4-BE49-F238E27FC236}">
              <a16:creationId xmlns:a16="http://schemas.microsoft.com/office/drawing/2014/main" id="{6D04764A-B0F7-48A5-BDDA-7C6BB9F0D0E7}"/>
            </a:ext>
          </a:extLst>
        </xdr:cNvPr>
        <xdr:cNvSpPr txBox="1"/>
      </xdr:nvSpPr>
      <xdr:spPr>
        <a:xfrm>
          <a:off x="3384550" y="9888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78</xdr:row>
      <xdr:rowOff>134937</xdr:rowOff>
    </xdr:from>
    <xdr:ext cx="65" cy="172227"/>
    <xdr:sp macro="" textlink="">
      <xdr:nvSpPr>
        <xdr:cNvPr id="232" name="CaixaDeTexto 231">
          <a:extLst>
            <a:ext uri="{FF2B5EF4-FFF2-40B4-BE49-F238E27FC236}">
              <a16:creationId xmlns:a16="http://schemas.microsoft.com/office/drawing/2014/main" id="{6C815DE6-DDBC-45F0-A3A5-CC30964D79E5}"/>
            </a:ext>
          </a:extLst>
        </xdr:cNvPr>
        <xdr:cNvSpPr txBox="1"/>
      </xdr:nvSpPr>
      <xdr:spPr>
        <a:xfrm>
          <a:off x="3384550" y="9888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78</xdr:row>
      <xdr:rowOff>134937</xdr:rowOff>
    </xdr:from>
    <xdr:ext cx="65" cy="172227"/>
    <xdr:sp macro="" textlink="">
      <xdr:nvSpPr>
        <xdr:cNvPr id="233" name="CaixaDeTexto 232">
          <a:extLst>
            <a:ext uri="{FF2B5EF4-FFF2-40B4-BE49-F238E27FC236}">
              <a16:creationId xmlns:a16="http://schemas.microsoft.com/office/drawing/2014/main" id="{11AEE42B-5837-4855-AE33-E952E9DF0756}"/>
            </a:ext>
          </a:extLst>
        </xdr:cNvPr>
        <xdr:cNvSpPr txBox="1"/>
      </xdr:nvSpPr>
      <xdr:spPr>
        <a:xfrm>
          <a:off x="3384550" y="9888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78</xdr:row>
      <xdr:rowOff>134937</xdr:rowOff>
    </xdr:from>
    <xdr:ext cx="65" cy="172227"/>
    <xdr:sp macro="" textlink="">
      <xdr:nvSpPr>
        <xdr:cNvPr id="234" name="CaixaDeTexto 233">
          <a:extLst>
            <a:ext uri="{FF2B5EF4-FFF2-40B4-BE49-F238E27FC236}">
              <a16:creationId xmlns:a16="http://schemas.microsoft.com/office/drawing/2014/main" id="{64F57CDA-EF31-461B-A13E-BC5579D4203F}"/>
            </a:ext>
          </a:extLst>
        </xdr:cNvPr>
        <xdr:cNvSpPr txBox="1"/>
      </xdr:nvSpPr>
      <xdr:spPr>
        <a:xfrm>
          <a:off x="3384550" y="9888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78</xdr:row>
      <xdr:rowOff>134937</xdr:rowOff>
    </xdr:from>
    <xdr:ext cx="65" cy="172227"/>
    <xdr:sp macro="" textlink="">
      <xdr:nvSpPr>
        <xdr:cNvPr id="235" name="CaixaDeTexto 234">
          <a:extLst>
            <a:ext uri="{FF2B5EF4-FFF2-40B4-BE49-F238E27FC236}">
              <a16:creationId xmlns:a16="http://schemas.microsoft.com/office/drawing/2014/main" id="{B2D82B5A-95C2-4B7D-9E6E-CAD8A9A8D9F7}"/>
            </a:ext>
          </a:extLst>
        </xdr:cNvPr>
        <xdr:cNvSpPr txBox="1"/>
      </xdr:nvSpPr>
      <xdr:spPr>
        <a:xfrm>
          <a:off x="3384550" y="9888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78</xdr:row>
      <xdr:rowOff>134937</xdr:rowOff>
    </xdr:from>
    <xdr:ext cx="65" cy="172227"/>
    <xdr:sp macro="" textlink="">
      <xdr:nvSpPr>
        <xdr:cNvPr id="236" name="CaixaDeTexto 235">
          <a:extLst>
            <a:ext uri="{FF2B5EF4-FFF2-40B4-BE49-F238E27FC236}">
              <a16:creationId xmlns:a16="http://schemas.microsoft.com/office/drawing/2014/main" id="{F508E9F0-1557-4FAB-B20D-D9BBFC1F539B}"/>
            </a:ext>
          </a:extLst>
        </xdr:cNvPr>
        <xdr:cNvSpPr txBox="1"/>
      </xdr:nvSpPr>
      <xdr:spPr>
        <a:xfrm>
          <a:off x="3384550" y="9888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78</xdr:row>
      <xdr:rowOff>134937</xdr:rowOff>
    </xdr:from>
    <xdr:ext cx="65" cy="172227"/>
    <xdr:sp macro="" textlink="">
      <xdr:nvSpPr>
        <xdr:cNvPr id="237" name="CaixaDeTexto 236">
          <a:extLst>
            <a:ext uri="{FF2B5EF4-FFF2-40B4-BE49-F238E27FC236}">
              <a16:creationId xmlns:a16="http://schemas.microsoft.com/office/drawing/2014/main" id="{8716A650-47BE-48FB-9633-BA74CAC0BC7D}"/>
            </a:ext>
          </a:extLst>
        </xdr:cNvPr>
        <xdr:cNvSpPr txBox="1"/>
      </xdr:nvSpPr>
      <xdr:spPr>
        <a:xfrm>
          <a:off x="3384550" y="9888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79</xdr:row>
      <xdr:rowOff>0</xdr:rowOff>
    </xdr:from>
    <xdr:ext cx="65" cy="172227"/>
    <xdr:sp macro="" textlink="">
      <xdr:nvSpPr>
        <xdr:cNvPr id="238" name="CaixaDeTexto 237">
          <a:extLst>
            <a:ext uri="{FF2B5EF4-FFF2-40B4-BE49-F238E27FC236}">
              <a16:creationId xmlns:a16="http://schemas.microsoft.com/office/drawing/2014/main" id="{AC748295-63AD-4C05-A494-C7D4B2510304}"/>
            </a:ext>
          </a:extLst>
        </xdr:cNvPr>
        <xdr:cNvSpPr txBox="1"/>
      </xdr:nvSpPr>
      <xdr:spPr>
        <a:xfrm>
          <a:off x="3419475" y="9944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79</xdr:row>
      <xdr:rowOff>134937</xdr:rowOff>
    </xdr:from>
    <xdr:ext cx="65" cy="172227"/>
    <xdr:sp macro="" textlink="">
      <xdr:nvSpPr>
        <xdr:cNvPr id="239" name="CaixaDeTexto 238">
          <a:extLst>
            <a:ext uri="{FF2B5EF4-FFF2-40B4-BE49-F238E27FC236}">
              <a16:creationId xmlns:a16="http://schemas.microsoft.com/office/drawing/2014/main" id="{E9A5589B-8DE8-462A-9158-6EA2D24DB631}"/>
            </a:ext>
          </a:extLst>
        </xdr:cNvPr>
        <xdr:cNvSpPr txBox="1"/>
      </xdr:nvSpPr>
      <xdr:spPr>
        <a:xfrm>
          <a:off x="3384550" y="10079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79</xdr:row>
      <xdr:rowOff>134937</xdr:rowOff>
    </xdr:from>
    <xdr:ext cx="65" cy="172227"/>
    <xdr:sp macro="" textlink="">
      <xdr:nvSpPr>
        <xdr:cNvPr id="240" name="CaixaDeTexto 239">
          <a:extLst>
            <a:ext uri="{FF2B5EF4-FFF2-40B4-BE49-F238E27FC236}">
              <a16:creationId xmlns:a16="http://schemas.microsoft.com/office/drawing/2014/main" id="{9762B9DD-DEAE-43B0-ABCD-F3AEC1B0B33F}"/>
            </a:ext>
          </a:extLst>
        </xdr:cNvPr>
        <xdr:cNvSpPr txBox="1"/>
      </xdr:nvSpPr>
      <xdr:spPr>
        <a:xfrm>
          <a:off x="3384550" y="10079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79</xdr:row>
      <xdr:rowOff>134937</xdr:rowOff>
    </xdr:from>
    <xdr:ext cx="65" cy="172227"/>
    <xdr:sp macro="" textlink="">
      <xdr:nvSpPr>
        <xdr:cNvPr id="241" name="CaixaDeTexto 240">
          <a:extLst>
            <a:ext uri="{FF2B5EF4-FFF2-40B4-BE49-F238E27FC236}">
              <a16:creationId xmlns:a16="http://schemas.microsoft.com/office/drawing/2014/main" id="{37678A05-6460-4DB0-8171-5C30E0002308}"/>
            </a:ext>
          </a:extLst>
        </xdr:cNvPr>
        <xdr:cNvSpPr txBox="1"/>
      </xdr:nvSpPr>
      <xdr:spPr>
        <a:xfrm>
          <a:off x="3384550" y="10079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79</xdr:row>
      <xdr:rowOff>134937</xdr:rowOff>
    </xdr:from>
    <xdr:ext cx="65" cy="172227"/>
    <xdr:sp macro="" textlink="">
      <xdr:nvSpPr>
        <xdr:cNvPr id="242" name="CaixaDeTexto 241">
          <a:extLst>
            <a:ext uri="{FF2B5EF4-FFF2-40B4-BE49-F238E27FC236}">
              <a16:creationId xmlns:a16="http://schemas.microsoft.com/office/drawing/2014/main" id="{66D2A840-6B6E-4767-B9B0-8151805104A7}"/>
            </a:ext>
          </a:extLst>
        </xdr:cNvPr>
        <xdr:cNvSpPr txBox="1"/>
      </xdr:nvSpPr>
      <xdr:spPr>
        <a:xfrm>
          <a:off x="3384550" y="10079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79</xdr:row>
      <xdr:rowOff>134937</xdr:rowOff>
    </xdr:from>
    <xdr:ext cx="65" cy="172227"/>
    <xdr:sp macro="" textlink="">
      <xdr:nvSpPr>
        <xdr:cNvPr id="243" name="CaixaDeTexto 242">
          <a:extLst>
            <a:ext uri="{FF2B5EF4-FFF2-40B4-BE49-F238E27FC236}">
              <a16:creationId xmlns:a16="http://schemas.microsoft.com/office/drawing/2014/main" id="{8A77CADF-AF3D-426C-BDB3-856DEB932E36}"/>
            </a:ext>
          </a:extLst>
        </xdr:cNvPr>
        <xdr:cNvSpPr txBox="1"/>
      </xdr:nvSpPr>
      <xdr:spPr>
        <a:xfrm>
          <a:off x="3384550" y="10079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79</xdr:row>
      <xdr:rowOff>134937</xdr:rowOff>
    </xdr:from>
    <xdr:ext cx="65" cy="172227"/>
    <xdr:sp macro="" textlink="">
      <xdr:nvSpPr>
        <xdr:cNvPr id="244" name="CaixaDeTexto 243">
          <a:extLst>
            <a:ext uri="{FF2B5EF4-FFF2-40B4-BE49-F238E27FC236}">
              <a16:creationId xmlns:a16="http://schemas.microsoft.com/office/drawing/2014/main" id="{1BB6ECFF-F52D-4D78-9A03-DAE0D6583C14}"/>
            </a:ext>
          </a:extLst>
        </xdr:cNvPr>
        <xdr:cNvSpPr txBox="1"/>
      </xdr:nvSpPr>
      <xdr:spPr>
        <a:xfrm>
          <a:off x="3384550" y="10079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79</xdr:row>
      <xdr:rowOff>134937</xdr:rowOff>
    </xdr:from>
    <xdr:ext cx="65" cy="172227"/>
    <xdr:sp macro="" textlink="">
      <xdr:nvSpPr>
        <xdr:cNvPr id="245" name="CaixaDeTexto 244">
          <a:extLst>
            <a:ext uri="{FF2B5EF4-FFF2-40B4-BE49-F238E27FC236}">
              <a16:creationId xmlns:a16="http://schemas.microsoft.com/office/drawing/2014/main" id="{00CB54E4-111E-4DFC-8353-B920560088D7}"/>
            </a:ext>
          </a:extLst>
        </xdr:cNvPr>
        <xdr:cNvSpPr txBox="1"/>
      </xdr:nvSpPr>
      <xdr:spPr>
        <a:xfrm>
          <a:off x="3384550" y="10079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80</xdr:row>
      <xdr:rowOff>0</xdr:rowOff>
    </xdr:from>
    <xdr:ext cx="65" cy="172227"/>
    <xdr:sp macro="" textlink="">
      <xdr:nvSpPr>
        <xdr:cNvPr id="246" name="CaixaDeTexto 245">
          <a:extLst>
            <a:ext uri="{FF2B5EF4-FFF2-40B4-BE49-F238E27FC236}">
              <a16:creationId xmlns:a16="http://schemas.microsoft.com/office/drawing/2014/main" id="{3F41F4CF-9B89-4EEF-8407-18CC417F3EF1}"/>
            </a:ext>
          </a:extLst>
        </xdr:cNvPr>
        <xdr:cNvSpPr txBox="1"/>
      </xdr:nvSpPr>
      <xdr:spPr>
        <a:xfrm>
          <a:off x="3419475" y="1013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80</xdr:row>
      <xdr:rowOff>134937</xdr:rowOff>
    </xdr:from>
    <xdr:ext cx="65" cy="172227"/>
    <xdr:sp macro="" textlink="">
      <xdr:nvSpPr>
        <xdr:cNvPr id="247" name="CaixaDeTexto 246">
          <a:extLst>
            <a:ext uri="{FF2B5EF4-FFF2-40B4-BE49-F238E27FC236}">
              <a16:creationId xmlns:a16="http://schemas.microsoft.com/office/drawing/2014/main" id="{3887299E-FF9B-48EC-A47F-A33C50EC2095}"/>
            </a:ext>
          </a:extLst>
        </xdr:cNvPr>
        <xdr:cNvSpPr txBox="1"/>
      </xdr:nvSpPr>
      <xdr:spPr>
        <a:xfrm>
          <a:off x="3384550" y="10269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80</xdr:row>
      <xdr:rowOff>134937</xdr:rowOff>
    </xdr:from>
    <xdr:ext cx="65" cy="172227"/>
    <xdr:sp macro="" textlink="">
      <xdr:nvSpPr>
        <xdr:cNvPr id="248" name="CaixaDeTexto 247">
          <a:extLst>
            <a:ext uri="{FF2B5EF4-FFF2-40B4-BE49-F238E27FC236}">
              <a16:creationId xmlns:a16="http://schemas.microsoft.com/office/drawing/2014/main" id="{0189E026-1A7E-40DA-B2EA-42EA6742CD26}"/>
            </a:ext>
          </a:extLst>
        </xdr:cNvPr>
        <xdr:cNvSpPr txBox="1"/>
      </xdr:nvSpPr>
      <xdr:spPr>
        <a:xfrm>
          <a:off x="3384550" y="10269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80</xdr:row>
      <xdr:rowOff>134937</xdr:rowOff>
    </xdr:from>
    <xdr:ext cx="65" cy="172227"/>
    <xdr:sp macro="" textlink="">
      <xdr:nvSpPr>
        <xdr:cNvPr id="249" name="CaixaDeTexto 248">
          <a:extLst>
            <a:ext uri="{FF2B5EF4-FFF2-40B4-BE49-F238E27FC236}">
              <a16:creationId xmlns:a16="http://schemas.microsoft.com/office/drawing/2014/main" id="{AA613C90-5397-48EB-8D64-A59E6DEC8ED7}"/>
            </a:ext>
          </a:extLst>
        </xdr:cNvPr>
        <xdr:cNvSpPr txBox="1"/>
      </xdr:nvSpPr>
      <xdr:spPr>
        <a:xfrm>
          <a:off x="3384550" y="10269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80</xdr:row>
      <xdr:rowOff>134937</xdr:rowOff>
    </xdr:from>
    <xdr:ext cx="65" cy="172227"/>
    <xdr:sp macro="" textlink="">
      <xdr:nvSpPr>
        <xdr:cNvPr id="250" name="CaixaDeTexto 249">
          <a:extLst>
            <a:ext uri="{FF2B5EF4-FFF2-40B4-BE49-F238E27FC236}">
              <a16:creationId xmlns:a16="http://schemas.microsoft.com/office/drawing/2014/main" id="{DB1E76EA-E915-442B-AAC9-E66EF785C8B9}"/>
            </a:ext>
          </a:extLst>
        </xdr:cNvPr>
        <xdr:cNvSpPr txBox="1"/>
      </xdr:nvSpPr>
      <xdr:spPr>
        <a:xfrm>
          <a:off x="3384550" y="10269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80</xdr:row>
      <xdr:rowOff>134937</xdr:rowOff>
    </xdr:from>
    <xdr:ext cx="65" cy="172227"/>
    <xdr:sp macro="" textlink="">
      <xdr:nvSpPr>
        <xdr:cNvPr id="251" name="CaixaDeTexto 250">
          <a:extLst>
            <a:ext uri="{FF2B5EF4-FFF2-40B4-BE49-F238E27FC236}">
              <a16:creationId xmlns:a16="http://schemas.microsoft.com/office/drawing/2014/main" id="{A89B8215-F0D2-4383-9BE9-65A5947CAB15}"/>
            </a:ext>
          </a:extLst>
        </xdr:cNvPr>
        <xdr:cNvSpPr txBox="1"/>
      </xdr:nvSpPr>
      <xdr:spPr>
        <a:xfrm>
          <a:off x="3384550" y="10269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80</xdr:row>
      <xdr:rowOff>134937</xdr:rowOff>
    </xdr:from>
    <xdr:ext cx="65" cy="172227"/>
    <xdr:sp macro="" textlink="">
      <xdr:nvSpPr>
        <xdr:cNvPr id="252" name="CaixaDeTexto 251">
          <a:extLst>
            <a:ext uri="{FF2B5EF4-FFF2-40B4-BE49-F238E27FC236}">
              <a16:creationId xmlns:a16="http://schemas.microsoft.com/office/drawing/2014/main" id="{9B299C7C-FB77-48F2-A667-66BCF7959492}"/>
            </a:ext>
          </a:extLst>
        </xdr:cNvPr>
        <xdr:cNvSpPr txBox="1"/>
      </xdr:nvSpPr>
      <xdr:spPr>
        <a:xfrm>
          <a:off x="3384550" y="10269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80</xdr:row>
      <xdr:rowOff>134937</xdr:rowOff>
    </xdr:from>
    <xdr:ext cx="65" cy="172227"/>
    <xdr:sp macro="" textlink="">
      <xdr:nvSpPr>
        <xdr:cNvPr id="253" name="CaixaDeTexto 252">
          <a:extLst>
            <a:ext uri="{FF2B5EF4-FFF2-40B4-BE49-F238E27FC236}">
              <a16:creationId xmlns:a16="http://schemas.microsoft.com/office/drawing/2014/main" id="{E06E2F00-9219-4002-BA11-A86122AE1476}"/>
            </a:ext>
          </a:extLst>
        </xdr:cNvPr>
        <xdr:cNvSpPr txBox="1"/>
      </xdr:nvSpPr>
      <xdr:spPr>
        <a:xfrm>
          <a:off x="3384550" y="10269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81</xdr:row>
      <xdr:rowOff>0</xdr:rowOff>
    </xdr:from>
    <xdr:ext cx="65" cy="172227"/>
    <xdr:sp macro="" textlink="">
      <xdr:nvSpPr>
        <xdr:cNvPr id="254" name="CaixaDeTexto 253">
          <a:extLst>
            <a:ext uri="{FF2B5EF4-FFF2-40B4-BE49-F238E27FC236}">
              <a16:creationId xmlns:a16="http://schemas.microsoft.com/office/drawing/2014/main" id="{FE6AC614-4A3E-4908-AE1B-5A52F54ADD72}"/>
            </a:ext>
          </a:extLst>
        </xdr:cNvPr>
        <xdr:cNvSpPr txBox="1"/>
      </xdr:nvSpPr>
      <xdr:spPr>
        <a:xfrm>
          <a:off x="3419475" y="10325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81</xdr:row>
      <xdr:rowOff>134937</xdr:rowOff>
    </xdr:from>
    <xdr:ext cx="65" cy="172227"/>
    <xdr:sp macro="" textlink="">
      <xdr:nvSpPr>
        <xdr:cNvPr id="255" name="CaixaDeTexto 254">
          <a:extLst>
            <a:ext uri="{FF2B5EF4-FFF2-40B4-BE49-F238E27FC236}">
              <a16:creationId xmlns:a16="http://schemas.microsoft.com/office/drawing/2014/main" id="{A488753D-A5AF-4988-AB2E-7E6932FFF273}"/>
            </a:ext>
          </a:extLst>
        </xdr:cNvPr>
        <xdr:cNvSpPr txBox="1"/>
      </xdr:nvSpPr>
      <xdr:spPr>
        <a:xfrm>
          <a:off x="3384550" y="10460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81</xdr:row>
      <xdr:rowOff>134937</xdr:rowOff>
    </xdr:from>
    <xdr:ext cx="65" cy="172227"/>
    <xdr:sp macro="" textlink="">
      <xdr:nvSpPr>
        <xdr:cNvPr id="256" name="CaixaDeTexto 255">
          <a:extLst>
            <a:ext uri="{FF2B5EF4-FFF2-40B4-BE49-F238E27FC236}">
              <a16:creationId xmlns:a16="http://schemas.microsoft.com/office/drawing/2014/main" id="{9D316308-3B1C-4CD8-8E57-421E96AB2A0C}"/>
            </a:ext>
          </a:extLst>
        </xdr:cNvPr>
        <xdr:cNvSpPr txBox="1"/>
      </xdr:nvSpPr>
      <xdr:spPr>
        <a:xfrm>
          <a:off x="3384550" y="10460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81</xdr:row>
      <xdr:rowOff>134937</xdr:rowOff>
    </xdr:from>
    <xdr:ext cx="65" cy="172227"/>
    <xdr:sp macro="" textlink="">
      <xdr:nvSpPr>
        <xdr:cNvPr id="257" name="CaixaDeTexto 256">
          <a:extLst>
            <a:ext uri="{FF2B5EF4-FFF2-40B4-BE49-F238E27FC236}">
              <a16:creationId xmlns:a16="http://schemas.microsoft.com/office/drawing/2014/main" id="{2F884E23-4CCE-42CC-83AD-9C1726A8EA10}"/>
            </a:ext>
          </a:extLst>
        </xdr:cNvPr>
        <xdr:cNvSpPr txBox="1"/>
      </xdr:nvSpPr>
      <xdr:spPr>
        <a:xfrm>
          <a:off x="3384550" y="10460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81</xdr:row>
      <xdr:rowOff>134937</xdr:rowOff>
    </xdr:from>
    <xdr:ext cx="65" cy="172227"/>
    <xdr:sp macro="" textlink="">
      <xdr:nvSpPr>
        <xdr:cNvPr id="258" name="CaixaDeTexto 257">
          <a:extLst>
            <a:ext uri="{FF2B5EF4-FFF2-40B4-BE49-F238E27FC236}">
              <a16:creationId xmlns:a16="http://schemas.microsoft.com/office/drawing/2014/main" id="{B5EFE8B8-1B80-4444-A56D-AA8DD3FC07B2}"/>
            </a:ext>
          </a:extLst>
        </xdr:cNvPr>
        <xdr:cNvSpPr txBox="1"/>
      </xdr:nvSpPr>
      <xdr:spPr>
        <a:xfrm>
          <a:off x="3384550" y="10460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81</xdr:row>
      <xdr:rowOff>134937</xdr:rowOff>
    </xdr:from>
    <xdr:ext cx="65" cy="172227"/>
    <xdr:sp macro="" textlink="">
      <xdr:nvSpPr>
        <xdr:cNvPr id="259" name="CaixaDeTexto 258">
          <a:extLst>
            <a:ext uri="{FF2B5EF4-FFF2-40B4-BE49-F238E27FC236}">
              <a16:creationId xmlns:a16="http://schemas.microsoft.com/office/drawing/2014/main" id="{F190AE92-1112-4E11-9E21-AAB6191202EF}"/>
            </a:ext>
          </a:extLst>
        </xdr:cNvPr>
        <xdr:cNvSpPr txBox="1"/>
      </xdr:nvSpPr>
      <xdr:spPr>
        <a:xfrm>
          <a:off x="3384550" y="10460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81</xdr:row>
      <xdr:rowOff>134937</xdr:rowOff>
    </xdr:from>
    <xdr:ext cx="65" cy="172227"/>
    <xdr:sp macro="" textlink="">
      <xdr:nvSpPr>
        <xdr:cNvPr id="260" name="CaixaDeTexto 259">
          <a:extLst>
            <a:ext uri="{FF2B5EF4-FFF2-40B4-BE49-F238E27FC236}">
              <a16:creationId xmlns:a16="http://schemas.microsoft.com/office/drawing/2014/main" id="{DC2EBF20-0A05-418B-A0FD-F5EEC9E7233E}"/>
            </a:ext>
          </a:extLst>
        </xdr:cNvPr>
        <xdr:cNvSpPr txBox="1"/>
      </xdr:nvSpPr>
      <xdr:spPr>
        <a:xfrm>
          <a:off x="3384550" y="10460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81</xdr:row>
      <xdr:rowOff>134937</xdr:rowOff>
    </xdr:from>
    <xdr:ext cx="65" cy="172227"/>
    <xdr:sp macro="" textlink="">
      <xdr:nvSpPr>
        <xdr:cNvPr id="261" name="CaixaDeTexto 260">
          <a:extLst>
            <a:ext uri="{FF2B5EF4-FFF2-40B4-BE49-F238E27FC236}">
              <a16:creationId xmlns:a16="http://schemas.microsoft.com/office/drawing/2014/main" id="{32FB2B5B-9A06-4A0A-817D-E17FCFDA535C}"/>
            </a:ext>
          </a:extLst>
        </xdr:cNvPr>
        <xdr:cNvSpPr txBox="1"/>
      </xdr:nvSpPr>
      <xdr:spPr>
        <a:xfrm>
          <a:off x="3384550" y="10460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82</xdr:row>
      <xdr:rowOff>0</xdr:rowOff>
    </xdr:from>
    <xdr:ext cx="65" cy="172227"/>
    <xdr:sp macro="" textlink="">
      <xdr:nvSpPr>
        <xdr:cNvPr id="262" name="CaixaDeTexto 261">
          <a:extLst>
            <a:ext uri="{FF2B5EF4-FFF2-40B4-BE49-F238E27FC236}">
              <a16:creationId xmlns:a16="http://schemas.microsoft.com/office/drawing/2014/main" id="{F989CB1B-69AF-4EF6-B962-9DD41FE8733B}"/>
            </a:ext>
          </a:extLst>
        </xdr:cNvPr>
        <xdr:cNvSpPr txBox="1"/>
      </xdr:nvSpPr>
      <xdr:spPr>
        <a:xfrm>
          <a:off x="3419475" y="10515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82</xdr:row>
      <xdr:rowOff>134937</xdr:rowOff>
    </xdr:from>
    <xdr:ext cx="65" cy="172227"/>
    <xdr:sp macro="" textlink="">
      <xdr:nvSpPr>
        <xdr:cNvPr id="263" name="CaixaDeTexto 262">
          <a:extLst>
            <a:ext uri="{FF2B5EF4-FFF2-40B4-BE49-F238E27FC236}">
              <a16:creationId xmlns:a16="http://schemas.microsoft.com/office/drawing/2014/main" id="{583F2EB7-18AE-4D24-8811-D20C50CF009E}"/>
            </a:ext>
          </a:extLst>
        </xdr:cNvPr>
        <xdr:cNvSpPr txBox="1"/>
      </xdr:nvSpPr>
      <xdr:spPr>
        <a:xfrm>
          <a:off x="3384550" y="10650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82</xdr:row>
      <xdr:rowOff>134937</xdr:rowOff>
    </xdr:from>
    <xdr:ext cx="65" cy="172227"/>
    <xdr:sp macro="" textlink="">
      <xdr:nvSpPr>
        <xdr:cNvPr id="264" name="CaixaDeTexto 263">
          <a:extLst>
            <a:ext uri="{FF2B5EF4-FFF2-40B4-BE49-F238E27FC236}">
              <a16:creationId xmlns:a16="http://schemas.microsoft.com/office/drawing/2014/main" id="{00A5DB2D-2419-4320-80D7-EB3AF49EA302}"/>
            </a:ext>
          </a:extLst>
        </xdr:cNvPr>
        <xdr:cNvSpPr txBox="1"/>
      </xdr:nvSpPr>
      <xdr:spPr>
        <a:xfrm>
          <a:off x="3384550" y="10650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82</xdr:row>
      <xdr:rowOff>134937</xdr:rowOff>
    </xdr:from>
    <xdr:ext cx="65" cy="172227"/>
    <xdr:sp macro="" textlink="">
      <xdr:nvSpPr>
        <xdr:cNvPr id="265" name="CaixaDeTexto 264">
          <a:extLst>
            <a:ext uri="{FF2B5EF4-FFF2-40B4-BE49-F238E27FC236}">
              <a16:creationId xmlns:a16="http://schemas.microsoft.com/office/drawing/2014/main" id="{7EDADAA6-A6B9-4E63-ABAD-25E35BB89A52}"/>
            </a:ext>
          </a:extLst>
        </xdr:cNvPr>
        <xdr:cNvSpPr txBox="1"/>
      </xdr:nvSpPr>
      <xdr:spPr>
        <a:xfrm>
          <a:off x="3384550" y="10650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82</xdr:row>
      <xdr:rowOff>134937</xdr:rowOff>
    </xdr:from>
    <xdr:ext cx="65" cy="172227"/>
    <xdr:sp macro="" textlink="">
      <xdr:nvSpPr>
        <xdr:cNvPr id="266" name="CaixaDeTexto 265">
          <a:extLst>
            <a:ext uri="{FF2B5EF4-FFF2-40B4-BE49-F238E27FC236}">
              <a16:creationId xmlns:a16="http://schemas.microsoft.com/office/drawing/2014/main" id="{4358521B-D862-4C94-85D4-D211F356D766}"/>
            </a:ext>
          </a:extLst>
        </xdr:cNvPr>
        <xdr:cNvSpPr txBox="1"/>
      </xdr:nvSpPr>
      <xdr:spPr>
        <a:xfrm>
          <a:off x="3384550" y="10650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82</xdr:row>
      <xdr:rowOff>134937</xdr:rowOff>
    </xdr:from>
    <xdr:ext cx="65" cy="172227"/>
    <xdr:sp macro="" textlink="">
      <xdr:nvSpPr>
        <xdr:cNvPr id="267" name="CaixaDeTexto 266">
          <a:extLst>
            <a:ext uri="{FF2B5EF4-FFF2-40B4-BE49-F238E27FC236}">
              <a16:creationId xmlns:a16="http://schemas.microsoft.com/office/drawing/2014/main" id="{13CB7AE0-DC3D-4181-BF24-965A06B9DA7A}"/>
            </a:ext>
          </a:extLst>
        </xdr:cNvPr>
        <xdr:cNvSpPr txBox="1"/>
      </xdr:nvSpPr>
      <xdr:spPr>
        <a:xfrm>
          <a:off x="3384550" y="10650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82</xdr:row>
      <xdr:rowOff>134937</xdr:rowOff>
    </xdr:from>
    <xdr:ext cx="65" cy="172227"/>
    <xdr:sp macro="" textlink="">
      <xdr:nvSpPr>
        <xdr:cNvPr id="268" name="CaixaDeTexto 267">
          <a:extLst>
            <a:ext uri="{FF2B5EF4-FFF2-40B4-BE49-F238E27FC236}">
              <a16:creationId xmlns:a16="http://schemas.microsoft.com/office/drawing/2014/main" id="{62D00026-FB23-40F6-B5DE-D517737C54E0}"/>
            </a:ext>
          </a:extLst>
        </xdr:cNvPr>
        <xdr:cNvSpPr txBox="1"/>
      </xdr:nvSpPr>
      <xdr:spPr>
        <a:xfrm>
          <a:off x="3384550" y="10650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82</xdr:row>
      <xdr:rowOff>134937</xdr:rowOff>
    </xdr:from>
    <xdr:ext cx="65" cy="172227"/>
    <xdr:sp macro="" textlink="">
      <xdr:nvSpPr>
        <xdr:cNvPr id="269" name="CaixaDeTexto 268">
          <a:extLst>
            <a:ext uri="{FF2B5EF4-FFF2-40B4-BE49-F238E27FC236}">
              <a16:creationId xmlns:a16="http://schemas.microsoft.com/office/drawing/2014/main" id="{1379AF0C-3B1D-476E-BDCA-26E4AD61C2BE}"/>
            </a:ext>
          </a:extLst>
        </xdr:cNvPr>
        <xdr:cNvSpPr txBox="1"/>
      </xdr:nvSpPr>
      <xdr:spPr>
        <a:xfrm>
          <a:off x="3384550" y="10650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83</xdr:row>
      <xdr:rowOff>0</xdr:rowOff>
    </xdr:from>
    <xdr:ext cx="65" cy="172227"/>
    <xdr:sp macro="" textlink="">
      <xdr:nvSpPr>
        <xdr:cNvPr id="270" name="CaixaDeTexto 269">
          <a:extLst>
            <a:ext uri="{FF2B5EF4-FFF2-40B4-BE49-F238E27FC236}">
              <a16:creationId xmlns:a16="http://schemas.microsoft.com/office/drawing/2014/main" id="{DE5EFAEE-B0AD-4A6E-B707-36AF55FA0C80}"/>
            </a:ext>
          </a:extLst>
        </xdr:cNvPr>
        <xdr:cNvSpPr txBox="1"/>
      </xdr:nvSpPr>
      <xdr:spPr>
        <a:xfrm>
          <a:off x="3419475" y="1070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83</xdr:row>
      <xdr:rowOff>134937</xdr:rowOff>
    </xdr:from>
    <xdr:ext cx="65" cy="172227"/>
    <xdr:sp macro="" textlink="">
      <xdr:nvSpPr>
        <xdr:cNvPr id="271" name="CaixaDeTexto 270">
          <a:extLst>
            <a:ext uri="{FF2B5EF4-FFF2-40B4-BE49-F238E27FC236}">
              <a16:creationId xmlns:a16="http://schemas.microsoft.com/office/drawing/2014/main" id="{216A5942-5C33-4CD9-8E6A-B9BCB08338FF}"/>
            </a:ext>
          </a:extLst>
        </xdr:cNvPr>
        <xdr:cNvSpPr txBox="1"/>
      </xdr:nvSpPr>
      <xdr:spPr>
        <a:xfrm>
          <a:off x="3384550" y="10841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83</xdr:row>
      <xdr:rowOff>134937</xdr:rowOff>
    </xdr:from>
    <xdr:ext cx="65" cy="172227"/>
    <xdr:sp macro="" textlink="">
      <xdr:nvSpPr>
        <xdr:cNvPr id="272" name="CaixaDeTexto 271">
          <a:extLst>
            <a:ext uri="{FF2B5EF4-FFF2-40B4-BE49-F238E27FC236}">
              <a16:creationId xmlns:a16="http://schemas.microsoft.com/office/drawing/2014/main" id="{539CEC63-AA65-4BB8-B728-7D5797E01AA6}"/>
            </a:ext>
          </a:extLst>
        </xdr:cNvPr>
        <xdr:cNvSpPr txBox="1"/>
      </xdr:nvSpPr>
      <xdr:spPr>
        <a:xfrm>
          <a:off x="3384550" y="10841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83</xdr:row>
      <xdr:rowOff>134937</xdr:rowOff>
    </xdr:from>
    <xdr:ext cx="65" cy="172227"/>
    <xdr:sp macro="" textlink="">
      <xdr:nvSpPr>
        <xdr:cNvPr id="273" name="CaixaDeTexto 272">
          <a:extLst>
            <a:ext uri="{FF2B5EF4-FFF2-40B4-BE49-F238E27FC236}">
              <a16:creationId xmlns:a16="http://schemas.microsoft.com/office/drawing/2014/main" id="{267A97F9-0084-423D-8DEE-958FF9E34131}"/>
            </a:ext>
          </a:extLst>
        </xdr:cNvPr>
        <xdr:cNvSpPr txBox="1"/>
      </xdr:nvSpPr>
      <xdr:spPr>
        <a:xfrm>
          <a:off x="3384550" y="10841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83</xdr:row>
      <xdr:rowOff>134937</xdr:rowOff>
    </xdr:from>
    <xdr:ext cx="65" cy="172227"/>
    <xdr:sp macro="" textlink="">
      <xdr:nvSpPr>
        <xdr:cNvPr id="274" name="CaixaDeTexto 273">
          <a:extLst>
            <a:ext uri="{FF2B5EF4-FFF2-40B4-BE49-F238E27FC236}">
              <a16:creationId xmlns:a16="http://schemas.microsoft.com/office/drawing/2014/main" id="{4F9CEB77-CDEE-456A-8D90-21F0A2C8FE21}"/>
            </a:ext>
          </a:extLst>
        </xdr:cNvPr>
        <xdr:cNvSpPr txBox="1"/>
      </xdr:nvSpPr>
      <xdr:spPr>
        <a:xfrm>
          <a:off x="3384550" y="10841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83</xdr:row>
      <xdr:rowOff>134937</xdr:rowOff>
    </xdr:from>
    <xdr:ext cx="65" cy="172227"/>
    <xdr:sp macro="" textlink="">
      <xdr:nvSpPr>
        <xdr:cNvPr id="275" name="CaixaDeTexto 274">
          <a:extLst>
            <a:ext uri="{FF2B5EF4-FFF2-40B4-BE49-F238E27FC236}">
              <a16:creationId xmlns:a16="http://schemas.microsoft.com/office/drawing/2014/main" id="{5DAE4D6E-2054-4D97-AAC0-327E791A981A}"/>
            </a:ext>
          </a:extLst>
        </xdr:cNvPr>
        <xdr:cNvSpPr txBox="1"/>
      </xdr:nvSpPr>
      <xdr:spPr>
        <a:xfrm>
          <a:off x="3384550" y="10841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83</xdr:row>
      <xdr:rowOff>134937</xdr:rowOff>
    </xdr:from>
    <xdr:ext cx="65" cy="172227"/>
    <xdr:sp macro="" textlink="">
      <xdr:nvSpPr>
        <xdr:cNvPr id="276" name="CaixaDeTexto 275">
          <a:extLst>
            <a:ext uri="{FF2B5EF4-FFF2-40B4-BE49-F238E27FC236}">
              <a16:creationId xmlns:a16="http://schemas.microsoft.com/office/drawing/2014/main" id="{E2B60F5A-0CDC-4B74-B67A-3C1094019ADC}"/>
            </a:ext>
          </a:extLst>
        </xdr:cNvPr>
        <xdr:cNvSpPr txBox="1"/>
      </xdr:nvSpPr>
      <xdr:spPr>
        <a:xfrm>
          <a:off x="3384550" y="10841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83</xdr:row>
      <xdr:rowOff>134937</xdr:rowOff>
    </xdr:from>
    <xdr:ext cx="65" cy="172227"/>
    <xdr:sp macro="" textlink="">
      <xdr:nvSpPr>
        <xdr:cNvPr id="277" name="CaixaDeTexto 276">
          <a:extLst>
            <a:ext uri="{FF2B5EF4-FFF2-40B4-BE49-F238E27FC236}">
              <a16:creationId xmlns:a16="http://schemas.microsoft.com/office/drawing/2014/main" id="{4F2351A8-BD81-4E50-B7E8-F8BBD5CF9505}"/>
            </a:ext>
          </a:extLst>
        </xdr:cNvPr>
        <xdr:cNvSpPr txBox="1"/>
      </xdr:nvSpPr>
      <xdr:spPr>
        <a:xfrm>
          <a:off x="3384550" y="10841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83</xdr:row>
      <xdr:rowOff>134937</xdr:rowOff>
    </xdr:from>
    <xdr:ext cx="65" cy="172227"/>
    <xdr:sp macro="" textlink="">
      <xdr:nvSpPr>
        <xdr:cNvPr id="278" name="CaixaDeTexto 277">
          <a:extLst>
            <a:ext uri="{FF2B5EF4-FFF2-40B4-BE49-F238E27FC236}">
              <a16:creationId xmlns:a16="http://schemas.microsoft.com/office/drawing/2014/main" id="{0D41905B-9704-4727-AC9F-061048DA3039}"/>
            </a:ext>
          </a:extLst>
        </xdr:cNvPr>
        <xdr:cNvSpPr txBox="1"/>
      </xdr:nvSpPr>
      <xdr:spPr>
        <a:xfrm>
          <a:off x="3384550" y="10841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83</xdr:row>
      <xdr:rowOff>134937</xdr:rowOff>
    </xdr:from>
    <xdr:ext cx="65" cy="172227"/>
    <xdr:sp macro="" textlink="">
      <xdr:nvSpPr>
        <xdr:cNvPr id="279" name="CaixaDeTexto 278">
          <a:extLst>
            <a:ext uri="{FF2B5EF4-FFF2-40B4-BE49-F238E27FC236}">
              <a16:creationId xmlns:a16="http://schemas.microsoft.com/office/drawing/2014/main" id="{C86DDCBC-6F54-4F7B-82B6-5EDA310779A9}"/>
            </a:ext>
          </a:extLst>
        </xdr:cNvPr>
        <xdr:cNvSpPr txBox="1"/>
      </xdr:nvSpPr>
      <xdr:spPr>
        <a:xfrm>
          <a:off x="3384550" y="10841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83</xdr:row>
      <xdr:rowOff>134937</xdr:rowOff>
    </xdr:from>
    <xdr:ext cx="65" cy="172227"/>
    <xdr:sp macro="" textlink="">
      <xdr:nvSpPr>
        <xdr:cNvPr id="280" name="CaixaDeTexto 279">
          <a:extLst>
            <a:ext uri="{FF2B5EF4-FFF2-40B4-BE49-F238E27FC236}">
              <a16:creationId xmlns:a16="http://schemas.microsoft.com/office/drawing/2014/main" id="{FC34297A-202D-4827-BC34-B31B164EF102}"/>
            </a:ext>
          </a:extLst>
        </xdr:cNvPr>
        <xdr:cNvSpPr txBox="1"/>
      </xdr:nvSpPr>
      <xdr:spPr>
        <a:xfrm>
          <a:off x="3384550" y="10841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83</xdr:row>
      <xdr:rowOff>134937</xdr:rowOff>
    </xdr:from>
    <xdr:ext cx="65" cy="172227"/>
    <xdr:sp macro="" textlink="">
      <xdr:nvSpPr>
        <xdr:cNvPr id="281" name="CaixaDeTexto 280">
          <a:extLst>
            <a:ext uri="{FF2B5EF4-FFF2-40B4-BE49-F238E27FC236}">
              <a16:creationId xmlns:a16="http://schemas.microsoft.com/office/drawing/2014/main" id="{10B9C5E9-0B98-47D8-8BED-DA2E835BF4F2}"/>
            </a:ext>
          </a:extLst>
        </xdr:cNvPr>
        <xdr:cNvSpPr txBox="1"/>
      </xdr:nvSpPr>
      <xdr:spPr>
        <a:xfrm>
          <a:off x="3384550" y="10841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84</xdr:row>
      <xdr:rowOff>0</xdr:rowOff>
    </xdr:from>
    <xdr:ext cx="65" cy="172227"/>
    <xdr:sp macro="" textlink="">
      <xdr:nvSpPr>
        <xdr:cNvPr id="282" name="CaixaDeTexto 281">
          <a:extLst>
            <a:ext uri="{FF2B5EF4-FFF2-40B4-BE49-F238E27FC236}">
              <a16:creationId xmlns:a16="http://schemas.microsoft.com/office/drawing/2014/main" id="{95921D00-DF94-4F4A-86F3-D2AF16CFAB35}"/>
            </a:ext>
          </a:extLst>
        </xdr:cNvPr>
        <xdr:cNvSpPr txBox="1"/>
      </xdr:nvSpPr>
      <xdr:spPr>
        <a:xfrm>
          <a:off x="3419475" y="1089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84</xdr:row>
      <xdr:rowOff>134937</xdr:rowOff>
    </xdr:from>
    <xdr:ext cx="65" cy="172227"/>
    <xdr:sp macro="" textlink="">
      <xdr:nvSpPr>
        <xdr:cNvPr id="283" name="CaixaDeTexto 282">
          <a:extLst>
            <a:ext uri="{FF2B5EF4-FFF2-40B4-BE49-F238E27FC236}">
              <a16:creationId xmlns:a16="http://schemas.microsoft.com/office/drawing/2014/main" id="{1FD62260-A449-4170-AEC2-51A54BF94DF4}"/>
            </a:ext>
          </a:extLst>
        </xdr:cNvPr>
        <xdr:cNvSpPr txBox="1"/>
      </xdr:nvSpPr>
      <xdr:spPr>
        <a:xfrm>
          <a:off x="3384550" y="11031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84</xdr:row>
      <xdr:rowOff>134937</xdr:rowOff>
    </xdr:from>
    <xdr:ext cx="65" cy="172227"/>
    <xdr:sp macro="" textlink="">
      <xdr:nvSpPr>
        <xdr:cNvPr id="284" name="CaixaDeTexto 283">
          <a:extLst>
            <a:ext uri="{FF2B5EF4-FFF2-40B4-BE49-F238E27FC236}">
              <a16:creationId xmlns:a16="http://schemas.microsoft.com/office/drawing/2014/main" id="{8E9950B9-EA01-4A15-AEBD-0CF2821A58C0}"/>
            </a:ext>
          </a:extLst>
        </xdr:cNvPr>
        <xdr:cNvSpPr txBox="1"/>
      </xdr:nvSpPr>
      <xdr:spPr>
        <a:xfrm>
          <a:off x="3384550" y="11031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84</xdr:row>
      <xdr:rowOff>134937</xdr:rowOff>
    </xdr:from>
    <xdr:ext cx="65" cy="172227"/>
    <xdr:sp macro="" textlink="">
      <xdr:nvSpPr>
        <xdr:cNvPr id="285" name="CaixaDeTexto 284">
          <a:extLst>
            <a:ext uri="{FF2B5EF4-FFF2-40B4-BE49-F238E27FC236}">
              <a16:creationId xmlns:a16="http://schemas.microsoft.com/office/drawing/2014/main" id="{ECD9F4D1-7AFA-4FA7-9EC5-FD91741CBEC4}"/>
            </a:ext>
          </a:extLst>
        </xdr:cNvPr>
        <xdr:cNvSpPr txBox="1"/>
      </xdr:nvSpPr>
      <xdr:spPr>
        <a:xfrm>
          <a:off x="3384550" y="11031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84</xdr:row>
      <xdr:rowOff>134937</xdr:rowOff>
    </xdr:from>
    <xdr:ext cx="65" cy="172227"/>
    <xdr:sp macro="" textlink="">
      <xdr:nvSpPr>
        <xdr:cNvPr id="286" name="CaixaDeTexto 285">
          <a:extLst>
            <a:ext uri="{FF2B5EF4-FFF2-40B4-BE49-F238E27FC236}">
              <a16:creationId xmlns:a16="http://schemas.microsoft.com/office/drawing/2014/main" id="{8C20B597-8F5C-473A-9D46-F5C82089FD8B}"/>
            </a:ext>
          </a:extLst>
        </xdr:cNvPr>
        <xdr:cNvSpPr txBox="1"/>
      </xdr:nvSpPr>
      <xdr:spPr>
        <a:xfrm>
          <a:off x="3384550" y="11031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>
    <xdr:from>
      <xdr:col>5</xdr:col>
      <xdr:colOff>622300</xdr:colOff>
      <xdr:row>13</xdr:row>
      <xdr:rowOff>26458</xdr:rowOff>
    </xdr:from>
    <xdr:to>
      <xdr:col>10</xdr:col>
      <xdr:colOff>500592</xdr:colOff>
      <xdr:row>29</xdr:row>
      <xdr:rowOff>32808</xdr:rowOff>
    </xdr:to>
    <xdr:graphicFrame macro="">
      <xdr:nvGraphicFramePr>
        <xdr:cNvPr id="287" name="Gráfico 286">
          <a:extLst>
            <a:ext uri="{FF2B5EF4-FFF2-40B4-BE49-F238E27FC236}">
              <a16:creationId xmlns:a16="http://schemas.microsoft.com/office/drawing/2014/main" id="{B9996168-703D-46F1-9C74-885FEBD0A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788458</xdr:colOff>
      <xdr:row>41</xdr:row>
      <xdr:rowOff>25400</xdr:rowOff>
    </xdr:from>
    <xdr:to>
      <xdr:col>11</xdr:col>
      <xdr:colOff>58208</xdr:colOff>
      <xdr:row>55</xdr:row>
      <xdr:rowOff>101600</xdr:rowOff>
    </xdr:to>
    <xdr:graphicFrame macro="">
      <xdr:nvGraphicFramePr>
        <xdr:cNvPr id="288" name="Gráfico 287">
          <a:extLst>
            <a:ext uri="{FF2B5EF4-FFF2-40B4-BE49-F238E27FC236}">
              <a16:creationId xmlns:a16="http://schemas.microsoft.com/office/drawing/2014/main" id="{027B25A7-0E41-4C2F-814A-41C5D2B86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</xdr:col>
      <xdr:colOff>336550</xdr:colOff>
      <xdr:row>84</xdr:row>
      <xdr:rowOff>134937</xdr:rowOff>
    </xdr:from>
    <xdr:ext cx="65" cy="172227"/>
    <xdr:sp macro="" textlink="">
      <xdr:nvSpPr>
        <xdr:cNvPr id="289" name="CaixaDeTexto 288">
          <a:extLst>
            <a:ext uri="{FF2B5EF4-FFF2-40B4-BE49-F238E27FC236}">
              <a16:creationId xmlns:a16="http://schemas.microsoft.com/office/drawing/2014/main" id="{C6F1AEF6-149B-4325-92DB-C38FB546C843}"/>
            </a:ext>
          </a:extLst>
        </xdr:cNvPr>
        <xdr:cNvSpPr txBox="1"/>
      </xdr:nvSpPr>
      <xdr:spPr>
        <a:xfrm>
          <a:off x="3384550" y="15952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84</xdr:row>
      <xdr:rowOff>134937</xdr:rowOff>
    </xdr:from>
    <xdr:ext cx="65" cy="172227"/>
    <xdr:sp macro="" textlink="">
      <xdr:nvSpPr>
        <xdr:cNvPr id="290" name="CaixaDeTexto 289">
          <a:extLst>
            <a:ext uri="{FF2B5EF4-FFF2-40B4-BE49-F238E27FC236}">
              <a16:creationId xmlns:a16="http://schemas.microsoft.com/office/drawing/2014/main" id="{3E4582EE-2C10-4AC2-AF4A-CDD93999082E}"/>
            </a:ext>
          </a:extLst>
        </xdr:cNvPr>
        <xdr:cNvSpPr txBox="1"/>
      </xdr:nvSpPr>
      <xdr:spPr>
        <a:xfrm>
          <a:off x="3384550" y="15952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84</xdr:row>
      <xdr:rowOff>134937</xdr:rowOff>
    </xdr:from>
    <xdr:ext cx="65" cy="172227"/>
    <xdr:sp macro="" textlink="">
      <xdr:nvSpPr>
        <xdr:cNvPr id="291" name="CaixaDeTexto 290">
          <a:extLst>
            <a:ext uri="{FF2B5EF4-FFF2-40B4-BE49-F238E27FC236}">
              <a16:creationId xmlns:a16="http://schemas.microsoft.com/office/drawing/2014/main" id="{2920F16A-52A2-42D3-9ECC-1AA338133E90}"/>
            </a:ext>
          </a:extLst>
        </xdr:cNvPr>
        <xdr:cNvSpPr txBox="1"/>
      </xdr:nvSpPr>
      <xdr:spPr>
        <a:xfrm>
          <a:off x="3384550" y="15952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84</xdr:row>
      <xdr:rowOff>134937</xdr:rowOff>
    </xdr:from>
    <xdr:ext cx="65" cy="172227"/>
    <xdr:sp macro="" textlink="">
      <xdr:nvSpPr>
        <xdr:cNvPr id="292" name="CaixaDeTexto 291">
          <a:extLst>
            <a:ext uri="{FF2B5EF4-FFF2-40B4-BE49-F238E27FC236}">
              <a16:creationId xmlns:a16="http://schemas.microsoft.com/office/drawing/2014/main" id="{EE6E329F-95EE-43D9-8E0E-CF4F8DF72EF3}"/>
            </a:ext>
          </a:extLst>
        </xdr:cNvPr>
        <xdr:cNvSpPr txBox="1"/>
      </xdr:nvSpPr>
      <xdr:spPr>
        <a:xfrm>
          <a:off x="3384550" y="15952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84</xdr:row>
      <xdr:rowOff>134937</xdr:rowOff>
    </xdr:from>
    <xdr:ext cx="65" cy="172227"/>
    <xdr:sp macro="" textlink="">
      <xdr:nvSpPr>
        <xdr:cNvPr id="293" name="CaixaDeTexto 292">
          <a:extLst>
            <a:ext uri="{FF2B5EF4-FFF2-40B4-BE49-F238E27FC236}">
              <a16:creationId xmlns:a16="http://schemas.microsoft.com/office/drawing/2014/main" id="{89BD5AFD-AE50-4600-B2A6-5EA8B666E0A3}"/>
            </a:ext>
          </a:extLst>
        </xdr:cNvPr>
        <xdr:cNvSpPr txBox="1"/>
      </xdr:nvSpPr>
      <xdr:spPr>
        <a:xfrm>
          <a:off x="3384550" y="15952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84</xdr:row>
      <xdr:rowOff>134937</xdr:rowOff>
    </xdr:from>
    <xdr:ext cx="65" cy="172227"/>
    <xdr:sp macro="" textlink="">
      <xdr:nvSpPr>
        <xdr:cNvPr id="294" name="CaixaDeTexto 293">
          <a:extLst>
            <a:ext uri="{FF2B5EF4-FFF2-40B4-BE49-F238E27FC236}">
              <a16:creationId xmlns:a16="http://schemas.microsoft.com/office/drawing/2014/main" id="{FAF14EA5-3B34-461A-898A-14A1638F8B19}"/>
            </a:ext>
          </a:extLst>
        </xdr:cNvPr>
        <xdr:cNvSpPr txBox="1"/>
      </xdr:nvSpPr>
      <xdr:spPr>
        <a:xfrm>
          <a:off x="3384550" y="15952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84</xdr:row>
      <xdr:rowOff>134937</xdr:rowOff>
    </xdr:from>
    <xdr:ext cx="65" cy="172227"/>
    <xdr:sp macro="" textlink="">
      <xdr:nvSpPr>
        <xdr:cNvPr id="295" name="CaixaDeTexto 294">
          <a:extLst>
            <a:ext uri="{FF2B5EF4-FFF2-40B4-BE49-F238E27FC236}">
              <a16:creationId xmlns:a16="http://schemas.microsoft.com/office/drawing/2014/main" id="{369B2C8C-4E21-4303-817E-D2E1B57A7D24}"/>
            </a:ext>
          </a:extLst>
        </xdr:cNvPr>
        <xdr:cNvSpPr txBox="1"/>
      </xdr:nvSpPr>
      <xdr:spPr>
        <a:xfrm>
          <a:off x="3384550" y="15952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84</xdr:row>
      <xdr:rowOff>134937</xdr:rowOff>
    </xdr:from>
    <xdr:ext cx="65" cy="172227"/>
    <xdr:sp macro="" textlink="">
      <xdr:nvSpPr>
        <xdr:cNvPr id="296" name="CaixaDeTexto 295">
          <a:extLst>
            <a:ext uri="{FF2B5EF4-FFF2-40B4-BE49-F238E27FC236}">
              <a16:creationId xmlns:a16="http://schemas.microsoft.com/office/drawing/2014/main" id="{4DBCECBD-6A04-4773-A3D3-CC2FB6077018}"/>
            </a:ext>
          </a:extLst>
        </xdr:cNvPr>
        <xdr:cNvSpPr txBox="1"/>
      </xdr:nvSpPr>
      <xdr:spPr>
        <a:xfrm>
          <a:off x="3384550" y="15952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84</xdr:row>
      <xdr:rowOff>134937</xdr:rowOff>
    </xdr:from>
    <xdr:ext cx="65" cy="172227"/>
    <xdr:sp macro="" textlink="">
      <xdr:nvSpPr>
        <xdr:cNvPr id="297" name="CaixaDeTexto 296">
          <a:extLst>
            <a:ext uri="{FF2B5EF4-FFF2-40B4-BE49-F238E27FC236}">
              <a16:creationId xmlns:a16="http://schemas.microsoft.com/office/drawing/2014/main" id="{5C108B26-B70E-4525-ABE4-5A47C0B39434}"/>
            </a:ext>
          </a:extLst>
        </xdr:cNvPr>
        <xdr:cNvSpPr txBox="1"/>
      </xdr:nvSpPr>
      <xdr:spPr>
        <a:xfrm>
          <a:off x="3384550" y="15952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84</xdr:row>
      <xdr:rowOff>134937</xdr:rowOff>
    </xdr:from>
    <xdr:ext cx="65" cy="172227"/>
    <xdr:sp macro="" textlink="">
      <xdr:nvSpPr>
        <xdr:cNvPr id="298" name="CaixaDeTexto 297">
          <a:extLst>
            <a:ext uri="{FF2B5EF4-FFF2-40B4-BE49-F238E27FC236}">
              <a16:creationId xmlns:a16="http://schemas.microsoft.com/office/drawing/2014/main" id="{86276473-889A-4677-9544-81644500CB7F}"/>
            </a:ext>
          </a:extLst>
        </xdr:cNvPr>
        <xdr:cNvSpPr txBox="1"/>
      </xdr:nvSpPr>
      <xdr:spPr>
        <a:xfrm>
          <a:off x="3384550" y="15952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84</xdr:row>
      <xdr:rowOff>134937</xdr:rowOff>
    </xdr:from>
    <xdr:ext cx="65" cy="172227"/>
    <xdr:sp macro="" textlink="">
      <xdr:nvSpPr>
        <xdr:cNvPr id="299" name="CaixaDeTexto 298">
          <a:extLst>
            <a:ext uri="{FF2B5EF4-FFF2-40B4-BE49-F238E27FC236}">
              <a16:creationId xmlns:a16="http://schemas.microsoft.com/office/drawing/2014/main" id="{02C129D2-6CFB-4690-B4E5-EB6329F8E12C}"/>
            </a:ext>
          </a:extLst>
        </xdr:cNvPr>
        <xdr:cNvSpPr txBox="1"/>
      </xdr:nvSpPr>
      <xdr:spPr>
        <a:xfrm>
          <a:off x="3384550" y="15952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85</xdr:row>
      <xdr:rowOff>0</xdr:rowOff>
    </xdr:from>
    <xdr:ext cx="65" cy="172227"/>
    <xdr:sp macro="" textlink="">
      <xdr:nvSpPr>
        <xdr:cNvPr id="300" name="CaixaDeTexto 299">
          <a:extLst>
            <a:ext uri="{FF2B5EF4-FFF2-40B4-BE49-F238E27FC236}">
              <a16:creationId xmlns:a16="http://schemas.microsoft.com/office/drawing/2014/main" id="{723FF88A-4F83-4CD2-87EA-AF990CD4C6D1}"/>
            </a:ext>
          </a:extLst>
        </xdr:cNvPr>
        <xdr:cNvSpPr txBox="1"/>
      </xdr:nvSpPr>
      <xdr:spPr>
        <a:xfrm>
          <a:off x="3419475" y="16008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85</xdr:row>
      <xdr:rowOff>134937</xdr:rowOff>
    </xdr:from>
    <xdr:ext cx="65" cy="172227"/>
    <xdr:sp macro="" textlink="">
      <xdr:nvSpPr>
        <xdr:cNvPr id="301" name="CaixaDeTexto 300">
          <a:extLst>
            <a:ext uri="{FF2B5EF4-FFF2-40B4-BE49-F238E27FC236}">
              <a16:creationId xmlns:a16="http://schemas.microsoft.com/office/drawing/2014/main" id="{AFF25CC0-9D38-4A66-AC93-DB9AE60A8C87}"/>
            </a:ext>
          </a:extLst>
        </xdr:cNvPr>
        <xdr:cNvSpPr txBox="1"/>
      </xdr:nvSpPr>
      <xdr:spPr>
        <a:xfrm>
          <a:off x="3384550" y="16143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85</xdr:row>
      <xdr:rowOff>134937</xdr:rowOff>
    </xdr:from>
    <xdr:ext cx="65" cy="172227"/>
    <xdr:sp macro="" textlink="">
      <xdr:nvSpPr>
        <xdr:cNvPr id="302" name="CaixaDeTexto 301">
          <a:extLst>
            <a:ext uri="{FF2B5EF4-FFF2-40B4-BE49-F238E27FC236}">
              <a16:creationId xmlns:a16="http://schemas.microsoft.com/office/drawing/2014/main" id="{AE0ED636-08C4-4713-9EAB-6DB88F6BF0A5}"/>
            </a:ext>
          </a:extLst>
        </xdr:cNvPr>
        <xdr:cNvSpPr txBox="1"/>
      </xdr:nvSpPr>
      <xdr:spPr>
        <a:xfrm>
          <a:off x="3384550" y="16143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85</xdr:row>
      <xdr:rowOff>134937</xdr:rowOff>
    </xdr:from>
    <xdr:ext cx="65" cy="172227"/>
    <xdr:sp macro="" textlink="">
      <xdr:nvSpPr>
        <xdr:cNvPr id="303" name="CaixaDeTexto 302">
          <a:extLst>
            <a:ext uri="{FF2B5EF4-FFF2-40B4-BE49-F238E27FC236}">
              <a16:creationId xmlns:a16="http://schemas.microsoft.com/office/drawing/2014/main" id="{B236D470-E806-4450-BA03-F4C9C73CD803}"/>
            </a:ext>
          </a:extLst>
        </xdr:cNvPr>
        <xdr:cNvSpPr txBox="1"/>
      </xdr:nvSpPr>
      <xdr:spPr>
        <a:xfrm>
          <a:off x="3384550" y="16143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85</xdr:row>
      <xdr:rowOff>134937</xdr:rowOff>
    </xdr:from>
    <xdr:ext cx="65" cy="172227"/>
    <xdr:sp macro="" textlink="">
      <xdr:nvSpPr>
        <xdr:cNvPr id="304" name="CaixaDeTexto 303">
          <a:extLst>
            <a:ext uri="{FF2B5EF4-FFF2-40B4-BE49-F238E27FC236}">
              <a16:creationId xmlns:a16="http://schemas.microsoft.com/office/drawing/2014/main" id="{18B9A514-D475-4223-B7E2-F1F5AEE75A2A}"/>
            </a:ext>
          </a:extLst>
        </xdr:cNvPr>
        <xdr:cNvSpPr txBox="1"/>
      </xdr:nvSpPr>
      <xdr:spPr>
        <a:xfrm>
          <a:off x="3384550" y="16143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85</xdr:row>
      <xdr:rowOff>134937</xdr:rowOff>
    </xdr:from>
    <xdr:ext cx="65" cy="172227"/>
    <xdr:sp macro="" textlink="">
      <xdr:nvSpPr>
        <xdr:cNvPr id="305" name="CaixaDeTexto 304">
          <a:extLst>
            <a:ext uri="{FF2B5EF4-FFF2-40B4-BE49-F238E27FC236}">
              <a16:creationId xmlns:a16="http://schemas.microsoft.com/office/drawing/2014/main" id="{CF9CBCF6-0569-401C-B4C4-6772A40D9620}"/>
            </a:ext>
          </a:extLst>
        </xdr:cNvPr>
        <xdr:cNvSpPr txBox="1"/>
      </xdr:nvSpPr>
      <xdr:spPr>
        <a:xfrm>
          <a:off x="3384550" y="15952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85</xdr:row>
      <xdr:rowOff>134937</xdr:rowOff>
    </xdr:from>
    <xdr:ext cx="65" cy="172227"/>
    <xdr:sp macro="" textlink="">
      <xdr:nvSpPr>
        <xdr:cNvPr id="306" name="CaixaDeTexto 305">
          <a:extLst>
            <a:ext uri="{FF2B5EF4-FFF2-40B4-BE49-F238E27FC236}">
              <a16:creationId xmlns:a16="http://schemas.microsoft.com/office/drawing/2014/main" id="{CC288CD7-420F-4E3F-952A-71C3EE36090C}"/>
            </a:ext>
          </a:extLst>
        </xdr:cNvPr>
        <xdr:cNvSpPr txBox="1"/>
      </xdr:nvSpPr>
      <xdr:spPr>
        <a:xfrm>
          <a:off x="3384550" y="15952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85</xdr:row>
      <xdr:rowOff>134937</xdr:rowOff>
    </xdr:from>
    <xdr:ext cx="65" cy="172227"/>
    <xdr:sp macro="" textlink="">
      <xdr:nvSpPr>
        <xdr:cNvPr id="307" name="CaixaDeTexto 306">
          <a:extLst>
            <a:ext uri="{FF2B5EF4-FFF2-40B4-BE49-F238E27FC236}">
              <a16:creationId xmlns:a16="http://schemas.microsoft.com/office/drawing/2014/main" id="{E5070240-B6AB-4DEE-8756-C0FA2F34D579}"/>
            </a:ext>
          </a:extLst>
        </xdr:cNvPr>
        <xdr:cNvSpPr txBox="1"/>
      </xdr:nvSpPr>
      <xdr:spPr>
        <a:xfrm>
          <a:off x="3384550" y="15952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85</xdr:row>
      <xdr:rowOff>134937</xdr:rowOff>
    </xdr:from>
    <xdr:ext cx="65" cy="172227"/>
    <xdr:sp macro="" textlink="">
      <xdr:nvSpPr>
        <xdr:cNvPr id="308" name="CaixaDeTexto 307">
          <a:extLst>
            <a:ext uri="{FF2B5EF4-FFF2-40B4-BE49-F238E27FC236}">
              <a16:creationId xmlns:a16="http://schemas.microsoft.com/office/drawing/2014/main" id="{FA7A2968-A2D0-42DE-B540-5C660E9057B7}"/>
            </a:ext>
          </a:extLst>
        </xdr:cNvPr>
        <xdr:cNvSpPr txBox="1"/>
      </xdr:nvSpPr>
      <xdr:spPr>
        <a:xfrm>
          <a:off x="3384550" y="15952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85</xdr:row>
      <xdr:rowOff>134937</xdr:rowOff>
    </xdr:from>
    <xdr:ext cx="65" cy="172227"/>
    <xdr:sp macro="" textlink="">
      <xdr:nvSpPr>
        <xdr:cNvPr id="309" name="CaixaDeTexto 308">
          <a:extLst>
            <a:ext uri="{FF2B5EF4-FFF2-40B4-BE49-F238E27FC236}">
              <a16:creationId xmlns:a16="http://schemas.microsoft.com/office/drawing/2014/main" id="{D0B0127E-D8F1-49B3-9069-CDD8A992E2A5}"/>
            </a:ext>
          </a:extLst>
        </xdr:cNvPr>
        <xdr:cNvSpPr txBox="1"/>
      </xdr:nvSpPr>
      <xdr:spPr>
        <a:xfrm>
          <a:off x="3384550" y="15952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85</xdr:row>
      <xdr:rowOff>134937</xdr:rowOff>
    </xdr:from>
    <xdr:ext cx="65" cy="172227"/>
    <xdr:sp macro="" textlink="">
      <xdr:nvSpPr>
        <xdr:cNvPr id="310" name="CaixaDeTexto 309">
          <a:extLst>
            <a:ext uri="{FF2B5EF4-FFF2-40B4-BE49-F238E27FC236}">
              <a16:creationId xmlns:a16="http://schemas.microsoft.com/office/drawing/2014/main" id="{450A33F5-6AAF-45E3-8DEE-F1B7B3445C49}"/>
            </a:ext>
          </a:extLst>
        </xdr:cNvPr>
        <xdr:cNvSpPr txBox="1"/>
      </xdr:nvSpPr>
      <xdr:spPr>
        <a:xfrm>
          <a:off x="3384550" y="15952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85</xdr:row>
      <xdr:rowOff>134937</xdr:rowOff>
    </xdr:from>
    <xdr:ext cx="65" cy="172227"/>
    <xdr:sp macro="" textlink="">
      <xdr:nvSpPr>
        <xdr:cNvPr id="311" name="CaixaDeTexto 310">
          <a:extLst>
            <a:ext uri="{FF2B5EF4-FFF2-40B4-BE49-F238E27FC236}">
              <a16:creationId xmlns:a16="http://schemas.microsoft.com/office/drawing/2014/main" id="{808BA94D-C2C9-452F-B149-C696FC437ED3}"/>
            </a:ext>
          </a:extLst>
        </xdr:cNvPr>
        <xdr:cNvSpPr txBox="1"/>
      </xdr:nvSpPr>
      <xdr:spPr>
        <a:xfrm>
          <a:off x="3384550" y="15952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85</xdr:row>
      <xdr:rowOff>134937</xdr:rowOff>
    </xdr:from>
    <xdr:ext cx="65" cy="172227"/>
    <xdr:sp macro="" textlink="">
      <xdr:nvSpPr>
        <xdr:cNvPr id="312" name="CaixaDeTexto 311">
          <a:extLst>
            <a:ext uri="{FF2B5EF4-FFF2-40B4-BE49-F238E27FC236}">
              <a16:creationId xmlns:a16="http://schemas.microsoft.com/office/drawing/2014/main" id="{F778578D-9949-4B95-BEA4-284E3FEF7DA1}"/>
            </a:ext>
          </a:extLst>
        </xdr:cNvPr>
        <xdr:cNvSpPr txBox="1"/>
      </xdr:nvSpPr>
      <xdr:spPr>
        <a:xfrm>
          <a:off x="3384550" y="15952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85</xdr:row>
      <xdr:rowOff>134937</xdr:rowOff>
    </xdr:from>
    <xdr:ext cx="65" cy="172227"/>
    <xdr:sp macro="" textlink="">
      <xdr:nvSpPr>
        <xdr:cNvPr id="313" name="CaixaDeTexto 312">
          <a:extLst>
            <a:ext uri="{FF2B5EF4-FFF2-40B4-BE49-F238E27FC236}">
              <a16:creationId xmlns:a16="http://schemas.microsoft.com/office/drawing/2014/main" id="{BBB0A259-3181-4D6F-8D0B-BA1C415FFAC5}"/>
            </a:ext>
          </a:extLst>
        </xdr:cNvPr>
        <xdr:cNvSpPr txBox="1"/>
      </xdr:nvSpPr>
      <xdr:spPr>
        <a:xfrm>
          <a:off x="3384550" y="15952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85</xdr:row>
      <xdr:rowOff>134937</xdr:rowOff>
    </xdr:from>
    <xdr:ext cx="65" cy="172227"/>
    <xdr:sp macro="" textlink="">
      <xdr:nvSpPr>
        <xdr:cNvPr id="314" name="CaixaDeTexto 313">
          <a:extLst>
            <a:ext uri="{FF2B5EF4-FFF2-40B4-BE49-F238E27FC236}">
              <a16:creationId xmlns:a16="http://schemas.microsoft.com/office/drawing/2014/main" id="{714146D5-21AC-4B60-8760-E40C3491587A}"/>
            </a:ext>
          </a:extLst>
        </xdr:cNvPr>
        <xdr:cNvSpPr txBox="1"/>
      </xdr:nvSpPr>
      <xdr:spPr>
        <a:xfrm>
          <a:off x="3384550" y="15952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85</xdr:row>
      <xdr:rowOff>134937</xdr:rowOff>
    </xdr:from>
    <xdr:ext cx="65" cy="172227"/>
    <xdr:sp macro="" textlink="">
      <xdr:nvSpPr>
        <xdr:cNvPr id="315" name="CaixaDeTexto 314">
          <a:extLst>
            <a:ext uri="{FF2B5EF4-FFF2-40B4-BE49-F238E27FC236}">
              <a16:creationId xmlns:a16="http://schemas.microsoft.com/office/drawing/2014/main" id="{B4E3DB1E-DC49-443F-9CEE-F86CB01EF1F2}"/>
            </a:ext>
          </a:extLst>
        </xdr:cNvPr>
        <xdr:cNvSpPr txBox="1"/>
      </xdr:nvSpPr>
      <xdr:spPr>
        <a:xfrm>
          <a:off x="3384550" y="15952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371475</xdr:colOff>
      <xdr:row>86</xdr:row>
      <xdr:rowOff>0</xdr:rowOff>
    </xdr:from>
    <xdr:ext cx="65" cy="172227"/>
    <xdr:sp macro="" textlink="">
      <xdr:nvSpPr>
        <xdr:cNvPr id="316" name="CaixaDeTexto 315">
          <a:extLst>
            <a:ext uri="{FF2B5EF4-FFF2-40B4-BE49-F238E27FC236}">
              <a16:creationId xmlns:a16="http://schemas.microsoft.com/office/drawing/2014/main" id="{CE50E09B-7A61-48D0-8B47-4B1C69AB6E2B}"/>
            </a:ext>
          </a:extLst>
        </xdr:cNvPr>
        <xdr:cNvSpPr txBox="1"/>
      </xdr:nvSpPr>
      <xdr:spPr>
        <a:xfrm>
          <a:off x="3419475" y="16008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86</xdr:row>
      <xdr:rowOff>134937</xdr:rowOff>
    </xdr:from>
    <xdr:ext cx="65" cy="172227"/>
    <xdr:sp macro="" textlink="">
      <xdr:nvSpPr>
        <xdr:cNvPr id="317" name="CaixaDeTexto 316">
          <a:extLst>
            <a:ext uri="{FF2B5EF4-FFF2-40B4-BE49-F238E27FC236}">
              <a16:creationId xmlns:a16="http://schemas.microsoft.com/office/drawing/2014/main" id="{3319F7DD-4AAA-4F5E-A35D-17F4E4E979BF}"/>
            </a:ext>
          </a:extLst>
        </xdr:cNvPr>
        <xdr:cNvSpPr txBox="1"/>
      </xdr:nvSpPr>
      <xdr:spPr>
        <a:xfrm>
          <a:off x="3384550" y="16143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86</xdr:row>
      <xdr:rowOff>134937</xdr:rowOff>
    </xdr:from>
    <xdr:ext cx="65" cy="172227"/>
    <xdr:sp macro="" textlink="">
      <xdr:nvSpPr>
        <xdr:cNvPr id="318" name="CaixaDeTexto 317">
          <a:extLst>
            <a:ext uri="{FF2B5EF4-FFF2-40B4-BE49-F238E27FC236}">
              <a16:creationId xmlns:a16="http://schemas.microsoft.com/office/drawing/2014/main" id="{49ABF3F1-F522-41BB-84D8-595FB8F75EFF}"/>
            </a:ext>
          </a:extLst>
        </xdr:cNvPr>
        <xdr:cNvSpPr txBox="1"/>
      </xdr:nvSpPr>
      <xdr:spPr>
        <a:xfrm>
          <a:off x="3384550" y="16143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86</xdr:row>
      <xdr:rowOff>134937</xdr:rowOff>
    </xdr:from>
    <xdr:ext cx="65" cy="172227"/>
    <xdr:sp macro="" textlink="">
      <xdr:nvSpPr>
        <xdr:cNvPr id="319" name="CaixaDeTexto 318">
          <a:extLst>
            <a:ext uri="{FF2B5EF4-FFF2-40B4-BE49-F238E27FC236}">
              <a16:creationId xmlns:a16="http://schemas.microsoft.com/office/drawing/2014/main" id="{F24D5332-1F27-4FCB-B5AD-D18B2ABE4594}"/>
            </a:ext>
          </a:extLst>
        </xdr:cNvPr>
        <xdr:cNvSpPr txBox="1"/>
      </xdr:nvSpPr>
      <xdr:spPr>
        <a:xfrm>
          <a:off x="3384550" y="16143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86</xdr:row>
      <xdr:rowOff>134937</xdr:rowOff>
    </xdr:from>
    <xdr:ext cx="65" cy="172227"/>
    <xdr:sp macro="" textlink="">
      <xdr:nvSpPr>
        <xdr:cNvPr id="320" name="CaixaDeTexto 319">
          <a:extLst>
            <a:ext uri="{FF2B5EF4-FFF2-40B4-BE49-F238E27FC236}">
              <a16:creationId xmlns:a16="http://schemas.microsoft.com/office/drawing/2014/main" id="{9BE755AF-EB2A-4F9D-AF3B-890AD40A2057}"/>
            </a:ext>
          </a:extLst>
        </xdr:cNvPr>
        <xdr:cNvSpPr txBox="1"/>
      </xdr:nvSpPr>
      <xdr:spPr>
        <a:xfrm>
          <a:off x="3384550" y="16143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86</xdr:row>
      <xdr:rowOff>134937</xdr:rowOff>
    </xdr:from>
    <xdr:ext cx="65" cy="172227"/>
    <xdr:sp macro="" textlink="">
      <xdr:nvSpPr>
        <xdr:cNvPr id="321" name="CaixaDeTexto 320">
          <a:extLst>
            <a:ext uri="{FF2B5EF4-FFF2-40B4-BE49-F238E27FC236}">
              <a16:creationId xmlns:a16="http://schemas.microsoft.com/office/drawing/2014/main" id="{3CC3E1EF-F6F7-4EB9-9A81-7CB6F8E757A6}"/>
            </a:ext>
          </a:extLst>
        </xdr:cNvPr>
        <xdr:cNvSpPr txBox="1"/>
      </xdr:nvSpPr>
      <xdr:spPr>
        <a:xfrm>
          <a:off x="3384550" y="16143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86</xdr:row>
      <xdr:rowOff>134937</xdr:rowOff>
    </xdr:from>
    <xdr:ext cx="65" cy="172227"/>
    <xdr:sp macro="" textlink="">
      <xdr:nvSpPr>
        <xdr:cNvPr id="322" name="CaixaDeTexto 321">
          <a:extLst>
            <a:ext uri="{FF2B5EF4-FFF2-40B4-BE49-F238E27FC236}">
              <a16:creationId xmlns:a16="http://schemas.microsoft.com/office/drawing/2014/main" id="{5251EE1C-9CEE-4051-BB8A-DAC7B9A26093}"/>
            </a:ext>
          </a:extLst>
        </xdr:cNvPr>
        <xdr:cNvSpPr txBox="1"/>
      </xdr:nvSpPr>
      <xdr:spPr>
        <a:xfrm>
          <a:off x="3384550" y="16143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86</xdr:row>
      <xdr:rowOff>134937</xdr:rowOff>
    </xdr:from>
    <xdr:ext cx="65" cy="172227"/>
    <xdr:sp macro="" textlink="">
      <xdr:nvSpPr>
        <xdr:cNvPr id="323" name="CaixaDeTexto 322">
          <a:extLst>
            <a:ext uri="{FF2B5EF4-FFF2-40B4-BE49-F238E27FC236}">
              <a16:creationId xmlns:a16="http://schemas.microsoft.com/office/drawing/2014/main" id="{70BCF05B-B860-4714-950C-FABDAB758BC4}"/>
            </a:ext>
          </a:extLst>
        </xdr:cNvPr>
        <xdr:cNvSpPr txBox="1"/>
      </xdr:nvSpPr>
      <xdr:spPr>
        <a:xfrm>
          <a:off x="3384550" y="16143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86</xdr:row>
      <xdr:rowOff>134937</xdr:rowOff>
    </xdr:from>
    <xdr:ext cx="65" cy="172227"/>
    <xdr:sp macro="" textlink="">
      <xdr:nvSpPr>
        <xdr:cNvPr id="324" name="CaixaDeTexto 323">
          <a:extLst>
            <a:ext uri="{FF2B5EF4-FFF2-40B4-BE49-F238E27FC236}">
              <a16:creationId xmlns:a16="http://schemas.microsoft.com/office/drawing/2014/main" id="{6567368C-A48B-468B-87E2-B5DCB3BF6DE4}"/>
            </a:ext>
          </a:extLst>
        </xdr:cNvPr>
        <xdr:cNvSpPr txBox="1"/>
      </xdr:nvSpPr>
      <xdr:spPr>
        <a:xfrm>
          <a:off x="3384550" y="16143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86</xdr:row>
      <xdr:rowOff>134937</xdr:rowOff>
    </xdr:from>
    <xdr:ext cx="65" cy="172227"/>
    <xdr:sp macro="" textlink="">
      <xdr:nvSpPr>
        <xdr:cNvPr id="325" name="CaixaDeTexto 324">
          <a:extLst>
            <a:ext uri="{FF2B5EF4-FFF2-40B4-BE49-F238E27FC236}">
              <a16:creationId xmlns:a16="http://schemas.microsoft.com/office/drawing/2014/main" id="{6C68F394-5ECB-4E3F-A673-304AA0114DE8}"/>
            </a:ext>
          </a:extLst>
        </xdr:cNvPr>
        <xdr:cNvSpPr txBox="1"/>
      </xdr:nvSpPr>
      <xdr:spPr>
        <a:xfrm>
          <a:off x="3384550" y="16143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86</xdr:row>
      <xdr:rowOff>134937</xdr:rowOff>
    </xdr:from>
    <xdr:ext cx="65" cy="172227"/>
    <xdr:sp macro="" textlink="">
      <xdr:nvSpPr>
        <xdr:cNvPr id="326" name="CaixaDeTexto 325">
          <a:extLst>
            <a:ext uri="{FF2B5EF4-FFF2-40B4-BE49-F238E27FC236}">
              <a16:creationId xmlns:a16="http://schemas.microsoft.com/office/drawing/2014/main" id="{F52B1C58-3A4D-47C2-893A-80DDE7C4C8A0}"/>
            </a:ext>
          </a:extLst>
        </xdr:cNvPr>
        <xdr:cNvSpPr txBox="1"/>
      </xdr:nvSpPr>
      <xdr:spPr>
        <a:xfrm>
          <a:off x="3384550" y="16143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86</xdr:row>
      <xdr:rowOff>134937</xdr:rowOff>
    </xdr:from>
    <xdr:ext cx="65" cy="172227"/>
    <xdr:sp macro="" textlink="">
      <xdr:nvSpPr>
        <xdr:cNvPr id="327" name="CaixaDeTexto 326">
          <a:extLst>
            <a:ext uri="{FF2B5EF4-FFF2-40B4-BE49-F238E27FC236}">
              <a16:creationId xmlns:a16="http://schemas.microsoft.com/office/drawing/2014/main" id="{EAF2B3D6-EEE8-41CB-8B76-DDA0D41862D1}"/>
            </a:ext>
          </a:extLst>
        </xdr:cNvPr>
        <xdr:cNvSpPr txBox="1"/>
      </xdr:nvSpPr>
      <xdr:spPr>
        <a:xfrm>
          <a:off x="3384550" y="16143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86</xdr:row>
      <xdr:rowOff>134937</xdr:rowOff>
    </xdr:from>
    <xdr:ext cx="65" cy="172227"/>
    <xdr:sp macro="" textlink="">
      <xdr:nvSpPr>
        <xdr:cNvPr id="328" name="CaixaDeTexto 327">
          <a:extLst>
            <a:ext uri="{FF2B5EF4-FFF2-40B4-BE49-F238E27FC236}">
              <a16:creationId xmlns:a16="http://schemas.microsoft.com/office/drawing/2014/main" id="{F7EF615F-2AAC-4F96-9B36-D5DDA25A59BE}"/>
            </a:ext>
          </a:extLst>
        </xdr:cNvPr>
        <xdr:cNvSpPr txBox="1"/>
      </xdr:nvSpPr>
      <xdr:spPr>
        <a:xfrm>
          <a:off x="3384550" y="16143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86</xdr:row>
      <xdr:rowOff>134937</xdr:rowOff>
    </xdr:from>
    <xdr:ext cx="65" cy="172227"/>
    <xdr:sp macro="" textlink="">
      <xdr:nvSpPr>
        <xdr:cNvPr id="329" name="CaixaDeTexto 328">
          <a:extLst>
            <a:ext uri="{FF2B5EF4-FFF2-40B4-BE49-F238E27FC236}">
              <a16:creationId xmlns:a16="http://schemas.microsoft.com/office/drawing/2014/main" id="{815A6849-820E-4132-B9A4-897E35D48682}"/>
            </a:ext>
          </a:extLst>
        </xdr:cNvPr>
        <xdr:cNvSpPr txBox="1"/>
      </xdr:nvSpPr>
      <xdr:spPr>
        <a:xfrm>
          <a:off x="3384550" y="16143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86</xdr:row>
      <xdr:rowOff>134937</xdr:rowOff>
    </xdr:from>
    <xdr:ext cx="65" cy="172227"/>
    <xdr:sp macro="" textlink="">
      <xdr:nvSpPr>
        <xdr:cNvPr id="330" name="CaixaDeTexto 329">
          <a:extLst>
            <a:ext uri="{FF2B5EF4-FFF2-40B4-BE49-F238E27FC236}">
              <a16:creationId xmlns:a16="http://schemas.microsoft.com/office/drawing/2014/main" id="{CB397B7B-10B3-4251-8DD2-A4DA3C44AC9B}"/>
            </a:ext>
          </a:extLst>
        </xdr:cNvPr>
        <xdr:cNvSpPr txBox="1"/>
      </xdr:nvSpPr>
      <xdr:spPr>
        <a:xfrm>
          <a:off x="3384550" y="16143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336550</xdr:colOff>
      <xdr:row>86</xdr:row>
      <xdr:rowOff>134937</xdr:rowOff>
    </xdr:from>
    <xdr:ext cx="65" cy="172227"/>
    <xdr:sp macro="" textlink="">
      <xdr:nvSpPr>
        <xdr:cNvPr id="331" name="CaixaDeTexto 330">
          <a:extLst>
            <a:ext uri="{FF2B5EF4-FFF2-40B4-BE49-F238E27FC236}">
              <a16:creationId xmlns:a16="http://schemas.microsoft.com/office/drawing/2014/main" id="{5CDD7288-41DE-4449-8B90-271B644FB78E}"/>
            </a:ext>
          </a:extLst>
        </xdr:cNvPr>
        <xdr:cNvSpPr txBox="1"/>
      </xdr:nvSpPr>
      <xdr:spPr>
        <a:xfrm>
          <a:off x="3384550" y="16143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>
    <xdr:from>
      <xdr:col>12</xdr:col>
      <xdr:colOff>555625</xdr:colOff>
      <xdr:row>1</xdr:row>
      <xdr:rowOff>111125</xdr:rowOff>
    </xdr:from>
    <xdr:to>
      <xdr:col>31</xdr:col>
      <xdr:colOff>190500</xdr:colOff>
      <xdr:row>50</xdr:row>
      <xdr:rowOff>142875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865BA474-60F6-4276-9F39-8014A72F4E40}"/>
                </a:ext>
              </a:extLst>
            </xdr:cNvPr>
            <xdr:cNvSpPr txBox="1"/>
          </xdr:nvSpPr>
          <xdr:spPr>
            <a:xfrm>
              <a:off x="10652125" y="301625"/>
              <a:ext cx="11096625" cy="94773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400" b="1"/>
                <a:t>PARTE I - POLARIZAÇÃO</a:t>
              </a:r>
            </a:p>
            <a:p>
              <a:endParaRPr lang="pt-PT" sz="1400" b="1"/>
            </a:p>
            <a:p>
              <a:r>
                <a:rPr lang="pt-PT" sz="1400" b="1" u="none"/>
                <a:t>(A) </a:t>
              </a:r>
              <a:r>
                <a:rPr lang="pt-PT" sz="1400" b="0" u="none"/>
                <a:t>Ao olhar para as lâmpadas do laboratório pelo</a:t>
              </a:r>
              <a:r>
                <a:rPr lang="pt-PT" sz="1400" b="0" u="none" baseline="0"/>
                <a:t> filtro polarizador, enquanto rodamos o mesmo, verificamos que ele não teve qualquer efeito.</a:t>
              </a:r>
            </a:p>
            <a:p>
              <a:endParaRPr lang="pt-PT" sz="1400" b="0" u="none" baseline="0"/>
            </a:p>
            <a:p>
              <a:r>
                <a:rPr lang="pt-PT" sz="1400" b="1" u="none" baseline="0"/>
                <a:t>(B) </a:t>
              </a:r>
              <a:r>
                <a:rPr lang="pt-PT" sz="1400" b="0" u="none" baseline="0"/>
                <a:t>Ao utilizar dois polarizadores e rodando as mesmas, já que temos zonas escuras e zonas claras, dependendo do desfasamento entre os dois. Isto acontece porque a luz a passar pelo primeiro filtro vai ser polarizada, o que permite ao segundo filtro variar a sua intensidade.</a:t>
              </a:r>
            </a:p>
            <a:p>
              <a:endParaRPr lang="pt-PT" sz="1400" b="0" u="none" baseline="0"/>
            </a:p>
            <a:p>
              <a:r>
                <a:rPr lang="pt-PT" sz="1400" b="1" u="none" baseline="0"/>
                <a:t>(C)</a:t>
              </a:r>
              <a:r>
                <a:rPr lang="pt-PT" sz="1400" b="0" u="none" baseline="0"/>
                <a:t> Observamos em laboratório que a luz da lâmpada usada com um filtro polarizador não sofre qualquer alteração. Ora, como a luz da lâmpada propaga-se por todas as direções e como apenas observamos zonas claras, então respondendo à questão podemos dizer que a luz usada, a da lâmpada, não é polarizada.</a:t>
              </a:r>
            </a:p>
            <a:p>
              <a:endParaRPr lang="pt-PT" sz="1400" b="0" u="none" baseline="0"/>
            </a:p>
            <a:p>
              <a:r>
                <a:rPr lang="pt-PT" sz="1400" b="1" u="none" baseline="0"/>
                <a:t>(D)</a:t>
              </a:r>
              <a:r>
                <a:rPr lang="pt-PT" sz="1400" b="0" u="none" baseline="0"/>
                <a:t> </a:t>
              </a:r>
              <a:endParaRPr lang="pt-PT" sz="1400" b="1" u="none" baseline="0"/>
            </a:p>
            <a:p>
              <a:r>
                <a:rPr lang="pt-PT" sz="1400" b="1" u="none" baseline="0"/>
                <a:t>	i) </a:t>
              </a:r>
              <a:r>
                <a:rPr lang="pt-PT" sz="1400" b="0" u="none" baseline="0"/>
                <a:t>Como sabemos a direção de polarização dos dois polarizadores utilizados, então podemos afirmar que sabemos como a luz incidente irá propagar. Daqui, podemos dizer que devemos orientar os polarizadores um em relação ao outro de forma que a luz que os atravessa tenha um máximo de intensidade  de forma a que não exista desfasamento entre os polarizadores , ficando assim com que as direções de propagação dos polarizadores sejam paralelas entre si.</a:t>
              </a:r>
            </a:p>
            <a:p>
              <a:r>
                <a:rPr lang="pt-PT" sz="1400" b="0" u="none" baseline="0"/>
                <a:t>	</a:t>
              </a:r>
              <a:r>
                <a:rPr lang="pt-PT" sz="1400" b="1" u="none" baseline="0"/>
                <a:t>ii)</a:t>
              </a:r>
              <a:r>
                <a:rPr lang="pt-PT" sz="1400" b="0" u="none" baseline="0"/>
                <a:t> Ao contrário da alínea i), devemos orientar os polarizadores de forma a que eles fiquem perpendiculares entre si, de forma a ter uma intensidade da luz mínima.</a:t>
              </a:r>
            </a:p>
            <a:p>
              <a:endParaRPr lang="pt-PT" sz="1400" b="0" u="none" baseline="0"/>
            </a:p>
            <a:p>
              <a:r>
                <a:rPr lang="pt-PT" sz="1400" b="1" u="none" baseline="0"/>
                <a:t>(E) </a:t>
              </a:r>
              <a:r>
                <a:rPr lang="pt-PT" sz="1400" b="0" u="none" baseline="0"/>
                <a:t>A direção do campo elétrico do feixe transmitido é a direção do eixo dos y, ou seja, é a componente do eixo 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400" b="0" i="1" u="none" baseline="0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⃗"/>
                          <m:ctrlPr>
                            <a:rPr lang="pt-PT" sz="1400" b="0" i="1" u="none" baseline="0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PT" sz="1400" b="0" i="1" u="none" baseline="0">
                              <a:latin typeface="Cambria Math" panose="02040503050406030204" pitchFamily="18" charset="0"/>
                            </a:rPr>
                            <m:t>𝐸</m:t>
                          </m:r>
                        </m:e>
                      </m:acc>
                    </m:e>
                    <m:sub>
                      <m:r>
                        <a:rPr lang="pt-PT" sz="1400" b="0" i="1" u="none" baseline="0">
                          <a:latin typeface="Cambria Math" panose="02040503050406030204" pitchFamily="18" charset="0"/>
                        </a:rPr>
                        <m:t>𝑦</m:t>
                      </m:r>
                    </m:sub>
                  </m:sSub>
                </m:oMath>
              </a14:m>
              <a:r>
                <a:rPr lang="pt-PT" sz="1400" b="1" u="none" baseline="0"/>
                <a:t> </a:t>
              </a:r>
              <a:r>
                <a:rPr lang="pt-PT" sz="1400" b="0" u="none" baseline="0"/>
                <a:t>(temos que ter em atenção que as outras duas componentes serão absorvidas). A direção do campo elétrico transmitido tem uma relação de </a:t>
              </a:r>
              <a14:m>
                <m:oMath xmlns:m="http://schemas.openxmlformats.org/officeDocument/2006/math">
                  <m:func>
                    <m:funcPr>
                      <m:ctrlPr>
                        <a:rPr lang="pt-PT" sz="1400" b="0" i="1" u="none" baseline="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pt-PT" sz="1400" b="0" i="0" u="none" baseline="0">
                          <a:latin typeface="Cambria Math" panose="02040503050406030204" pitchFamily="18" charset="0"/>
                        </a:rPr>
                        <m:t>cos</m:t>
                      </m:r>
                    </m:fName>
                    <m:e>
                      <m:r>
                        <a:rPr lang="pt-PT" sz="1400" b="0" i="1" u="none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</m:e>
                  </m:func>
                </m:oMath>
              </a14:m>
              <a:r>
                <a:rPr lang="pt-PT" sz="1400" b="1" u="none" baseline="0"/>
                <a:t> </a:t>
              </a:r>
              <a:r>
                <a:rPr lang="pt-PT" sz="1400" b="0" u="none" baseline="0"/>
                <a:t>com o campo elétrico incidente, ou seja, dado pela expressão seguinte:</a:t>
              </a: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400" b="1" i="1" u="none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400" b="1" i="1" u="none" baseline="0">
                            <a:latin typeface="Cambria Math" panose="02040503050406030204" pitchFamily="18" charset="0"/>
                          </a:rPr>
                          <m:t>𝑬</m:t>
                        </m:r>
                      </m:e>
                      <m:sub>
                        <m:r>
                          <a:rPr lang="pt-PT" sz="1400" b="1" i="1" u="none" baseline="0">
                            <a:latin typeface="Cambria Math" panose="02040503050406030204" pitchFamily="18" charset="0"/>
                          </a:rPr>
                          <m:t>𝒕𝒓𝒂𝒏𝒔𝒎𝒊𝒕𝒊𝒅𝒐</m:t>
                        </m:r>
                      </m:sub>
                    </m:sSub>
                    <m:r>
                      <a:rPr lang="pt-PT" sz="1400" b="1" i="1" u="none" baseline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PT" sz="1400" b="1" i="1" u="none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400" b="1" i="1" u="none" baseline="0">
                            <a:latin typeface="Cambria Math" panose="02040503050406030204" pitchFamily="18" charset="0"/>
                          </a:rPr>
                          <m:t>𝑬</m:t>
                        </m:r>
                      </m:e>
                      <m:sub>
                        <m:r>
                          <a:rPr lang="pt-PT" sz="1400" b="1" i="1" u="none" baseline="0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func>
                      <m:funcPr>
                        <m:ctrlPr>
                          <a:rPr lang="pt-PT" sz="1400" b="1" i="1" u="none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t-PT" sz="1400" b="0" i="0" u="none" baseline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pt-PT" sz="1400" b="0" i="1" u="none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𝜽</m:t>
                        </m:r>
                      </m:e>
                    </m:func>
                  </m:oMath>
                </m:oMathPara>
              </a14:m>
              <a:endParaRPr lang="pt-PT" sz="1400" b="1" u="none" baseline="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865BA474-60F6-4276-9F39-8014A72F4E40}"/>
                </a:ext>
              </a:extLst>
            </xdr:cNvPr>
            <xdr:cNvSpPr txBox="1"/>
          </xdr:nvSpPr>
          <xdr:spPr>
            <a:xfrm>
              <a:off x="10652125" y="301625"/>
              <a:ext cx="11096625" cy="94773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400" b="1"/>
                <a:t>PARTE I - POLARIZAÇÃO</a:t>
              </a:r>
            </a:p>
            <a:p>
              <a:endParaRPr lang="pt-PT" sz="1400" b="1"/>
            </a:p>
            <a:p>
              <a:r>
                <a:rPr lang="pt-PT" sz="1400" b="1" u="none"/>
                <a:t>(A) </a:t>
              </a:r>
              <a:r>
                <a:rPr lang="pt-PT" sz="1400" b="0" u="none"/>
                <a:t>Ao olhar para as lâmpadas do laboratório pelo</a:t>
              </a:r>
              <a:r>
                <a:rPr lang="pt-PT" sz="1400" b="0" u="none" baseline="0"/>
                <a:t> filtro polarizador, enquanto rodamos o mesmo, verificamos que ele não teve qualquer efeito.</a:t>
              </a:r>
            </a:p>
            <a:p>
              <a:endParaRPr lang="pt-PT" sz="1400" b="0" u="none" baseline="0"/>
            </a:p>
            <a:p>
              <a:r>
                <a:rPr lang="pt-PT" sz="1400" b="1" u="none" baseline="0"/>
                <a:t>(B) </a:t>
              </a:r>
              <a:r>
                <a:rPr lang="pt-PT" sz="1400" b="0" u="none" baseline="0"/>
                <a:t>Ao utilizar dois polarizadores e rodando as mesmas, já que temos zonas escuras e zonas claras, dependendo do desfasamento entre os dois. Isto acontece porque a luz a passar pelo primeiro filtro vai ser polarizada, o que permite ao segundo filtro variar a sua intensidade.</a:t>
              </a:r>
            </a:p>
            <a:p>
              <a:endParaRPr lang="pt-PT" sz="1400" b="0" u="none" baseline="0"/>
            </a:p>
            <a:p>
              <a:r>
                <a:rPr lang="pt-PT" sz="1400" b="1" u="none" baseline="0"/>
                <a:t>(C)</a:t>
              </a:r>
              <a:r>
                <a:rPr lang="pt-PT" sz="1400" b="0" u="none" baseline="0"/>
                <a:t> Observamos em laboratório que a luz da lâmpada usada com um filtro polarizador não sofre qualquer alteração. Ora, como a luz da lâmpada propaga-se por todas as direções e como apenas observamos zonas claras, então respondendo à questão podemos dizer que a luz usada, a da lâmpada, não é polarizada.</a:t>
              </a:r>
            </a:p>
            <a:p>
              <a:endParaRPr lang="pt-PT" sz="1400" b="0" u="none" baseline="0"/>
            </a:p>
            <a:p>
              <a:r>
                <a:rPr lang="pt-PT" sz="1400" b="1" u="none" baseline="0"/>
                <a:t>(D)</a:t>
              </a:r>
              <a:r>
                <a:rPr lang="pt-PT" sz="1400" b="0" u="none" baseline="0"/>
                <a:t> </a:t>
              </a:r>
              <a:endParaRPr lang="pt-PT" sz="1400" b="1" u="none" baseline="0"/>
            </a:p>
            <a:p>
              <a:r>
                <a:rPr lang="pt-PT" sz="1400" b="1" u="none" baseline="0"/>
                <a:t>	i) </a:t>
              </a:r>
              <a:r>
                <a:rPr lang="pt-PT" sz="1400" b="0" u="none" baseline="0"/>
                <a:t>Como sabemos a direção de polarização dos dois polarizadores utilizados, então podemos afirmar que sabemos como a luz incidente irá propagar. Daqui, podemos dizer que devemos orientar os polarizadores um em relação ao outro de forma que a luz que os atravessa tenha um máximo de intensidade  de forma a que não exista desfasamento entre os polarizadores , ficando assim com que as direções de propagação dos polarizadores sejam paralelas entre si.</a:t>
              </a:r>
            </a:p>
            <a:p>
              <a:r>
                <a:rPr lang="pt-PT" sz="1400" b="0" u="none" baseline="0"/>
                <a:t>	</a:t>
              </a:r>
              <a:r>
                <a:rPr lang="pt-PT" sz="1400" b="1" u="none" baseline="0"/>
                <a:t>ii)</a:t>
              </a:r>
              <a:r>
                <a:rPr lang="pt-PT" sz="1400" b="0" u="none" baseline="0"/>
                <a:t> Ao contrário da alínea i), devemos orientar os polarizadores de forma a que eles fiquem perpendiculares entre si, de forma a ter uma intensidade da luz mínima.</a:t>
              </a:r>
            </a:p>
            <a:p>
              <a:endParaRPr lang="pt-PT" sz="1400" b="0" u="none" baseline="0"/>
            </a:p>
            <a:p>
              <a:r>
                <a:rPr lang="pt-PT" sz="1400" b="1" u="none" baseline="0"/>
                <a:t>(E) </a:t>
              </a:r>
              <a:r>
                <a:rPr lang="pt-PT" sz="1400" b="0" u="none" baseline="0"/>
                <a:t>A direção do campo elétrico do feixe transmitido é a direção do eixo dos y, ou seja, é a componente do eixo </a:t>
              </a:r>
              <a:r>
                <a:rPr lang="pt-PT" sz="1400" b="0" i="0" u="none" baseline="0">
                  <a:latin typeface="Cambria Math" panose="02040503050406030204" pitchFamily="18" charset="0"/>
                </a:rPr>
                <a:t>𝐸</a:t>
              </a:r>
              <a:r>
                <a:rPr lang="pt-PT" sz="1400" b="0" i="0" u="none" baseline="0">
                  <a:solidFill>
                    <a:srgbClr val="836967"/>
                  </a:solidFill>
                  <a:latin typeface="Cambria Math" panose="02040503050406030204" pitchFamily="18" charset="0"/>
                </a:rPr>
                <a:t> ⃗_</a:t>
              </a:r>
              <a:r>
                <a:rPr lang="pt-PT" sz="1400" b="0" i="0" u="none" baseline="0">
                  <a:latin typeface="Cambria Math" panose="02040503050406030204" pitchFamily="18" charset="0"/>
                </a:rPr>
                <a:t>𝑦</a:t>
              </a:r>
              <a:r>
                <a:rPr lang="pt-PT" sz="1400" b="1" u="none" baseline="0"/>
                <a:t> </a:t>
              </a:r>
              <a:r>
                <a:rPr lang="pt-PT" sz="1400" b="0" u="none" baseline="0"/>
                <a:t>(temos que ter em atenção que as outras duas componentes serão absorvidas). A direção do campo elétrico transmitido tem uma relação de </a:t>
              </a:r>
              <a:r>
                <a:rPr lang="pt-PT" sz="1400" b="0" i="0" u="none" baseline="0">
                  <a:latin typeface="Cambria Math" panose="02040503050406030204" pitchFamily="18" charset="0"/>
                </a:rPr>
                <a:t>cos⁡</a:t>
              </a:r>
              <a:r>
                <a:rPr lang="pt-PT" sz="1400" b="0" i="0" u="none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pt-PT" sz="1400" b="1" u="none" baseline="0"/>
                <a:t> </a:t>
              </a:r>
              <a:r>
                <a:rPr lang="pt-PT" sz="1400" b="0" u="none" baseline="0"/>
                <a:t>com o campo elétrico incidente, ou seja, dado pela expressão seguinte:</a:t>
              </a:r>
            </a:p>
            <a:p>
              <a:r>
                <a:rPr lang="pt-PT" sz="1400" b="1" i="0" u="none" baseline="0">
                  <a:latin typeface="Cambria Math" panose="02040503050406030204" pitchFamily="18" charset="0"/>
                </a:rPr>
                <a:t>𝑬_𝒕𝒓𝒂𝒏𝒔𝒎𝒊𝒕𝒊𝒅𝒐=𝑬_𝟎 </a:t>
              </a:r>
              <a:r>
                <a:rPr lang="pt-PT" sz="1400" b="0" i="0" u="none" baseline="0">
                  <a:latin typeface="Cambria Math" panose="02040503050406030204" pitchFamily="18" charset="0"/>
                </a:rPr>
                <a:t> cos</a:t>
              </a:r>
              <a:r>
                <a:rPr lang="pt-PT" sz="1400" b="1" i="0" u="none" baseline="0">
                  <a:latin typeface="Cambria Math" panose="02040503050406030204" pitchFamily="18" charset="0"/>
                </a:rPr>
                <a:t>⁡</a:t>
              </a:r>
              <a:r>
                <a:rPr lang="pt-PT" sz="1400" b="0" i="0" u="none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𝜽</a:t>
              </a:r>
              <a:endParaRPr lang="pt-PT" sz="1400" b="1" u="none" baseline="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99D6-F769-4EB8-AA30-F1B74D8FFD87}">
  <dimension ref="B1:I87"/>
  <sheetViews>
    <sheetView tabSelected="1" topLeftCell="K8" zoomScale="80" zoomScaleNormal="80" workbookViewId="0">
      <selection activeCell="J78" sqref="J78"/>
    </sheetView>
  </sheetViews>
  <sheetFormatPr defaultRowHeight="14.5" x14ac:dyDescent="0.35"/>
  <cols>
    <col min="2" max="2" width="4.7265625" customWidth="1"/>
    <col min="3" max="3" width="13.54296875" customWidth="1"/>
    <col min="4" max="5" width="16.6328125" customWidth="1"/>
    <col min="6" max="6" width="14.36328125" customWidth="1"/>
    <col min="7" max="7" width="15.1796875" customWidth="1"/>
    <col min="8" max="8" width="13.36328125" customWidth="1"/>
    <col min="9" max="9" width="15.54296875" customWidth="1"/>
  </cols>
  <sheetData>
    <row r="1" spans="2:9" ht="15" thickBot="1" x14ac:dyDescent="0.4"/>
    <row r="2" spans="2:9" x14ac:dyDescent="0.35">
      <c r="H2" s="13" t="s">
        <v>0</v>
      </c>
      <c r="I2" s="14"/>
    </row>
    <row r="3" spans="2:9" x14ac:dyDescent="0.35">
      <c r="H3" s="15"/>
      <c r="I3" s="16"/>
    </row>
    <row r="4" spans="2:9" x14ac:dyDescent="0.35">
      <c r="H4" s="15"/>
      <c r="I4" s="16"/>
    </row>
    <row r="5" spans="2:9" x14ac:dyDescent="0.35">
      <c r="H5" s="15"/>
      <c r="I5" s="16"/>
    </row>
    <row r="6" spans="2:9" ht="15" thickBot="1" x14ac:dyDescent="0.4">
      <c r="H6" s="17"/>
      <c r="I6" s="18"/>
    </row>
    <row r="9" spans="2:9" ht="23.5" x14ac:dyDescent="0.55000000000000004">
      <c r="B9" s="1" t="s">
        <v>1</v>
      </c>
    </row>
    <row r="10" spans="2:9" ht="15" thickBot="1" x14ac:dyDescent="0.4"/>
    <row r="11" spans="2:9" ht="15" thickBot="1" x14ac:dyDescent="0.4">
      <c r="D11" s="11" t="s">
        <v>5</v>
      </c>
      <c r="E11" s="12"/>
      <c r="G11" s="4" t="s">
        <v>6</v>
      </c>
      <c r="H11" s="4" t="s">
        <v>7</v>
      </c>
      <c r="I11" s="4" t="s">
        <v>8</v>
      </c>
    </row>
    <row r="12" spans="2:9" ht="15" thickBot="1" x14ac:dyDescent="0.4">
      <c r="C12" s="3" t="s">
        <v>2</v>
      </c>
      <c r="D12" s="3" t="s">
        <v>3</v>
      </c>
      <c r="E12" s="4" t="s">
        <v>4</v>
      </c>
      <c r="G12" s="5">
        <f>0.953</f>
        <v>0.95299999999999996</v>
      </c>
      <c r="H12" s="5">
        <f>0.764</f>
        <v>0.76400000000000001</v>
      </c>
      <c r="I12" s="7">
        <f>((G12-H12)/(G12+H12))*100</f>
        <v>11.007571345369827</v>
      </c>
    </row>
    <row r="13" spans="2:9" ht="15" thickBot="1" x14ac:dyDescent="0.4">
      <c r="C13" s="8">
        <f>0</f>
        <v>0</v>
      </c>
      <c r="D13" s="5">
        <f>0.001</f>
        <v>1E-3</v>
      </c>
      <c r="E13" s="5">
        <f>0.883</f>
        <v>0.88300000000000001</v>
      </c>
      <c r="G13" s="2"/>
    </row>
    <row r="14" spans="2:9" ht="15" thickBot="1" x14ac:dyDescent="0.4">
      <c r="C14" s="8">
        <f>10</f>
        <v>10</v>
      </c>
      <c r="D14" s="6">
        <f>0.001</f>
        <v>1E-3</v>
      </c>
      <c r="E14" s="6">
        <f>0.799</f>
        <v>0.79900000000000004</v>
      </c>
    </row>
    <row r="15" spans="2:9" ht="15" thickBot="1" x14ac:dyDescent="0.4">
      <c r="C15" s="8">
        <f>20</f>
        <v>20</v>
      </c>
      <c r="D15" s="6">
        <f t="shared" ref="D15:D31" si="0">0.001</f>
        <v>1E-3</v>
      </c>
      <c r="E15" s="6">
        <f>0.805</f>
        <v>0.80500000000000005</v>
      </c>
    </row>
    <row r="16" spans="2:9" ht="15" thickBot="1" x14ac:dyDescent="0.4">
      <c r="C16" s="8">
        <f>30</f>
        <v>30</v>
      </c>
      <c r="D16" s="6">
        <f t="shared" si="0"/>
        <v>1E-3</v>
      </c>
      <c r="E16" s="6">
        <f>0.803</f>
        <v>0.80300000000000005</v>
      </c>
    </row>
    <row r="17" spans="3:5" ht="15" thickBot="1" x14ac:dyDescent="0.4">
      <c r="C17" s="8">
        <v>40</v>
      </c>
      <c r="D17" s="6">
        <f t="shared" si="0"/>
        <v>1E-3</v>
      </c>
      <c r="E17" s="6">
        <f>0.812</f>
        <v>0.81200000000000006</v>
      </c>
    </row>
    <row r="18" spans="3:5" ht="15" thickBot="1" x14ac:dyDescent="0.4">
      <c r="C18" s="8">
        <v>50</v>
      </c>
      <c r="D18" s="6">
        <f t="shared" si="0"/>
        <v>1E-3</v>
      </c>
      <c r="E18" s="6">
        <f>0.803</f>
        <v>0.80300000000000005</v>
      </c>
    </row>
    <row r="19" spans="3:5" ht="15" thickBot="1" x14ac:dyDescent="0.4">
      <c r="C19" s="8">
        <f>60</f>
        <v>60</v>
      </c>
      <c r="D19" s="6">
        <f t="shared" si="0"/>
        <v>1E-3</v>
      </c>
      <c r="E19" s="6">
        <f>0.828</f>
        <v>0.82799999999999996</v>
      </c>
    </row>
    <row r="20" spans="3:5" ht="15" thickBot="1" x14ac:dyDescent="0.4">
      <c r="C20" s="8">
        <f>70</f>
        <v>70</v>
      </c>
      <c r="D20" s="6">
        <f t="shared" si="0"/>
        <v>1E-3</v>
      </c>
      <c r="E20" s="6">
        <f>0.839</f>
        <v>0.83899999999999997</v>
      </c>
    </row>
    <row r="21" spans="3:5" ht="15" thickBot="1" x14ac:dyDescent="0.4">
      <c r="C21" s="8">
        <f>80</f>
        <v>80</v>
      </c>
      <c r="D21" s="6">
        <f t="shared" si="0"/>
        <v>1E-3</v>
      </c>
      <c r="E21" s="6">
        <f>0.87</f>
        <v>0.87</v>
      </c>
    </row>
    <row r="22" spans="3:5" ht="15" thickBot="1" x14ac:dyDescent="0.4">
      <c r="C22" s="8">
        <f>90</f>
        <v>90</v>
      </c>
      <c r="D22" s="6">
        <f t="shared" si="0"/>
        <v>1E-3</v>
      </c>
      <c r="E22" s="6">
        <f>0.908</f>
        <v>0.90800000000000003</v>
      </c>
    </row>
    <row r="23" spans="3:5" ht="15" thickBot="1" x14ac:dyDescent="0.4">
      <c r="C23" s="8">
        <f>100</f>
        <v>100</v>
      </c>
      <c r="D23" s="6">
        <f t="shared" si="0"/>
        <v>1E-3</v>
      </c>
      <c r="E23" s="6">
        <f>0.953</f>
        <v>0.95299999999999996</v>
      </c>
    </row>
    <row r="24" spans="3:5" ht="15" thickBot="1" x14ac:dyDescent="0.4">
      <c r="C24" s="8">
        <f>110</f>
        <v>110</v>
      </c>
      <c r="D24" s="6">
        <f t="shared" si="0"/>
        <v>1E-3</v>
      </c>
      <c r="E24" s="6">
        <f>0.912</f>
        <v>0.91200000000000003</v>
      </c>
    </row>
    <row r="25" spans="3:5" ht="15" thickBot="1" x14ac:dyDescent="0.4">
      <c r="C25" s="8">
        <f>120</f>
        <v>120</v>
      </c>
      <c r="D25" s="6">
        <f t="shared" si="0"/>
        <v>1E-3</v>
      </c>
      <c r="E25" s="6">
        <f>0.908</f>
        <v>0.90800000000000003</v>
      </c>
    </row>
    <row r="26" spans="3:5" ht="15" thickBot="1" x14ac:dyDescent="0.4">
      <c r="C26" s="8">
        <f>130</f>
        <v>130</v>
      </c>
      <c r="D26" s="6">
        <f t="shared" si="0"/>
        <v>1E-3</v>
      </c>
      <c r="E26" s="6">
        <f>0.882</f>
        <v>0.88200000000000001</v>
      </c>
    </row>
    <row r="27" spans="3:5" ht="15" thickBot="1" x14ac:dyDescent="0.4">
      <c r="C27" s="8">
        <f>140</f>
        <v>140</v>
      </c>
      <c r="D27" s="6">
        <f t="shared" si="0"/>
        <v>1E-3</v>
      </c>
      <c r="E27" s="6">
        <f>0.867</f>
        <v>0.86699999999999999</v>
      </c>
    </row>
    <row r="28" spans="3:5" ht="15" thickBot="1" x14ac:dyDescent="0.4">
      <c r="C28" s="8">
        <f>150</f>
        <v>150</v>
      </c>
      <c r="D28" s="6">
        <f t="shared" si="0"/>
        <v>1E-3</v>
      </c>
      <c r="E28" s="6">
        <f>0.807</f>
        <v>0.80700000000000005</v>
      </c>
    </row>
    <row r="29" spans="3:5" ht="15" thickBot="1" x14ac:dyDescent="0.4">
      <c r="C29" s="8">
        <f>160</f>
        <v>160</v>
      </c>
      <c r="D29" s="6">
        <f t="shared" si="0"/>
        <v>1E-3</v>
      </c>
      <c r="E29" s="6">
        <f>0.787</f>
        <v>0.78700000000000003</v>
      </c>
    </row>
    <row r="30" spans="3:5" ht="15" thickBot="1" x14ac:dyDescent="0.4">
      <c r="C30" s="8">
        <f>170</f>
        <v>170</v>
      </c>
      <c r="D30" s="6">
        <f t="shared" si="0"/>
        <v>1E-3</v>
      </c>
      <c r="E30" s="6">
        <f>0.764</f>
        <v>0.76400000000000001</v>
      </c>
    </row>
    <row r="31" spans="3:5" ht="15" thickBot="1" x14ac:dyDescent="0.4">
      <c r="C31" s="8">
        <f>180</f>
        <v>180</v>
      </c>
      <c r="D31" s="6">
        <f t="shared" si="0"/>
        <v>1E-3</v>
      </c>
      <c r="E31" s="6">
        <f>0.776</f>
        <v>0.77600000000000002</v>
      </c>
    </row>
    <row r="37" spans="3:9" ht="15" thickBot="1" x14ac:dyDescent="0.4"/>
    <row r="38" spans="3:9" ht="15" thickBot="1" x14ac:dyDescent="0.4">
      <c r="D38" s="11" t="s">
        <v>5</v>
      </c>
      <c r="E38" s="12"/>
    </row>
    <row r="39" spans="3:9" ht="15" thickBot="1" x14ac:dyDescent="0.4">
      <c r="C39" s="3" t="s">
        <v>2</v>
      </c>
      <c r="D39" s="3" t="s">
        <v>3</v>
      </c>
      <c r="E39" s="4" t="s">
        <v>9</v>
      </c>
      <c r="G39" s="4" t="s">
        <v>6</v>
      </c>
      <c r="H39" s="4" t="s">
        <v>7</v>
      </c>
      <c r="I39" s="4" t="s">
        <v>8</v>
      </c>
    </row>
    <row r="40" spans="3:9" ht="15" thickBot="1" x14ac:dyDescent="0.4">
      <c r="C40" s="8">
        <f>0</f>
        <v>0</v>
      </c>
      <c r="D40" s="5">
        <f>0.001</f>
        <v>1E-3</v>
      </c>
      <c r="E40" s="5">
        <f>10.17</f>
        <v>10.17</v>
      </c>
      <c r="G40" s="5">
        <f>10.2</f>
        <v>10.199999999999999</v>
      </c>
      <c r="H40" s="5">
        <f>0.048</f>
        <v>4.8000000000000001E-2</v>
      </c>
      <c r="I40" s="7">
        <f>((G40-H40)/(G40+H40))*100</f>
        <v>99.063231850117091</v>
      </c>
    </row>
    <row r="41" spans="3:9" ht="15" thickBot="1" x14ac:dyDescent="0.4">
      <c r="C41" s="8">
        <f>10</f>
        <v>10</v>
      </c>
      <c r="D41" s="6">
        <f>0.001</f>
        <v>1E-3</v>
      </c>
      <c r="E41" s="6">
        <f>10.17</f>
        <v>10.17</v>
      </c>
    </row>
    <row r="42" spans="3:9" ht="15" thickBot="1" x14ac:dyDescent="0.4">
      <c r="C42" s="8">
        <f>20</f>
        <v>20</v>
      </c>
      <c r="D42" s="6">
        <f t="shared" ref="D42:D58" si="1">0.001</f>
        <v>1E-3</v>
      </c>
      <c r="E42" s="6">
        <f>9.51</f>
        <v>9.51</v>
      </c>
    </row>
    <row r="43" spans="3:9" ht="15" thickBot="1" x14ac:dyDescent="0.4">
      <c r="C43" s="8">
        <f>30</f>
        <v>30</v>
      </c>
      <c r="D43" s="6">
        <f t="shared" si="1"/>
        <v>1E-3</v>
      </c>
      <c r="E43" s="6">
        <f>7.4</f>
        <v>7.4</v>
      </c>
    </row>
    <row r="44" spans="3:9" ht="15" thickBot="1" x14ac:dyDescent="0.4">
      <c r="C44" s="8">
        <v>40</v>
      </c>
      <c r="D44" s="6">
        <f t="shared" si="1"/>
        <v>1E-3</v>
      </c>
      <c r="E44" s="6">
        <f>5.22</f>
        <v>5.22</v>
      </c>
    </row>
    <row r="45" spans="3:9" ht="15" thickBot="1" x14ac:dyDescent="0.4">
      <c r="C45" s="8">
        <v>50</v>
      </c>
      <c r="D45" s="6">
        <f t="shared" si="1"/>
        <v>1E-3</v>
      </c>
      <c r="E45" s="6">
        <f>3.064</f>
        <v>3.0640000000000001</v>
      </c>
    </row>
    <row r="46" spans="3:9" ht="15" thickBot="1" x14ac:dyDescent="0.4">
      <c r="C46" s="8">
        <f>60</f>
        <v>60</v>
      </c>
      <c r="D46" s="6">
        <f t="shared" si="1"/>
        <v>1E-3</v>
      </c>
      <c r="E46" s="6">
        <f>1.465</f>
        <v>1.4650000000000001</v>
      </c>
    </row>
    <row r="47" spans="3:9" ht="15" thickBot="1" x14ac:dyDescent="0.4">
      <c r="C47" s="8">
        <f>70</f>
        <v>70</v>
      </c>
      <c r="D47" s="6">
        <f t="shared" si="1"/>
        <v>1E-3</v>
      </c>
      <c r="E47" s="6">
        <f>0.437</f>
        <v>0.437</v>
      </c>
    </row>
    <row r="48" spans="3:9" ht="15" thickBot="1" x14ac:dyDescent="0.4">
      <c r="C48" s="8">
        <f>80</f>
        <v>80</v>
      </c>
      <c r="D48" s="6">
        <f t="shared" si="1"/>
        <v>1E-3</v>
      </c>
      <c r="E48" s="6">
        <f>0.048</f>
        <v>4.8000000000000001E-2</v>
      </c>
    </row>
    <row r="49" spans="3:5" ht="15" thickBot="1" x14ac:dyDescent="0.4">
      <c r="C49" s="8">
        <f>90</f>
        <v>90</v>
      </c>
      <c r="D49" s="6">
        <f t="shared" si="1"/>
        <v>1E-3</v>
      </c>
      <c r="E49" s="6">
        <f>0.433</f>
        <v>0.433</v>
      </c>
    </row>
    <row r="50" spans="3:5" ht="15" thickBot="1" x14ac:dyDescent="0.4">
      <c r="C50" s="8">
        <f>100</f>
        <v>100</v>
      </c>
      <c r="D50" s="6">
        <f t="shared" si="1"/>
        <v>1E-3</v>
      </c>
      <c r="E50" s="6">
        <f>1.325</f>
        <v>1.325</v>
      </c>
    </row>
    <row r="51" spans="3:5" ht="15" thickBot="1" x14ac:dyDescent="0.4">
      <c r="C51" s="8">
        <f>110</f>
        <v>110</v>
      </c>
      <c r="D51" s="6">
        <f t="shared" si="1"/>
        <v>1E-3</v>
      </c>
      <c r="E51" s="6">
        <f>3.002</f>
        <v>3.0019999999999998</v>
      </c>
    </row>
    <row r="52" spans="3:5" ht="15" thickBot="1" x14ac:dyDescent="0.4">
      <c r="C52" s="8">
        <f>120</f>
        <v>120</v>
      </c>
      <c r="D52" s="6">
        <f t="shared" si="1"/>
        <v>1E-3</v>
      </c>
      <c r="E52" s="6">
        <f>4.8</f>
        <v>4.8</v>
      </c>
    </row>
    <row r="53" spans="3:5" ht="15" thickBot="1" x14ac:dyDescent="0.4">
      <c r="C53" s="8">
        <f>130</f>
        <v>130</v>
      </c>
      <c r="D53" s="6">
        <f t="shared" si="1"/>
        <v>1E-3</v>
      </c>
      <c r="E53" s="6">
        <f>7.02</f>
        <v>7.02</v>
      </c>
    </row>
    <row r="54" spans="3:5" ht="15" thickBot="1" x14ac:dyDescent="0.4">
      <c r="C54" s="8">
        <f>140</f>
        <v>140</v>
      </c>
      <c r="D54" s="6">
        <f t="shared" si="1"/>
        <v>1E-3</v>
      </c>
      <c r="E54" s="6">
        <f>9.11</f>
        <v>9.11</v>
      </c>
    </row>
    <row r="55" spans="3:5" ht="15" thickBot="1" x14ac:dyDescent="0.4">
      <c r="C55" s="8">
        <f>150</f>
        <v>150</v>
      </c>
      <c r="D55" s="6">
        <f t="shared" si="1"/>
        <v>1E-3</v>
      </c>
      <c r="E55" s="6">
        <f>10.2</f>
        <v>10.199999999999999</v>
      </c>
    </row>
    <row r="56" spans="3:5" ht="15" thickBot="1" x14ac:dyDescent="0.4">
      <c r="C56" s="8">
        <f>160</f>
        <v>160</v>
      </c>
      <c r="D56" s="6">
        <f t="shared" si="1"/>
        <v>1E-3</v>
      </c>
      <c r="E56" s="6">
        <f>10.2</f>
        <v>10.199999999999999</v>
      </c>
    </row>
    <row r="57" spans="3:5" ht="15" thickBot="1" x14ac:dyDescent="0.4">
      <c r="C57" s="8">
        <f>170</f>
        <v>170</v>
      </c>
      <c r="D57" s="6">
        <f t="shared" si="1"/>
        <v>1E-3</v>
      </c>
      <c r="E57" s="6">
        <f>10.2</f>
        <v>10.199999999999999</v>
      </c>
    </row>
    <row r="58" spans="3:5" ht="15" thickBot="1" x14ac:dyDescent="0.4">
      <c r="C58" s="8">
        <f>180</f>
        <v>180</v>
      </c>
      <c r="D58" s="6">
        <f t="shared" si="1"/>
        <v>1E-3</v>
      </c>
      <c r="E58" s="6">
        <f>10.2</f>
        <v>10.199999999999999</v>
      </c>
    </row>
    <row r="64" spans="3:5" ht="15" thickBot="1" x14ac:dyDescent="0.4"/>
    <row r="65" spans="3:5" ht="15" thickBot="1" x14ac:dyDescent="0.4">
      <c r="D65" s="11" t="s">
        <v>5</v>
      </c>
      <c r="E65" s="12"/>
    </row>
    <row r="66" spans="3:5" ht="15" thickBot="1" x14ac:dyDescent="0.4">
      <c r="C66" s="3" t="s">
        <v>2</v>
      </c>
      <c r="D66" s="3" t="s">
        <v>4</v>
      </c>
      <c r="E66" s="4" t="s">
        <v>9</v>
      </c>
    </row>
    <row r="67" spans="3:5" ht="15" thickBot="1" x14ac:dyDescent="0.4">
      <c r="C67" s="8">
        <f>-100</f>
        <v>-100</v>
      </c>
      <c r="D67" s="5">
        <f>0.145</f>
        <v>0.14499999999999999</v>
      </c>
      <c r="E67" s="9">
        <f>1.7*10^(-3)</f>
        <v>1.6999999999999999E-3</v>
      </c>
    </row>
    <row r="68" spans="3:5" ht="15" thickBot="1" x14ac:dyDescent="0.4">
      <c r="C68" s="8">
        <f>-90</f>
        <v>-90</v>
      </c>
      <c r="D68" s="6">
        <f>0.155</f>
        <v>0.155</v>
      </c>
      <c r="E68" s="10">
        <f>0.286</f>
        <v>0.28599999999999998</v>
      </c>
    </row>
    <row r="69" spans="3:5" ht="15" thickBot="1" x14ac:dyDescent="0.4">
      <c r="C69" s="8">
        <f>-80</f>
        <v>-80</v>
      </c>
      <c r="D69" s="6">
        <f>0.18</f>
        <v>0.18</v>
      </c>
      <c r="E69" s="10">
        <f>0.93</f>
        <v>0.93</v>
      </c>
    </row>
    <row r="70" spans="3:5" ht="15" thickBot="1" x14ac:dyDescent="0.4">
      <c r="C70" s="8">
        <f>-70</f>
        <v>-70</v>
      </c>
      <c r="D70" s="6">
        <f>0.218</f>
        <v>0.218</v>
      </c>
      <c r="E70" s="10">
        <f>2.13</f>
        <v>2.13</v>
      </c>
    </row>
    <row r="71" spans="3:5" ht="15" thickBot="1" x14ac:dyDescent="0.4">
      <c r="C71" s="8">
        <f>-60</f>
        <v>-60</v>
      </c>
      <c r="D71" s="6">
        <f>0.275</f>
        <v>0.27500000000000002</v>
      </c>
      <c r="E71" s="10">
        <f>3.24</f>
        <v>3.24</v>
      </c>
    </row>
    <row r="72" spans="3:5" ht="15" thickBot="1" x14ac:dyDescent="0.4">
      <c r="C72" s="8">
        <f>-50</f>
        <v>-50</v>
      </c>
      <c r="D72" s="6">
        <f>0.325</f>
        <v>0.32500000000000001</v>
      </c>
      <c r="E72" s="10">
        <f>4.43</f>
        <v>4.43</v>
      </c>
    </row>
    <row r="73" spans="3:5" ht="15" thickBot="1" x14ac:dyDescent="0.4">
      <c r="C73" s="8">
        <f>-40</f>
        <v>-40</v>
      </c>
      <c r="D73" s="6">
        <f>0.374</f>
        <v>0.374</v>
      </c>
      <c r="E73" s="10">
        <f>5.52</f>
        <v>5.52</v>
      </c>
    </row>
    <row r="74" spans="3:5" ht="15" thickBot="1" x14ac:dyDescent="0.4">
      <c r="C74" s="8">
        <f>-30</f>
        <v>-30</v>
      </c>
      <c r="D74" s="6">
        <f>0.404</f>
        <v>0.40400000000000003</v>
      </c>
      <c r="E74" s="10">
        <f>6.53</f>
        <v>6.53</v>
      </c>
    </row>
    <row r="75" spans="3:5" ht="15" thickBot="1" x14ac:dyDescent="0.4">
      <c r="C75" s="8">
        <f>-20</f>
        <v>-20</v>
      </c>
      <c r="D75" s="6">
        <f>0.444</f>
        <v>0.44400000000000001</v>
      </c>
      <c r="E75" s="10">
        <f>7.02</f>
        <v>7.02</v>
      </c>
    </row>
    <row r="76" spans="3:5" ht="15" thickBot="1" x14ac:dyDescent="0.4">
      <c r="C76" s="8">
        <f>-10</f>
        <v>-10</v>
      </c>
      <c r="D76" s="6">
        <f>0.451</f>
        <v>0.45100000000000001</v>
      </c>
      <c r="E76" s="10">
        <f>7.14</f>
        <v>7.14</v>
      </c>
    </row>
    <row r="77" spans="3:5" ht="15" thickBot="1" x14ac:dyDescent="0.4">
      <c r="C77" s="8">
        <f>0</f>
        <v>0</v>
      </c>
      <c r="D77" s="6">
        <f>0.437</f>
        <v>0.437</v>
      </c>
      <c r="E77" s="10">
        <f>6.29</f>
        <v>6.29</v>
      </c>
    </row>
    <row r="78" spans="3:5" ht="15" thickBot="1" x14ac:dyDescent="0.4">
      <c r="C78" s="8">
        <f>10</f>
        <v>10</v>
      </c>
      <c r="D78" s="6">
        <f>0.403</f>
        <v>0.40300000000000002</v>
      </c>
      <c r="E78" s="10">
        <v>5.81</v>
      </c>
    </row>
    <row r="79" spans="3:5" ht="15" thickBot="1" x14ac:dyDescent="0.4">
      <c r="C79" s="8">
        <f>20</f>
        <v>20</v>
      </c>
      <c r="D79" s="6">
        <f>0.362</f>
        <v>0.36199999999999999</v>
      </c>
      <c r="E79" s="10">
        <f>4.69</f>
        <v>4.6900000000000004</v>
      </c>
    </row>
    <row r="80" spans="3:5" ht="15" thickBot="1" x14ac:dyDescent="0.4">
      <c r="C80" s="8">
        <f>30</f>
        <v>30</v>
      </c>
      <c r="D80" s="6">
        <f>0.303</f>
        <v>0.30299999999999999</v>
      </c>
      <c r="E80" s="10">
        <f>4.7</f>
        <v>4.7</v>
      </c>
    </row>
    <row r="81" spans="3:5" ht="15" thickBot="1" x14ac:dyDescent="0.4">
      <c r="C81" s="8">
        <f>40</f>
        <v>40</v>
      </c>
      <c r="D81" s="6">
        <f>0.256</f>
        <v>0.25600000000000001</v>
      </c>
      <c r="E81" s="10">
        <f>2.612</f>
        <v>2.6120000000000001</v>
      </c>
    </row>
    <row r="82" spans="3:5" ht="15" thickBot="1" x14ac:dyDescent="0.4">
      <c r="C82" s="8">
        <f>50</f>
        <v>50</v>
      </c>
      <c r="D82" s="6">
        <f>0.207</f>
        <v>0.20699999999999999</v>
      </c>
      <c r="E82" s="10">
        <f>1.433</f>
        <v>1.4330000000000001</v>
      </c>
    </row>
    <row r="83" spans="3:5" ht="15" thickBot="1" x14ac:dyDescent="0.4">
      <c r="C83" s="8">
        <f>60</f>
        <v>60</v>
      </c>
      <c r="D83" s="6">
        <f>0.174</f>
        <v>0.17399999999999999</v>
      </c>
      <c r="E83" s="10">
        <f>0.616</f>
        <v>0.61599999999999999</v>
      </c>
    </row>
    <row r="84" spans="3:5" ht="15" thickBot="1" x14ac:dyDescent="0.4">
      <c r="C84" s="8">
        <f>70</f>
        <v>70</v>
      </c>
      <c r="D84" s="6">
        <f>0.146</f>
        <v>0.14599999999999999</v>
      </c>
      <c r="E84" s="10">
        <f>0.098</f>
        <v>9.8000000000000004E-2</v>
      </c>
    </row>
    <row r="85" spans="3:5" ht="15" thickBot="1" x14ac:dyDescent="0.4">
      <c r="C85" s="8">
        <f>80</f>
        <v>80</v>
      </c>
      <c r="D85" s="6">
        <f>0.136</f>
        <v>0.13600000000000001</v>
      </c>
      <c r="E85" s="10">
        <f>0.01</f>
        <v>0.01</v>
      </c>
    </row>
    <row r="86" spans="3:5" ht="15" thickBot="1" x14ac:dyDescent="0.4">
      <c r="C86" s="8">
        <f>90</f>
        <v>90</v>
      </c>
      <c r="D86" s="6">
        <f>0.15</f>
        <v>0.15</v>
      </c>
      <c r="E86" s="10">
        <v>0.30399999999999999</v>
      </c>
    </row>
    <row r="87" spans="3:5" ht="15" thickBot="1" x14ac:dyDescent="0.4">
      <c r="C87" s="8">
        <f>100</f>
        <v>100</v>
      </c>
      <c r="D87" s="6">
        <f>0.175</f>
        <v>0.17499999999999999</v>
      </c>
      <c r="E87" s="10">
        <v>0.90100000000000002</v>
      </c>
    </row>
  </sheetData>
  <mergeCells count="4">
    <mergeCell ref="D38:E38"/>
    <mergeCell ref="D65:E65"/>
    <mergeCell ref="H2:I6"/>
    <mergeCell ref="D11:E11"/>
  </mergeCells>
  <pageMargins left="0.7" right="0.7" top="0.75" bottom="0.75" header="0.3" footer="0.3"/>
  <pageSetup paperSize="9" orientation="portrait" horizontalDpi="4294967293" verticalDpi="4294967293" r:id="rId1"/>
  <ignoredErrors>
    <ignoredError sqref="E1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Demétrio</dc:creator>
  <cp:lastModifiedBy>Beatriz Demétrio</cp:lastModifiedBy>
  <dcterms:created xsi:type="dcterms:W3CDTF">2021-05-04T08:05:29Z</dcterms:created>
  <dcterms:modified xsi:type="dcterms:W3CDTF">2021-05-11T21:02:07Z</dcterms:modified>
</cp:coreProperties>
</file>