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2. Laboratório de Eletromagnetismo/Apontamentos/Aulas/TP9 - 26-04-2021 (presencial)/"/>
    </mc:Choice>
  </mc:AlternateContent>
  <xr:revisionPtr revIDLastSave="0" documentId="8_{FD802F21-4CF2-4A29-AA8B-75269B1D78B2}" xr6:coauthVersionLast="47" xr6:coauthVersionMax="47" xr10:uidLastSave="{00000000-0000-0000-0000-000000000000}"/>
  <bookViews>
    <workbookView xWindow="-110" yWindow="-110" windowWidth="19420" windowHeight="10300" xr2:uid="{FFE34F78-3DC6-4E77-B705-BF6C5E486A9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F32" i="1"/>
  <c r="F24" i="1"/>
  <c r="D14" i="1"/>
  <c r="E33" i="1"/>
  <c r="F33" i="1" s="1"/>
  <c r="E21" i="1"/>
  <c r="E22" i="1"/>
  <c r="F22" i="1"/>
  <c r="E32" i="1"/>
  <c r="E31" i="1"/>
  <c r="E23" i="1"/>
  <c r="F23" i="1" s="1"/>
  <c r="B21" i="1"/>
  <c r="D20" i="1"/>
  <c r="E20" i="1" s="1"/>
  <c r="F16" i="1"/>
  <c r="D15" i="1"/>
  <c r="E15" i="1"/>
  <c r="C15" i="1"/>
  <c r="E14" i="1"/>
  <c r="F20" i="1" l="1"/>
  <c r="F14" i="1"/>
  <c r="F21" i="1"/>
  <c r="F15" i="1"/>
</calcChain>
</file>

<file path=xl/sharedStrings.xml><?xml version="1.0" encoding="utf-8"?>
<sst xmlns="http://schemas.openxmlformats.org/spreadsheetml/2006/main" count="27" uniqueCount="20">
  <si>
    <t>L (cm)</t>
  </si>
  <si>
    <t>a (mm)</t>
  </si>
  <si>
    <t>b (mm)</t>
  </si>
  <si>
    <t>André Viegas - A92833                                                                   Carlos Ferreira – A92846
Beatriz Demétrio – A92839                                                            Ano 2 - Turno 1 – Grupo 3
Engenharia Física</t>
  </si>
  <si>
    <t>T9 - Interferência e Difração</t>
  </si>
  <si>
    <t>y(cm)</t>
  </si>
  <si>
    <t>Espessura do cabelo</t>
  </si>
  <si>
    <t>Dono do cabelo</t>
  </si>
  <si>
    <t>Beatriz</t>
  </si>
  <si>
    <t>Carlos</t>
  </si>
  <si>
    <t>André</t>
  </si>
  <si>
    <t>y (cm)</t>
  </si>
  <si>
    <t>λ (nm)</t>
  </si>
  <si>
    <t>Cálculo do comprimento de onda (λ) a partir da difracção da dupla fenda</t>
  </si>
  <si>
    <r>
      <t>Cálculo do comprimento de onda (</t>
    </r>
    <r>
      <rPr>
        <sz val="11"/>
        <color theme="1"/>
        <rFont val="Calibri"/>
        <family val="2"/>
      </rPr>
      <t>λ)</t>
    </r>
    <r>
      <rPr>
        <sz val="11"/>
        <color theme="1"/>
        <rFont val="Calibri"/>
        <family val="2"/>
        <scheme val="minor"/>
      </rPr>
      <t xml:space="preserve"> a partir da difracção da fenda simples</t>
    </r>
  </si>
  <si>
    <t>λ (m)</t>
  </si>
  <si>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(rad)</t>
    </r>
  </si>
  <si>
    <t>Nº de franjas (N)</t>
  </si>
  <si>
    <t>média</t>
  </si>
  <si>
    <t>Espessura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</si>
</sst>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8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/>
    <xf numFmtId="2" fontId="0" fillId="0" borderId="2" xfId="0" applyNumberFormat="1" applyBorder="1"/>
    <xf numFmtId="11" fontId="0" fillId="0" borderId="3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14</xdr:row>
      <xdr:rowOff>185737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EBE0AD2-52CC-43D1-9262-98173F7E81A6}"/>
            </a:ext>
          </a:extLst>
        </xdr:cNvPr>
        <xdr:cNvSpPr txBox="1"/>
      </xdr:nvSpPr>
      <xdr:spPr>
        <a:xfrm>
          <a:off x="1866900" y="2922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12</xdr:row>
      <xdr:rowOff>185737</xdr:rowOff>
    </xdr:from>
    <xdr:ext cx="65" cy="172227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695C30A-F919-4D4D-A115-1FC65047DA14}"/>
            </a:ext>
          </a:extLst>
        </xdr:cNvPr>
        <xdr:cNvSpPr txBox="1"/>
      </xdr:nvSpPr>
      <xdr:spPr>
        <a:xfrm>
          <a:off x="186690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38100</xdr:colOff>
      <xdr:row>13</xdr:row>
      <xdr:rowOff>185737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7EFE823-636A-4FC4-B664-578318EA669F}"/>
            </a:ext>
          </a:extLst>
        </xdr:cNvPr>
        <xdr:cNvSpPr txBox="1"/>
      </xdr:nvSpPr>
      <xdr:spPr>
        <a:xfrm>
          <a:off x="186690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15</xdr:row>
      <xdr:rowOff>0</xdr:rowOff>
    </xdr:from>
    <xdr:ext cx="65" cy="17222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E1B471B-AD6C-479F-B427-F57064706EBE}"/>
            </a:ext>
          </a:extLst>
        </xdr:cNvPr>
        <xdr:cNvSpPr txBox="1"/>
      </xdr:nvSpPr>
      <xdr:spPr>
        <a:xfrm>
          <a:off x="1857375" y="3122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15</xdr:row>
      <xdr:rowOff>0</xdr:rowOff>
    </xdr:from>
    <xdr:ext cx="65" cy="17222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A9F50A4C-DF1B-4E4F-9C25-71696CCEEC92}"/>
            </a:ext>
          </a:extLst>
        </xdr:cNvPr>
        <xdr:cNvSpPr txBox="1"/>
      </xdr:nvSpPr>
      <xdr:spPr>
        <a:xfrm>
          <a:off x="1857375" y="331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15</xdr:row>
      <xdr:rowOff>0</xdr:rowOff>
    </xdr:from>
    <xdr:ext cx="65" cy="172227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457BC760-11D5-44A3-BCAE-36AE15BAFE7D}"/>
            </a:ext>
          </a:extLst>
        </xdr:cNvPr>
        <xdr:cNvSpPr txBox="1"/>
      </xdr:nvSpPr>
      <xdr:spPr>
        <a:xfrm>
          <a:off x="1857375" y="3503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3</xdr:col>
      <xdr:colOff>28575</xdr:colOff>
      <xdr:row>15</xdr:row>
      <xdr:rowOff>0</xdr:rowOff>
    </xdr:from>
    <xdr:ext cx="65" cy="172227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595D1F0A-9D45-4888-A120-3DD32096CFED}"/>
            </a:ext>
          </a:extLst>
        </xdr:cNvPr>
        <xdr:cNvSpPr txBox="1"/>
      </xdr:nvSpPr>
      <xdr:spPr>
        <a:xfrm>
          <a:off x="1857375" y="38147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57150</xdr:colOff>
      <xdr:row>7</xdr:row>
      <xdr:rowOff>23812</xdr:rowOff>
    </xdr:from>
    <xdr:ext cx="65" cy="17222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9F92A9D-C33C-4467-A886-738C5AAAEEE9}"/>
            </a:ext>
          </a:extLst>
        </xdr:cNvPr>
        <xdr:cNvSpPr txBox="1"/>
      </xdr:nvSpPr>
      <xdr:spPr>
        <a:xfrm>
          <a:off x="10680700" y="25701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38100</xdr:colOff>
      <xdr:row>8</xdr:row>
      <xdr:rowOff>185737</xdr:rowOff>
    </xdr:from>
    <xdr:ext cx="65" cy="172227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5B13C91-EB6C-4E52-BB72-BA1A191AC7F9}"/>
            </a:ext>
          </a:extLst>
        </xdr:cNvPr>
        <xdr:cNvSpPr txBox="1"/>
      </xdr:nvSpPr>
      <xdr:spPr>
        <a:xfrm>
          <a:off x="10661650" y="2732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38100</xdr:colOff>
      <xdr:row>8</xdr:row>
      <xdr:rowOff>185737</xdr:rowOff>
    </xdr:from>
    <xdr:ext cx="65" cy="172227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5A8BCF1-6C19-419F-A02B-E137336F7859}"/>
            </a:ext>
          </a:extLst>
        </xdr:cNvPr>
        <xdr:cNvSpPr txBox="1"/>
      </xdr:nvSpPr>
      <xdr:spPr>
        <a:xfrm>
          <a:off x="10661650" y="235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4</xdr:col>
      <xdr:colOff>38100</xdr:colOff>
      <xdr:row>8</xdr:row>
      <xdr:rowOff>185737</xdr:rowOff>
    </xdr:from>
    <xdr:ext cx="65" cy="172227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10C1F2BE-2D88-4C95-BB98-D2650EC2C58A}"/>
            </a:ext>
          </a:extLst>
        </xdr:cNvPr>
        <xdr:cNvSpPr txBox="1"/>
      </xdr:nvSpPr>
      <xdr:spPr>
        <a:xfrm>
          <a:off x="10661650" y="2541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</xdr:col>
      <xdr:colOff>57150</xdr:colOff>
      <xdr:row>9</xdr:row>
      <xdr:rowOff>23812</xdr:rowOff>
    </xdr:from>
    <xdr:ext cx="65" cy="172227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98A42F5B-8FEC-4E32-BFF5-F6A359D3B397}"/>
            </a:ext>
          </a:extLst>
        </xdr:cNvPr>
        <xdr:cNvSpPr txBox="1"/>
      </xdr:nvSpPr>
      <xdr:spPr>
        <a:xfrm>
          <a:off x="9969500" y="2379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2</xdr:col>
      <xdr:colOff>129895</xdr:colOff>
      <xdr:row>5</xdr:row>
      <xdr:rowOff>57347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7F368357-A3DA-471F-8A04-EDDFB40648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9600" y="190500"/>
          <a:ext cx="1722475" cy="78886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38100</xdr:colOff>
      <xdr:row>24</xdr:row>
      <xdr:rowOff>185737</xdr:rowOff>
    </xdr:from>
    <xdr:ext cx="65" cy="172227"/>
    <xdr:sp macro="" textlink="">
      <xdr:nvSpPr>
        <xdr:cNvPr id="16" name="CaixaDeTexto 9">
          <a:extLst>
            <a:ext uri="{FF2B5EF4-FFF2-40B4-BE49-F238E27FC236}">
              <a16:creationId xmlns:a16="http://schemas.microsoft.com/office/drawing/2014/main" id="{C6717FDB-64EF-475B-A258-165480C6F88B}"/>
            </a:ext>
          </a:extLst>
        </xdr:cNvPr>
        <xdr:cNvSpPr txBox="1"/>
      </xdr:nvSpPr>
      <xdr:spPr>
        <a:xfrm>
          <a:off x="1790700" y="17783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38100</xdr:colOff>
      <xdr:row>24</xdr:row>
      <xdr:rowOff>185737</xdr:rowOff>
    </xdr:from>
    <xdr:ext cx="65" cy="172227"/>
    <xdr:sp macro="" textlink="">
      <xdr:nvSpPr>
        <xdr:cNvPr id="17" name="CaixaDeTexto 10">
          <a:extLst>
            <a:ext uri="{FF2B5EF4-FFF2-40B4-BE49-F238E27FC236}">
              <a16:creationId xmlns:a16="http://schemas.microsoft.com/office/drawing/2014/main" id="{104B5BD3-D6FE-46B1-A9AC-426C6EAFA4B6}"/>
            </a:ext>
          </a:extLst>
        </xdr:cNvPr>
        <xdr:cNvSpPr txBox="1"/>
      </xdr:nvSpPr>
      <xdr:spPr>
        <a:xfrm>
          <a:off x="1790700" y="17783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1</xdr:col>
      <xdr:colOff>57150</xdr:colOff>
      <xdr:row>25</xdr:row>
      <xdr:rowOff>23812</xdr:rowOff>
    </xdr:from>
    <xdr:ext cx="65" cy="172227"/>
    <xdr:sp macro="" textlink="">
      <xdr:nvSpPr>
        <xdr:cNvPr id="18" name="CaixaDeTexto 12">
          <a:extLst>
            <a:ext uri="{FF2B5EF4-FFF2-40B4-BE49-F238E27FC236}">
              <a16:creationId xmlns:a16="http://schemas.microsoft.com/office/drawing/2014/main" id="{3DA28E41-F3F7-449B-8411-A7A5D2EA56F9}"/>
            </a:ext>
          </a:extLst>
        </xdr:cNvPr>
        <xdr:cNvSpPr txBox="1"/>
      </xdr:nvSpPr>
      <xdr:spPr>
        <a:xfrm>
          <a:off x="666750" y="180689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38100</xdr:colOff>
      <xdr:row>25</xdr:row>
      <xdr:rowOff>185737</xdr:rowOff>
    </xdr:from>
    <xdr:ext cx="65" cy="172227"/>
    <xdr:sp macro="" textlink="">
      <xdr:nvSpPr>
        <xdr:cNvPr id="19" name="CaixaDeTexto 9">
          <a:extLst>
            <a:ext uri="{FF2B5EF4-FFF2-40B4-BE49-F238E27FC236}">
              <a16:creationId xmlns:a16="http://schemas.microsoft.com/office/drawing/2014/main" id="{7E80BFDE-BDD3-433D-888B-D6B70CD7BC7C}"/>
            </a:ext>
          </a:extLst>
        </xdr:cNvPr>
        <xdr:cNvSpPr txBox="1"/>
      </xdr:nvSpPr>
      <xdr:spPr>
        <a:xfrm>
          <a:off x="1790700" y="45977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oneCellAnchor>
    <xdr:from>
      <xdr:col>2</xdr:col>
      <xdr:colOff>38100</xdr:colOff>
      <xdr:row>25</xdr:row>
      <xdr:rowOff>185737</xdr:rowOff>
    </xdr:from>
    <xdr:ext cx="65" cy="172227"/>
    <xdr:sp macro="" textlink="">
      <xdr:nvSpPr>
        <xdr:cNvPr id="20" name="CaixaDeTexto 10">
          <a:extLst>
            <a:ext uri="{FF2B5EF4-FFF2-40B4-BE49-F238E27FC236}">
              <a16:creationId xmlns:a16="http://schemas.microsoft.com/office/drawing/2014/main" id="{2512C003-A829-4C20-892F-A05B0B2B5C37}"/>
            </a:ext>
          </a:extLst>
        </xdr:cNvPr>
        <xdr:cNvSpPr txBox="1"/>
      </xdr:nvSpPr>
      <xdr:spPr>
        <a:xfrm>
          <a:off x="1790700" y="45977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7</xdr:col>
      <xdr:colOff>0</xdr:colOff>
      <xdr:row>11</xdr:row>
      <xdr:rowOff>0</xdr:rowOff>
    </xdr:from>
    <xdr:to>
      <xdr:col>14</xdr:col>
      <xdr:colOff>15240</xdr:colOff>
      <xdr:row>16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E866BE2-DF3E-4ECB-8574-9FDDA1FC2E54}"/>
                </a:ext>
              </a:extLst>
            </xdr:cNvPr>
            <xdr:cNvSpPr txBox="1"/>
          </xdr:nvSpPr>
          <xdr:spPr>
            <a:xfrm>
              <a:off x="6134100" y="2164080"/>
              <a:ext cx="4282440" cy="95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>
                  <a:latin typeface="+mn-lt"/>
                </a:rPr>
                <a:t>Para o</a:t>
              </a:r>
              <a:r>
                <a:rPr lang="pt-PT" sz="1100" baseline="0">
                  <a:latin typeface="+mn-lt"/>
                </a:rPr>
                <a:t> cálculo do comprimento de onda utilizou-se a seguinte fórmula: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</a:rPr>
                      <m:t>λ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pt-PT" sz="1100"/>
            </a:p>
            <a:p>
              <a:r>
                <a:rPr lang="pt-PT" sz="1100">
                  <a:latin typeface="+mn-lt"/>
                </a:rPr>
                <a:t>tendo obtido, assim,</a:t>
              </a:r>
              <a:r>
                <a:rPr lang="pt-PT" sz="1100" baseline="0">
                  <a:latin typeface="+mn-lt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λ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PT" sz="1100" i="1">
                      <a:latin typeface="Cambria Math" panose="02040503050406030204" pitchFamily="18" charset="0"/>
                    </a:rPr>
                    <m:t>662</m:t>
                  </m:r>
                  <m:r>
                    <a:rPr lang="pt-PT" sz="1100" i="1">
                      <a:latin typeface="Cambria Math" panose="02040503050406030204" pitchFamily="18" charset="0"/>
                    </a:rPr>
                    <m:t>𝑛𝑚</m:t>
                  </m:r>
                </m:oMath>
              </a14:m>
              <a:r>
                <a:rPr lang="pt-PT" sz="1100">
                  <a:latin typeface="+mn-lt"/>
                </a:rPr>
                <a:t>, o que está bastante próximo do valor teórico:</a:t>
              </a:r>
              <a:r>
                <a:rPr lang="pt-PT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l-GR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λ</m:t>
                      </m:r>
                    </m:e>
                    <m:sub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𝑡𝑒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ó</m:t>
                      </m:r>
                      <m:r>
                        <a:rPr lang="en-GB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𝑟𝑖𝑐𝑜</m:t>
                      </m:r>
                    </m:sub>
                  </m:sSub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</m:t>
                  </m:r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𝑛𝑚</m:t>
                  </m:r>
                </m:oMath>
              </a14:m>
              <a:r>
                <a:rPr lang="pt-PT" sz="1100"/>
                <a:t>.</a:t>
              </a:r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AE866BE2-DF3E-4ECB-8574-9FDDA1FC2E54}"/>
                </a:ext>
              </a:extLst>
            </xdr:cNvPr>
            <xdr:cNvSpPr txBox="1"/>
          </xdr:nvSpPr>
          <xdr:spPr>
            <a:xfrm>
              <a:off x="6134100" y="2164080"/>
              <a:ext cx="4282440" cy="9525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>
                  <a:latin typeface="+mn-lt"/>
                </a:rPr>
                <a:t>Para o</a:t>
              </a:r>
              <a:r>
                <a:rPr lang="pt-PT" sz="1100" baseline="0">
                  <a:latin typeface="+mn-lt"/>
                </a:rPr>
                <a:t> cálculo do comprimento de onda utilizou-se a seguinte fórmula:</a:t>
              </a:r>
            </a:p>
            <a:p>
              <a:pPr/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n-GB" sz="1100" b="0" i="0">
                  <a:latin typeface="Cambria Math" panose="02040503050406030204" pitchFamily="18" charset="0"/>
                </a:rPr>
                <a:t>=𝑎/𝑁∗𝑦/𝐿</a:t>
              </a:r>
              <a:endParaRPr lang="pt-PT" sz="1100"/>
            </a:p>
            <a:p>
              <a:r>
                <a:rPr lang="pt-PT" sz="1100">
                  <a:latin typeface="+mn-lt"/>
                </a:rPr>
                <a:t>tendo obtido, assim,</a:t>
              </a:r>
              <a:r>
                <a:rPr lang="pt-PT" sz="1100" baseline="0">
                  <a:latin typeface="+mn-lt"/>
                </a:rPr>
                <a:t> 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PT" sz="1100" i="0">
                  <a:latin typeface="Cambria Math" panose="02040503050406030204" pitchFamily="18" charset="0"/>
                </a:rPr>
                <a:t>662𝑛𝑚</a:t>
              </a:r>
              <a:r>
                <a:rPr lang="pt-PT" sz="1100">
                  <a:latin typeface="+mn-lt"/>
                </a:rPr>
                <a:t>, o que está bastante próximo do valor teórico:</a:t>
              </a:r>
              <a:r>
                <a:rPr lang="pt-PT" sz="1100" baseline="0"/>
                <a:t> 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_𝑡𝑒ó𝑟𝑖𝑐𝑜=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2𝑛𝑚</a:t>
              </a:r>
              <a:r>
                <a:rPr lang="pt-PT" sz="1100"/>
                <a:t>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15240</xdr:colOff>
      <xdr:row>25</xdr:row>
      <xdr:rowOff>69850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759E7D6-DED2-401D-A8A9-1D4F443F8E1C}"/>
                </a:ext>
              </a:extLst>
            </xdr:cNvPr>
            <xdr:cNvSpPr txBox="1"/>
          </xdr:nvSpPr>
          <xdr:spPr>
            <a:xfrm>
              <a:off x="6235700" y="3295650"/>
              <a:ext cx="4282440" cy="157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>
                  <a:latin typeface="+mn-lt"/>
                </a:rPr>
                <a:t>Obteve-se </a:t>
              </a:r>
              <a:r>
                <a:rPr lang="el-GR" sz="1100">
                  <a:latin typeface="+mn-lt"/>
                  <a:cs typeface="Calibri" panose="020F0502020204030204" pitchFamily="34" charset="0"/>
                </a:rPr>
                <a:t>θ</a:t>
              </a:r>
              <a:r>
                <a:rPr lang="en-GB" sz="1100">
                  <a:latin typeface="+mn-lt"/>
                  <a:cs typeface="Calibri" panose="020F0502020204030204" pitchFamily="34" charset="0"/>
                </a:rPr>
                <a:t> através da</a:t>
              </a:r>
              <a:r>
                <a:rPr lang="en-GB" sz="1100" baseline="0">
                  <a:latin typeface="+mn-lt"/>
                  <a:cs typeface="Calibri" panose="020F0502020204030204" pitchFamily="34" charset="0"/>
                </a:rPr>
                <a:t> equação seguinte</a:t>
              </a:r>
              <a:r>
                <a:rPr lang="en-GB" sz="1100">
                  <a:latin typeface="+mn-lt"/>
                  <a:cs typeface="Calibri" panose="020F0502020204030204" pitchFamily="34" charset="0"/>
                </a:rPr>
                <a:t>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θ</m:t>
                    </m:r>
                    <m:r>
                      <a:rPr lang="en-GB" sz="1100" b="0" i="1" baseline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GB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 baseline="0">
                            <a:latin typeface="Cambria Math" panose="02040503050406030204" pitchFamily="18" charset="0"/>
                          </a:rPr>
                          <m:t>arctan</m:t>
                        </m:r>
                      </m:fName>
                      <m:e>
                        <m:d>
                          <m:dPr>
                            <m:ctrlPr>
                              <a:rPr lang="en-GB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 baseline="0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 baseline="0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num>
                              <m:den>
                                <m:r>
                                  <a:rPr lang="en-GB" sz="1100" b="0" i="1" baseline="0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  <m:r>
                                  <a:rPr lang="en-GB" sz="1100" b="0" i="1" baseline="0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r>
                                  <a:rPr lang="en-GB" sz="1100" b="0" i="1" baseline="0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pt-PT" sz="1100" baseline="0"/>
            </a:p>
            <a:p>
              <a:r>
                <a:rPr lang="pt-PT" sz="1100" baseline="0">
                  <a:latin typeface="+mn-lt"/>
                </a:rPr>
                <a:t>Deste modo, calculou-se </a:t>
              </a:r>
              <a:r>
                <a:rPr lang="el-GR" sz="1100" baseline="0">
                  <a:latin typeface="+mn-lt"/>
                  <a:cs typeface="Calibri" panose="020F0502020204030204" pitchFamily="34" charset="0"/>
                </a:rPr>
                <a:t>λ</a:t>
              </a:r>
              <a:r>
                <a:rPr lang="pt-PT" sz="1100" baseline="0">
                  <a:latin typeface="+mn-lt"/>
                  <a:cs typeface="Calibri" panose="020F0502020204030204" pitchFamily="34" charset="0"/>
                </a:rPr>
                <a:t> </a:t>
              </a:r>
              <a:r>
                <a:rPr lang="en-GB" sz="1100" baseline="0">
                  <a:latin typeface="+mn-lt"/>
                  <a:cs typeface="Calibri" panose="020F0502020204030204" pitchFamily="34" charset="0"/>
                </a:rPr>
                <a:t>da seguinte forma: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λ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m:rPr>
                        <m:sty m:val="p"/>
                      </m:rPr>
                      <a:rPr lang="en-GB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sin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θ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b="0" i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pt-PT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>
                  <a:effectLst/>
                  <a:latin typeface="+mn-lt"/>
                </a:rPr>
                <a:t>tendo obtido</a:t>
              </a:r>
              <a:r>
                <a:rPr lang="pt-PT">
                  <a:effectLst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λ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pt-PT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36</m:t>
                  </m:r>
                  <m:r>
                    <a:rPr lang="en-GB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𝑛𝑚</m:t>
                  </m:r>
                </m:oMath>
              </a14:m>
              <a:r>
                <a:rPr lang="en-GB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sendo assim</a:t>
              </a:r>
              <a:r>
                <a:rPr lang="en-GB" sz="1100" b="0" i="0" baseline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este valor muito mais próximo do valor teórico que o valor calculado anteriormente.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 baseline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Deduz-se, então, que este será um método melhor.</a:t>
              </a:r>
              <a:endParaRPr lang="pt-PT">
                <a:effectLst/>
              </a:endParaRPr>
            </a:p>
            <a:p>
              <a:endParaRPr lang="pt-PT" sz="1100" baseline="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A759E7D6-DED2-401D-A8A9-1D4F443F8E1C}"/>
                </a:ext>
              </a:extLst>
            </xdr:cNvPr>
            <xdr:cNvSpPr txBox="1"/>
          </xdr:nvSpPr>
          <xdr:spPr>
            <a:xfrm>
              <a:off x="6235700" y="3295650"/>
              <a:ext cx="4282440" cy="1574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>
                  <a:latin typeface="+mn-lt"/>
                </a:rPr>
                <a:t>Obteve-se </a:t>
              </a:r>
              <a:r>
                <a:rPr lang="el-GR" sz="1100">
                  <a:latin typeface="+mn-lt"/>
                  <a:cs typeface="Calibri" panose="020F0502020204030204" pitchFamily="34" charset="0"/>
                </a:rPr>
                <a:t>θ</a:t>
              </a:r>
              <a:r>
                <a:rPr lang="en-GB" sz="1100">
                  <a:latin typeface="+mn-lt"/>
                  <a:cs typeface="Calibri" panose="020F0502020204030204" pitchFamily="34" charset="0"/>
                </a:rPr>
                <a:t> através da</a:t>
              </a:r>
              <a:r>
                <a:rPr lang="en-GB" sz="1100" baseline="0">
                  <a:latin typeface="+mn-lt"/>
                  <a:cs typeface="Calibri" panose="020F0502020204030204" pitchFamily="34" charset="0"/>
                </a:rPr>
                <a:t> equação seguinte</a:t>
              </a:r>
              <a:r>
                <a:rPr lang="en-GB" sz="1100">
                  <a:latin typeface="+mn-lt"/>
                  <a:cs typeface="Calibri" panose="020F0502020204030204" pitchFamily="34" charset="0"/>
                </a:rPr>
                <a:t>:</a:t>
              </a:r>
            </a:p>
            <a:p>
              <a:pPr/>
              <a:r>
                <a:rPr lang="el-G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"θ</a:t>
              </a:r>
              <a:r>
                <a:rPr lang="en-GB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b="0" i="0" baseline="0">
                  <a:latin typeface="Cambria Math" panose="02040503050406030204" pitchFamily="18" charset="0"/>
                </a:rPr>
                <a:t>=arctan⁡(𝑦/(𝑁∗𝐿))</a:t>
              </a:r>
              <a:endParaRPr lang="pt-PT" sz="1100" baseline="0"/>
            </a:p>
            <a:p>
              <a:r>
                <a:rPr lang="pt-PT" sz="1100" baseline="0">
                  <a:latin typeface="+mn-lt"/>
                </a:rPr>
                <a:t>Deste modo, calculou-se </a:t>
              </a:r>
              <a:r>
                <a:rPr lang="el-GR" sz="1100" baseline="0">
                  <a:latin typeface="+mn-lt"/>
                  <a:cs typeface="Calibri" panose="020F0502020204030204" pitchFamily="34" charset="0"/>
                </a:rPr>
                <a:t>λ</a:t>
              </a:r>
              <a:r>
                <a:rPr lang="pt-PT" sz="1100" baseline="0">
                  <a:latin typeface="+mn-lt"/>
                  <a:cs typeface="Calibri" panose="020F0502020204030204" pitchFamily="34" charset="0"/>
                </a:rPr>
                <a:t> </a:t>
              </a:r>
              <a:r>
                <a:rPr lang="en-GB" sz="1100" baseline="0">
                  <a:latin typeface="+mn-lt"/>
                  <a:cs typeface="Calibri" panose="020F0502020204030204" pitchFamily="34" charset="0"/>
                </a:rPr>
                <a:t>da seguinte forma: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=𝑏∗sin⁡"(</a:t>
              </a:r>
              <a:r>
                <a:rPr lang="el-GR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θ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)" </a:t>
              </a:r>
              <a:r>
                <a:rPr lang="pt-PT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pt-PT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PT">
                  <a:effectLst/>
                  <a:latin typeface="+mn-lt"/>
                </a:rPr>
                <a:t>tendo obtido</a:t>
              </a:r>
              <a:r>
                <a:rPr lang="pt-PT">
                  <a:effectLst/>
                </a:rPr>
                <a:t> </a:t>
              </a:r>
              <a:r>
                <a:rPr lang="el-GR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λ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t-PT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36𝑛𝑚</a:t>
              </a:r>
              <a:r>
                <a:rPr lang="en-GB" sz="1100" b="0" i="1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sendo assim</a:t>
              </a:r>
              <a:r>
                <a:rPr lang="en-GB" sz="1100" b="0" i="0" baseline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 este valor muito mais próximo do valor teórico que o valor calculado anteriormente.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 baseline="0">
                  <a:solidFill>
                    <a:schemeClr val="dk1"/>
                  </a:solidFill>
                  <a:effectLst/>
                  <a:latin typeface="Calibri" panose="020F0502020204030204" pitchFamily="34" charset="0"/>
                  <a:ea typeface="+mn-ea"/>
                  <a:cs typeface="Calibri" panose="020F0502020204030204" pitchFamily="34" charset="0"/>
                </a:rPr>
                <a:t>Deduz-se, então, que este será um método melhor.</a:t>
              </a:r>
              <a:endParaRPr lang="pt-PT">
                <a:effectLst/>
              </a:endParaRPr>
            </a:p>
            <a:p>
              <a:endParaRPr lang="pt-PT" sz="1100" baseline="0"/>
            </a:p>
          </xdr:txBody>
        </xdr:sp>
      </mc:Fallback>
    </mc:AlternateContent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12065</xdr:colOff>
      <xdr:row>34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3C8F8FB-60D8-473A-8BB7-AF0BF992BF95}"/>
                </a:ext>
              </a:extLst>
            </xdr:cNvPr>
            <xdr:cNvSpPr txBox="1"/>
          </xdr:nvSpPr>
          <xdr:spPr>
            <a:xfrm>
              <a:off x="6219825" y="5343525"/>
              <a:ext cx="4279265" cy="127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Para</a:t>
              </a:r>
              <a:r>
                <a:rPr lang="pt-PT" sz="1100" baseline="0"/>
                <a:t> o cálculo do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θ</a:t>
              </a:r>
              <a:r>
                <a:rPr lang="en-GB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 utilizou-se a mesma fórmula que no ponto anterior e de forma a obter a espessura recorreu-se ao seguinte: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𝐸𝑠𝑝𝑒𝑠𝑠𝑢𝑟𝑎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λ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sin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sz="1100" b="0" i="1">
                                <a:latin typeface="Cambria Math" panose="02040503050406030204" pitchFamily="18" charset="0"/>
                              </a:rPr>
                              <m:t>θ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t-PT" sz="1100"/>
            </a:p>
            <a:p>
              <a:r>
                <a:rPr lang="pt-PT" sz="1100"/>
                <a:t>Sendo que a</a:t>
              </a:r>
              <a:r>
                <a:rPr lang="pt-PT" sz="1100" baseline="0"/>
                <a:t> espessura média de um cabelo é cerca 7*10^-5,  considerou-se, então, que os resultados obtidos encontram-se na mesma ordem de grandeza.</a:t>
              </a:r>
              <a:endParaRPr lang="pt-PT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3C8F8FB-60D8-473A-8BB7-AF0BF992BF95}"/>
                </a:ext>
              </a:extLst>
            </xdr:cNvPr>
            <xdr:cNvSpPr txBox="1"/>
          </xdr:nvSpPr>
          <xdr:spPr>
            <a:xfrm>
              <a:off x="6219825" y="5343525"/>
              <a:ext cx="4279265" cy="127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/>
                <a:t>Para</a:t>
              </a:r>
              <a:r>
                <a:rPr lang="pt-PT" sz="1100" baseline="0"/>
                <a:t> o cálculo do </a:t>
              </a:r>
              <a:r>
                <a:rPr lang="el-GR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θ</a:t>
              </a:r>
              <a:r>
                <a:rPr lang="en-GB" sz="1100" baseline="0">
                  <a:latin typeface="Calibri" panose="020F0502020204030204" pitchFamily="34" charset="0"/>
                  <a:cs typeface="Calibri" panose="020F0502020204030204" pitchFamily="34" charset="0"/>
                </a:rPr>
                <a:t> utilizou-se a mesma fórmula que no ponto anterior e de forma a obter a espessura recorreu-se ao seguinte:</a:t>
              </a:r>
            </a:p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𝐸𝑠𝑝𝑒𝑠𝑠𝑢𝑟𝑎=</a:t>
              </a:r>
              <a:r>
                <a:rPr lang="el-GR" sz="1100" b="0" i="0">
                  <a:latin typeface="Cambria Math" panose="02040503050406030204" pitchFamily="18" charset="0"/>
                </a:rPr>
                <a:t>λ</a:t>
              </a:r>
              <a:r>
                <a:rPr lang="en-GB" sz="1100" b="0" i="0">
                  <a:latin typeface="Cambria Math" panose="02040503050406030204" pitchFamily="18" charset="0"/>
                </a:rPr>
                <a:t>/sin(</a:t>
              </a:r>
              <a:r>
                <a:rPr lang="el-GR" sz="1100" b="0" i="0">
                  <a:latin typeface="Cambria Math" panose="02040503050406030204" pitchFamily="18" charset="0"/>
                </a:rPr>
                <a:t>θ) </a:t>
              </a:r>
              <a:endParaRPr lang="pt-PT" sz="1100"/>
            </a:p>
            <a:p>
              <a:r>
                <a:rPr lang="pt-PT" sz="1100"/>
                <a:t>Sendo que a</a:t>
              </a:r>
              <a:r>
                <a:rPr lang="pt-PT" sz="1100" baseline="0"/>
                <a:t> espessura média de um cabelo é cerca 7*10^-5,  considerou-se, então, que os resultados obtidos encontram-se na mesma ordem de grandeza.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062F-9065-4FA3-B867-E197007FCBFC}">
  <dimension ref="A1:H33"/>
  <sheetViews>
    <sheetView tabSelected="1" topLeftCell="A10" workbookViewId="0">
      <selection activeCell="A11" sqref="A11:G17"/>
    </sheetView>
  </sheetViews>
  <sheetFormatPr defaultRowHeight="14.5" x14ac:dyDescent="0.35"/>
  <cols>
    <col min="2" max="6" width="14.36328125" customWidth="1"/>
  </cols>
  <sheetData>
    <row r="1" spans="1:8" ht="15" thickBot="1" x14ac:dyDescent="0.4">
      <c r="D1" s="1"/>
    </row>
    <row r="2" spans="1:8" ht="14.4" customHeight="1" x14ac:dyDescent="0.35">
      <c r="D2" s="1"/>
      <c r="E2" s="26" t="s">
        <v>3</v>
      </c>
      <c r="F2" s="27"/>
      <c r="G2" s="8"/>
    </row>
    <row r="3" spans="1:8" x14ac:dyDescent="0.35">
      <c r="D3" s="1"/>
      <c r="E3" s="28"/>
      <c r="F3" s="29"/>
      <c r="G3" s="8"/>
    </row>
    <row r="4" spans="1:8" x14ac:dyDescent="0.35">
      <c r="D4" s="1"/>
      <c r="E4" s="28"/>
      <c r="F4" s="29"/>
      <c r="G4" s="8"/>
    </row>
    <row r="5" spans="1:8" x14ac:dyDescent="0.35">
      <c r="D5" s="1"/>
      <c r="E5" s="28"/>
      <c r="F5" s="29"/>
      <c r="G5" s="8"/>
    </row>
    <row r="6" spans="1:8" ht="15" thickBot="1" x14ac:dyDescent="0.4">
      <c r="D6" s="1"/>
      <c r="E6" s="30"/>
      <c r="F6" s="31"/>
      <c r="G6" s="8"/>
    </row>
    <row r="7" spans="1:8" x14ac:dyDescent="0.35">
      <c r="D7" s="1"/>
    </row>
    <row r="8" spans="1:8" ht="23.5" x14ac:dyDescent="0.55000000000000004">
      <c r="A8" s="32" t="s">
        <v>4</v>
      </c>
      <c r="B8" s="33"/>
      <c r="C8" s="33"/>
      <c r="D8" s="33"/>
      <c r="E8" s="9"/>
      <c r="F8" s="9"/>
      <c r="G8" s="9"/>
      <c r="H8" s="9"/>
    </row>
    <row r="9" spans="1:8" ht="15" thickBot="1" x14ac:dyDescent="0.4"/>
    <row r="10" spans="1:8" ht="15" thickBot="1" x14ac:dyDescent="0.4">
      <c r="B10" s="17" t="s">
        <v>0</v>
      </c>
      <c r="C10" s="10">
        <v>75.5</v>
      </c>
    </row>
    <row r="11" spans="1:8" ht="15" thickBot="1" x14ac:dyDescent="0.4">
      <c r="E11" s="1"/>
      <c r="F11" s="1"/>
    </row>
    <row r="12" spans="1:8" ht="15" thickBot="1" x14ac:dyDescent="0.4">
      <c r="B12" s="34" t="s">
        <v>13</v>
      </c>
      <c r="C12" s="35"/>
      <c r="D12" s="35"/>
      <c r="E12" s="35"/>
      <c r="F12" s="36"/>
    </row>
    <row r="13" spans="1:8" ht="15" thickBot="1" x14ac:dyDescent="0.4">
      <c r="B13" s="15" t="s">
        <v>2</v>
      </c>
      <c r="C13" s="15" t="s">
        <v>1</v>
      </c>
      <c r="D13" s="15" t="s">
        <v>17</v>
      </c>
      <c r="E13" s="16" t="s">
        <v>11</v>
      </c>
      <c r="F13" s="16" t="s">
        <v>15</v>
      </c>
    </row>
    <row r="14" spans="1:8" x14ac:dyDescent="0.35">
      <c r="B14" s="7">
        <v>0.04</v>
      </c>
      <c r="C14" s="7">
        <v>0.25</v>
      </c>
      <c r="D14" s="7">
        <f>10</f>
        <v>10</v>
      </c>
      <c r="E14" s="4">
        <f>2</f>
        <v>2</v>
      </c>
      <c r="F14" s="11">
        <f>(C14*10^(-3)/D14)*(E14*10^(-2)/($C$10*10^(-2)))</f>
        <v>6.6225165562913908E-7</v>
      </c>
    </row>
    <row r="15" spans="1:8" x14ac:dyDescent="0.35">
      <c r="B15" s="5">
        <v>0.04</v>
      </c>
      <c r="C15" s="5">
        <f>0.5</f>
        <v>0.5</v>
      </c>
      <c r="D15" s="5">
        <f>20</f>
        <v>20</v>
      </c>
      <c r="E15" s="5">
        <f>2</f>
        <v>2</v>
      </c>
      <c r="F15" s="12">
        <f>(C15*10^(-3)/D15)*(E15*10^(-2)/($C$10*10^(-2)))</f>
        <v>6.6225165562913908E-7</v>
      </c>
    </row>
    <row r="16" spans="1:8" ht="15" thickBot="1" x14ac:dyDescent="0.4">
      <c r="B16" s="6">
        <v>0.08</v>
      </c>
      <c r="C16" s="6">
        <v>0.25</v>
      </c>
      <c r="D16" s="6">
        <v>6</v>
      </c>
      <c r="E16" s="6">
        <v>1.2</v>
      </c>
      <c r="F16" s="13">
        <f>(C16*10^(-3)/D16)*(E16*10^(-2)/($C$10*10^(-2)))</f>
        <v>6.6225165562913908E-7</v>
      </c>
    </row>
    <row r="17" spans="2:6" ht="15" thickBot="1" x14ac:dyDescent="0.4">
      <c r="B17" s="14"/>
      <c r="C17" s="14"/>
      <c r="D17" s="14"/>
      <c r="E17" s="14"/>
      <c r="F17" s="14"/>
    </row>
    <row r="18" spans="2:6" ht="15" thickBot="1" x14ac:dyDescent="0.4">
      <c r="B18" s="34" t="s">
        <v>14</v>
      </c>
      <c r="C18" s="35"/>
      <c r="D18" s="35"/>
      <c r="E18" s="35"/>
      <c r="F18" s="36"/>
    </row>
    <row r="19" spans="2:6" ht="15" thickBot="1" x14ac:dyDescent="0.4">
      <c r="B19" s="2" t="s">
        <v>2</v>
      </c>
      <c r="C19" s="2" t="s">
        <v>17</v>
      </c>
      <c r="D19" s="2" t="s">
        <v>11</v>
      </c>
      <c r="E19" s="3" t="s">
        <v>16</v>
      </c>
      <c r="F19" s="16" t="s">
        <v>15</v>
      </c>
    </row>
    <row r="20" spans="2:6" x14ac:dyDescent="0.35">
      <c r="B20" s="7">
        <v>0.02</v>
      </c>
      <c r="C20" s="7">
        <v>1</v>
      </c>
      <c r="D20" s="7">
        <f>2.4</f>
        <v>2.4</v>
      </c>
      <c r="E20" s="4">
        <f>ATAN(D20/$C$10)</f>
        <v>3.1777378863110703E-2</v>
      </c>
      <c r="F20" s="11">
        <f>B20*10^(-3)*SIN(E20)</f>
        <v>6.3544061981394578E-7</v>
      </c>
    </row>
    <row r="21" spans="2:6" x14ac:dyDescent="0.35">
      <c r="B21" s="5">
        <f>0.04</f>
        <v>0.04</v>
      </c>
      <c r="C21" s="5">
        <v>1</v>
      </c>
      <c r="D21" s="5">
        <v>1.2</v>
      </c>
      <c r="E21" s="19">
        <f>ATAN(D21/$C$10)</f>
        <v>1.5892701551174893E-2</v>
      </c>
      <c r="F21" s="12">
        <f>B21*10^(-3)*SIN(E21)</f>
        <v>6.356813014104359E-7</v>
      </c>
    </row>
    <row r="22" spans="2:6" x14ac:dyDescent="0.35">
      <c r="B22" s="5">
        <v>0.08</v>
      </c>
      <c r="C22" s="5">
        <v>1</v>
      </c>
      <c r="D22" s="5">
        <v>0.6</v>
      </c>
      <c r="E22" s="19">
        <f>ATAN(D22/$C$10)</f>
        <v>7.9468525755450568E-3</v>
      </c>
      <c r="F22" s="12">
        <f>B22*10^(-3)*SIN(E22)</f>
        <v>6.3574151455358774E-7</v>
      </c>
    </row>
    <row r="23" spans="2:6" ht="15" thickBot="1" x14ac:dyDescent="0.4">
      <c r="B23" s="18">
        <v>0.16</v>
      </c>
      <c r="C23" s="18">
        <v>1</v>
      </c>
      <c r="D23" s="18">
        <v>0.3</v>
      </c>
      <c r="E23" s="18">
        <f>ATAN(D23/$C$10)</f>
        <v>3.9734890216799679E-3</v>
      </c>
      <c r="F23" s="13">
        <f>B23*10^(-3)*SIN(E23)</f>
        <v>6.3575657051309182E-7</v>
      </c>
    </row>
    <row r="24" spans="2:6" ht="15" thickBot="1" x14ac:dyDescent="0.4">
      <c r="B24" s="20"/>
      <c r="C24" s="20"/>
      <c r="D24" s="20"/>
      <c r="E24" s="25" t="s">
        <v>18</v>
      </c>
      <c r="F24" s="24">
        <f>AVERAGE(F20:F23)</f>
        <v>6.3565500157276541E-7</v>
      </c>
    </row>
    <row r="25" spans="2:6" ht="15" thickBot="1" x14ac:dyDescent="0.4">
      <c r="B25" s="20"/>
      <c r="C25" s="20"/>
      <c r="D25" s="20"/>
      <c r="E25" s="20"/>
      <c r="F25" s="21"/>
    </row>
    <row r="26" spans="2:6" ht="15" thickBot="1" x14ac:dyDescent="0.4">
      <c r="B26" s="17" t="s">
        <v>0</v>
      </c>
      <c r="C26" s="10">
        <v>106.3</v>
      </c>
      <c r="D26" s="20"/>
      <c r="E26" s="20"/>
      <c r="F26" s="21"/>
    </row>
    <row r="27" spans="2:6" ht="15" thickBot="1" x14ac:dyDescent="0.4">
      <c r="B27" s="17" t="s">
        <v>12</v>
      </c>
      <c r="C27" s="10">
        <v>632.79999999999995</v>
      </c>
      <c r="D27" s="20"/>
      <c r="E27" s="20"/>
      <c r="F27" s="21"/>
    </row>
    <row r="28" spans="2:6" ht="15" thickBot="1" x14ac:dyDescent="0.4"/>
    <row r="29" spans="2:6" ht="15" thickBot="1" x14ac:dyDescent="0.4">
      <c r="B29" s="34" t="s">
        <v>6</v>
      </c>
      <c r="C29" s="35"/>
      <c r="D29" s="35"/>
      <c r="E29" s="35"/>
      <c r="F29" s="36"/>
    </row>
    <row r="30" spans="2:6" ht="15" thickBot="1" x14ac:dyDescent="0.4">
      <c r="B30" s="2" t="s">
        <v>7</v>
      </c>
      <c r="C30" s="2" t="s">
        <v>17</v>
      </c>
      <c r="D30" s="2" t="s">
        <v>5</v>
      </c>
      <c r="E30" s="3" t="s">
        <v>16</v>
      </c>
      <c r="F30" s="3" t="s">
        <v>19</v>
      </c>
    </row>
    <row r="31" spans="2:6" x14ac:dyDescent="0.35">
      <c r="B31" s="7" t="s">
        <v>8</v>
      </c>
      <c r="C31" s="7">
        <v>2</v>
      </c>
      <c r="D31" s="7">
        <v>1.6</v>
      </c>
      <c r="E31" s="4">
        <f>ATAN((D31/C31)/$C$26)</f>
        <v>7.5257280983449153E-3</v>
      </c>
      <c r="F31" s="11">
        <f>$C$27*10^-9/SIN(E31)</f>
        <v>8.4085681151608687E-5</v>
      </c>
    </row>
    <row r="32" spans="2:6" x14ac:dyDescent="0.35">
      <c r="B32" s="5" t="s">
        <v>10</v>
      </c>
      <c r="C32" s="23">
        <v>3</v>
      </c>
      <c r="D32" s="23">
        <v>2</v>
      </c>
      <c r="E32" s="19">
        <f>ATAN((D32/C32)/$C$26)</f>
        <v>6.2714762589785762E-3</v>
      </c>
      <c r="F32" s="12">
        <f>$C$27*10^-9/SIN(E32)</f>
        <v>1.0090194430159214E-4</v>
      </c>
    </row>
    <row r="33" spans="2:6" ht="15" thickBot="1" x14ac:dyDescent="0.4">
      <c r="B33" s="6" t="s">
        <v>9</v>
      </c>
      <c r="C33" s="22">
        <v>2</v>
      </c>
      <c r="D33" s="22">
        <v>1.6</v>
      </c>
      <c r="E33" s="18">
        <f>ATAN((D33/C33)/$C$26)</f>
        <v>7.5257280983449153E-3</v>
      </c>
      <c r="F33" s="13">
        <f>$C$27*10^-9/SIN(E33)</f>
        <v>8.4085681151608687E-5</v>
      </c>
    </row>
  </sheetData>
  <mergeCells count="5">
    <mergeCell ref="E2:F6"/>
    <mergeCell ref="A8:D8"/>
    <mergeCell ref="B12:F12"/>
    <mergeCell ref="B18:F18"/>
    <mergeCell ref="B29:F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Demétrio</dc:creator>
  <cp:lastModifiedBy>Beatriz Demétrio</cp:lastModifiedBy>
  <dcterms:created xsi:type="dcterms:W3CDTF">2021-04-27T09:07:57Z</dcterms:created>
  <dcterms:modified xsi:type="dcterms:W3CDTF">2022-01-03T20:48:34Z</dcterms:modified>
</cp:coreProperties>
</file>