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uis\Desktop\Escola\Semestral\Labratório de Eletromangtismo\T3\"/>
    </mc:Choice>
  </mc:AlternateContent>
  <xr:revisionPtr revIDLastSave="0" documentId="13_ncr:1_{1C9E3015-64C4-4D47-8587-AFCA11D174DA}" xr6:coauthVersionLast="47" xr6:coauthVersionMax="47" xr10:uidLastSave="{00000000-0000-0000-0000-000000000000}"/>
  <bookViews>
    <workbookView xWindow="1815" yWindow="1725" windowWidth="14790" windowHeight="13185" firstSheet="3" activeTab="4" xr2:uid="{00000000-000D-0000-FFFF-FFFF00000000}"/>
  </bookViews>
  <sheets>
    <sheet name="Parte 0" sheetId="5" r:id="rId1"/>
    <sheet name="1ª Parte - n (ref) &gt; n (inc)" sheetId="1" r:id="rId2"/>
    <sheet name="1ª Parte - n (inc) &gt; n (ref)" sheetId="3" r:id="rId3"/>
    <sheet name="2ª Parte - Lente" sheetId="2" r:id="rId4"/>
    <sheet name="3ª Parte - Microescópio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4" i="3" l="1"/>
  <c r="C14" i="3" s="1"/>
  <c r="M2" i="3" a="1"/>
  <c r="M2" i="3" s="1"/>
  <c r="B2" i="4"/>
  <c r="E8" i="3"/>
  <c r="D8" i="3"/>
  <c r="F2" i="1"/>
  <c r="M2" i="1" a="1"/>
  <c r="M2" i="1" s="1"/>
  <c r="D8" i="1"/>
  <c r="E3" i="1"/>
  <c r="E4" i="1"/>
  <c r="E5" i="1"/>
  <c r="E6" i="1"/>
  <c r="E7" i="1"/>
  <c r="E8" i="1"/>
  <c r="D3" i="1"/>
  <c r="D4" i="1"/>
  <c r="D5" i="1"/>
  <c r="D6" i="1"/>
  <c r="D7" i="1"/>
  <c r="E2" i="1"/>
  <c r="D2" i="1"/>
  <c r="E3" i="3"/>
  <c r="E4" i="3"/>
  <c r="E5" i="3"/>
  <c r="E6" i="3"/>
  <c r="E7" i="3"/>
  <c r="D3" i="3"/>
  <c r="D4" i="3"/>
  <c r="D5" i="3"/>
  <c r="D6" i="3"/>
  <c r="D7" i="3"/>
  <c r="E2" i="3"/>
  <c r="D2" i="3"/>
  <c r="F2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<sst xmlns="http://schemas.openxmlformats.org/spreadsheetml/2006/main" count="35" uniqueCount="22">
  <si>
    <t>ϴ (refratado)</t>
  </si>
  <si>
    <t>ϴ (incidente)</t>
  </si>
  <si>
    <t>n (ar)</t>
  </si>
  <si>
    <t>Sin(ϴ (incidente))</t>
  </si>
  <si>
    <t>Sin(ϴ (refratado))</t>
  </si>
  <si>
    <t>n(acrílico)</t>
  </si>
  <si>
    <t>Regressão Linear</t>
  </si>
  <si>
    <t>Ponto</t>
  </si>
  <si>
    <t>A</t>
  </si>
  <si>
    <t>B</t>
  </si>
  <si>
    <t>C</t>
  </si>
  <si>
    <t>Distância focal (mm)</t>
  </si>
  <si>
    <t>Lente cilindrica 0º</t>
  </si>
  <si>
    <t>Lente cilindrica 180º</t>
  </si>
  <si>
    <t>d(i) (mm)</t>
  </si>
  <si>
    <t>d(0) (mm)</t>
  </si>
  <si>
    <t>ϴ (refletido)</t>
  </si>
  <si>
    <t>Reflexão</t>
  </si>
  <si>
    <t>Ângulo critico (Experimental)</t>
  </si>
  <si>
    <t>Ângulo critico (Teórico)</t>
  </si>
  <si>
    <t>Desvio percentual</t>
  </si>
  <si>
    <t>D lente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</si>
</sst>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3" borderId="1" xfId="0" applyFill="1" applyBorder="1"/>
    <xf numFmtId="0" fontId="0" fillId="2" borderId="1" xfId="0" applyFont="1" applyFill="1" applyBorder="1" applyAlignment="1">
      <alignment horizontal="center" vertical="top"/>
    </xf>
    <xf numFmtId="0" fontId="0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2" fontId="0" fillId="3" borderId="1" xfId="0" applyNumberFormat="1" applyFill="1" applyBorder="1"/>
    <xf numFmtId="0" fontId="0" fillId="3" borderId="1" xfId="0" applyFont="1" applyFill="1" applyBorder="1" applyAlignment="1">
      <alignment horizontal="center"/>
    </xf>
    <xf numFmtId="165" fontId="0" fillId="3" borderId="1" xfId="1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</cellXfs>
  <cellStyles count="2">
    <cellStyle name="Normal" xfId="0" builtinId="0"/>
    <cellStyle name="Pe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pt-PT">
                <a:solidFill>
                  <a:schemeClr val="accent4">
                    <a:lumMod val="60000"/>
                    <a:lumOff val="40000"/>
                  </a:schemeClr>
                </a:solidFill>
              </a:rPr>
              <a:t>Seno</a:t>
            </a:r>
            <a:r>
              <a:rPr lang="pt-PT" baseline="0">
                <a:solidFill>
                  <a:schemeClr val="accent4">
                    <a:lumMod val="60000"/>
                    <a:lumOff val="40000"/>
                  </a:schemeClr>
                </a:solidFill>
              </a:rPr>
              <a:t> do ângulo INCIDÊNTE em função do seno do ângulo refratado </a:t>
            </a:r>
            <a:endParaRPr lang="pt-PT">
              <a:solidFill>
                <a:schemeClr val="accent4">
                  <a:lumMod val="60000"/>
                  <a:lumOff val="40000"/>
                </a:schemeClr>
              </a:solidFill>
            </a:endParaRPr>
          </a:p>
        </c:rich>
      </c:tx>
      <c:overlay val="0"/>
      <c:spPr>
        <a:solidFill>
          <a:schemeClr val="accent4">
            <a:lumMod val="75000"/>
          </a:schemeClr>
        </a:solidFill>
        <a:ln>
          <a:solidFill>
            <a:schemeClr val="accent4">
              <a:lumMod val="75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dist="25400" dir="2700000" algn="tl" rotWithShape="0">
                <a:schemeClr val="accent4"/>
              </a:outerShdw>
            </a:effectLst>
          </c:spPr>
          <c:marker>
            <c:symbol val="circle"/>
            <c:size val="6"/>
            <c:spPr>
              <a:solidFill>
                <a:schemeClr val="accent4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-0.14001832611160292"/>
                  <c:y val="-1.1449013949917325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'1ª Parte - n (ref) &gt; n (inc)'!$E$2:$E$8</c:f>
              <c:numCache>
                <c:formatCode>0.00</c:formatCode>
                <c:ptCount val="7"/>
                <c:pt idx="0">
                  <c:v>0.11320321376790672</c:v>
                </c:pt>
                <c:pt idx="1">
                  <c:v>0.224951054343865</c:v>
                </c:pt>
                <c:pt idx="2">
                  <c:v>0.3338068592337709</c:v>
                </c:pt>
                <c:pt idx="3">
                  <c:v>0.43051109680829514</c:v>
                </c:pt>
                <c:pt idx="4">
                  <c:v>0.51503807491005416</c:v>
                </c:pt>
                <c:pt idx="5">
                  <c:v>0.58070295571093977</c:v>
                </c:pt>
                <c:pt idx="6">
                  <c:v>0.62932039104983739</c:v>
                </c:pt>
              </c:numCache>
            </c:numRef>
          </c:xVal>
          <c:yVal>
            <c:numRef>
              <c:f>'1ª Parte - n (ref) &gt; n (inc)'!$D$2:$D$8</c:f>
              <c:numCache>
                <c:formatCode>0.00</c:formatCode>
                <c:ptCount val="7"/>
                <c:pt idx="0">
                  <c:v>0.17364817766693033</c:v>
                </c:pt>
                <c:pt idx="1">
                  <c:v>0.34202014332566871</c:v>
                </c:pt>
                <c:pt idx="2">
                  <c:v>0.49999999999999994</c:v>
                </c:pt>
                <c:pt idx="3">
                  <c:v>0.64278760968653925</c:v>
                </c:pt>
                <c:pt idx="4">
                  <c:v>0.76604444311897801</c:v>
                </c:pt>
                <c:pt idx="5">
                  <c:v>0.8660254037844386</c:v>
                </c:pt>
                <c:pt idx="6">
                  <c:v>0.93969262078590832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54-4E0A-995B-33A9AA0626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4690416"/>
        <c:axId val="904684592"/>
      </c:scatterChart>
      <c:valAx>
        <c:axId val="904690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>
                    <a:solidFill>
                      <a:schemeClr val="accent4">
                        <a:lumMod val="60000"/>
                        <a:lumOff val="40000"/>
                      </a:schemeClr>
                    </a:solidFill>
                  </a:rPr>
                  <a:t>Sin(</a:t>
                </a:r>
                <a:r>
                  <a:rPr lang="el-GR">
                    <a:solidFill>
                      <a:schemeClr val="accent4">
                        <a:lumMod val="60000"/>
                        <a:lumOff val="40000"/>
                      </a:schemeClr>
                    </a:solidFill>
                  </a:rPr>
                  <a:t>ϴ (</a:t>
                </a:r>
                <a:r>
                  <a:rPr lang="pt-PT">
                    <a:solidFill>
                      <a:schemeClr val="accent4">
                        <a:lumMod val="60000"/>
                        <a:lumOff val="40000"/>
                      </a:schemeClr>
                    </a:solidFill>
                  </a:rPr>
                  <a:t>refratado))</a:t>
                </a:r>
              </a:p>
            </c:rich>
          </c:tx>
          <c:layout>
            <c:manualLayout>
              <c:xMode val="edge"/>
              <c:yMode val="edge"/>
              <c:x val="0.43665211783481939"/>
              <c:y val="0.890596452926754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04684592"/>
        <c:crosses val="autoZero"/>
        <c:crossBetween val="midCat"/>
      </c:valAx>
      <c:valAx>
        <c:axId val="90468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>
                    <a:solidFill>
                      <a:schemeClr val="accent4">
                        <a:lumMod val="60000"/>
                        <a:lumOff val="40000"/>
                      </a:schemeClr>
                    </a:solidFill>
                  </a:rPr>
                  <a:t>Sin(</a:t>
                </a:r>
                <a:r>
                  <a:rPr lang="el-GR">
                    <a:solidFill>
                      <a:schemeClr val="accent4">
                        <a:lumMod val="60000"/>
                        <a:lumOff val="40000"/>
                      </a:schemeClr>
                    </a:solidFill>
                  </a:rPr>
                  <a:t>ϴ (</a:t>
                </a:r>
                <a:r>
                  <a:rPr lang="pt-PT">
                    <a:solidFill>
                      <a:schemeClr val="accent4">
                        <a:lumMod val="60000"/>
                        <a:lumOff val="40000"/>
                      </a:schemeClr>
                    </a:solidFill>
                  </a:rPr>
                  <a:t>incidente))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04690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>
        <a:lumMod val="75000"/>
      </a:schemeClr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pt-PT">
                <a:solidFill>
                  <a:schemeClr val="accent4">
                    <a:lumMod val="60000"/>
                    <a:lumOff val="40000"/>
                  </a:schemeClr>
                </a:solidFill>
              </a:rPr>
              <a:t>Seno</a:t>
            </a:r>
            <a:r>
              <a:rPr lang="pt-PT" baseline="0">
                <a:solidFill>
                  <a:schemeClr val="accent4">
                    <a:lumMod val="60000"/>
                    <a:lumOff val="40000"/>
                  </a:schemeClr>
                </a:solidFill>
              </a:rPr>
              <a:t> do ângulo </a:t>
            </a:r>
            <a:r>
              <a:rPr lang="pt-PT" sz="1500" b="1" i="0" u="none" strike="noStrike" cap="all" normalizeH="0" baseline="0">
                <a:solidFill>
                  <a:schemeClr val="accent4">
                    <a:lumMod val="60000"/>
                    <a:lumOff val="40000"/>
                  </a:schemeClr>
                </a:solidFill>
                <a:effectLst/>
              </a:rPr>
              <a:t>refratado</a:t>
            </a:r>
            <a:r>
              <a:rPr lang="pt-PT" baseline="0">
                <a:solidFill>
                  <a:schemeClr val="accent4">
                    <a:lumMod val="60000"/>
                    <a:lumOff val="40000"/>
                  </a:schemeClr>
                </a:solidFill>
              </a:rPr>
              <a:t> em função do seno do ângulo </a:t>
            </a:r>
            <a:r>
              <a:rPr lang="pt-PT" sz="1500" b="1" i="0" u="none" strike="noStrike" cap="all" normalizeH="0" baseline="0">
                <a:solidFill>
                  <a:schemeClr val="accent4">
                    <a:lumMod val="60000"/>
                    <a:lumOff val="40000"/>
                  </a:schemeClr>
                </a:solidFill>
                <a:effectLst/>
              </a:rPr>
              <a:t>INCIDÊNTE </a:t>
            </a:r>
            <a:r>
              <a:rPr lang="pt-PT" baseline="0">
                <a:solidFill>
                  <a:schemeClr val="accent4">
                    <a:lumMod val="60000"/>
                    <a:lumOff val="40000"/>
                  </a:schemeClr>
                </a:solidFill>
              </a:rPr>
              <a:t> </a:t>
            </a:r>
            <a:endParaRPr lang="pt-PT">
              <a:solidFill>
                <a:schemeClr val="accent4">
                  <a:lumMod val="60000"/>
                  <a:lumOff val="40000"/>
                </a:schemeClr>
              </a:solidFill>
            </a:endParaRPr>
          </a:p>
        </c:rich>
      </c:tx>
      <c:overlay val="0"/>
      <c:spPr>
        <a:solidFill>
          <a:schemeClr val="accent4">
            <a:lumMod val="75000"/>
          </a:schemeClr>
        </a:solidFill>
        <a:ln>
          <a:solidFill>
            <a:schemeClr val="accent4">
              <a:lumMod val="75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dist="25400" dir="2700000" algn="tl" rotWithShape="0">
                <a:schemeClr val="accent4"/>
              </a:outerShdw>
            </a:effectLst>
          </c:spPr>
          <c:marker>
            <c:symbol val="circle"/>
            <c:size val="6"/>
            <c:spPr>
              <a:solidFill>
                <a:schemeClr val="accent4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-0.14001832611160292"/>
                  <c:y val="-1.1449013949917325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'1ª Parte - n (inc) &gt; n (ref)'!$D$2:$D$8</c:f>
              <c:numCache>
                <c:formatCode>0.00</c:formatCode>
                <c:ptCount val="7"/>
                <c:pt idx="0">
                  <c:v>0.17364817766693033</c:v>
                </c:pt>
                <c:pt idx="1">
                  <c:v>0.25881904510252074</c:v>
                </c:pt>
                <c:pt idx="2">
                  <c:v>0.34202014332566871</c:v>
                </c:pt>
                <c:pt idx="3">
                  <c:v>0.42261826174069944</c:v>
                </c:pt>
                <c:pt idx="4">
                  <c:v>0.49999999999999994</c:v>
                </c:pt>
                <c:pt idx="5">
                  <c:v>0.57357643635104605</c:v>
                </c:pt>
                <c:pt idx="6">
                  <c:v>0.64278760968653925</c:v>
                </c:pt>
              </c:numCache>
            </c:numRef>
          </c:xVal>
          <c:yVal>
            <c:numRef>
              <c:f>'1ª Parte - n (inc) &gt; n (ref)'!$E$2:$E$8</c:f>
              <c:numCache>
                <c:formatCode>0.00</c:formatCode>
                <c:ptCount val="7"/>
                <c:pt idx="0">
                  <c:v>0.25881904510252074</c:v>
                </c:pt>
                <c:pt idx="1">
                  <c:v>0.38912395014020623</c:v>
                </c:pt>
                <c:pt idx="2">
                  <c:v>0.50753836296070409</c:v>
                </c:pt>
                <c:pt idx="3">
                  <c:v>0.62660381136446042</c:v>
                </c:pt>
                <c:pt idx="4">
                  <c:v>0.74314482547739424</c:v>
                </c:pt>
                <c:pt idx="5">
                  <c:v>0.85264016435409218</c:v>
                </c:pt>
                <c:pt idx="6">
                  <c:v>0.95371695074822693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553-4CC1-BD16-213F3B0079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4690416"/>
        <c:axId val="904684592"/>
      </c:scatterChart>
      <c:valAx>
        <c:axId val="904690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>
                    <a:solidFill>
                      <a:schemeClr val="accent4">
                        <a:lumMod val="60000"/>
                        <a:lumOff val="40000"/>
                      </a:schemeClr>
                    </a:solidFill>
                  </a:rPr>
                  <a:t>Sin(</a:t>
                </a:r>
                <a:r>
                  <a:rPr lang="el-GR">
                    <a:solidFill>
                      <a:schemeClr val="accent4">
                        <a:lumMod val="60000"/>
                        <a:lumOff val="40000"/>
                      </a:schemeClr>
                    </a:solidFill>
                  </a:rPr>
                  <a:t>ϴ (</a:t>
                </a:r>
                <a:r>
                  <a:rPr lang="pt-PT" sz="900" b="1" i="0" u="none" strike="noStrike" baseline="0">
                    <a:solidFill>
                      <a:schemeClr val="accent4">
                        <a:lumMod val="60000"/>
                        <a:lumOff val="40000"/>
                      </a:schemeClr>
                    </a:solidFill>
                    <a:effectLst/>
                  </a:rPr>
                  <a:t>incidente</a:t>
                </a:r>
                <a:r>
                  <a:rPr lang="pt-PT">
                    <a:solidFill>
                      <a:schemeClr val="accent4">
                        <a:lumMod val="60000"/>
                        <a:lumOff val="40000"/>
                      </a:schemeClr>
                    </a:solidFill>
                  </a:rPr>
                  <a:t>))</a:t>
                </a:r>
              </a:p>
            </c:rich>
          </c:tx>
          <c:layout>
            <c:manualLayout>
              <c:xMode val="edge"/>
              <c:yMode val="edge"/>
              <c:x val="0.43665211783481939"/>
              <c:y val="0.890596452926754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04684592"/>
        <c:crosses val="autoZero"/>
        <c:crossBetween val="midCat"/>
      </c:valAx>
      <c:valAx>
        <c:axId val="90468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>
                    <a:solidFill>
                      <a:schemeClr val="accent4">
                        <a:lumMod val="60000"/>
                        <a:lumOff val="40000"/>
                      </a:schemeClr>
                    </a:solidFill>
                  </a:rPr>
                  <a:t>Sin(</a:t>
                </a:r>
                <a:r>
                  <a:rPr lang="el-GR">
                    <a:solidFill>
                      <a:schemeClr val="accent4">
                        <a:lumMod val="60000"/>
                        <a:lumOff val="40000"/>
                      </a:schemeClr>
                    </a:solidFill>
                  </a:rPr>
                  <a:t>ϴ (</a:t>
                </a:r>
                <a:r>
                  <a:rPr lang="pt-PT" sz="900" b="1" i="0" u="none" strike="noStrike" baseline="0">
                    <a:solidFill>
                      <a:schemeClr val="accent4">
                        <a:lumMod val="60000"/>
                        <a:lumOff val="40000"/>
                      </a:schemeClr>
                    </a:solidFill>
                    <a:effectLst/>
                  </a:rPr>
                  <a:t>refratado</a:t>
                </a:r>
                <a:r>
                  <a:rPr lang="pt-PT">
                    <a:solidFill>
                      <a:schemeClr val="accent4">
                        <a:lumMod val="60000"/>
                        <a:lumOff val="40000"/>
                      </a:schemeClr>
                    </a:solidFill>
                  </a:rPr>
                  <a:t>))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04690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>
        <a:lumMod val="75000"/>
      </a:schemeClr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</xdr:colOff>
      <xdr:row>0</xdr:row>
      <xdr:rowOff>4761</xdr:rowOff>
    </xdr:from>
    <xdr:to>
      <xdr:col>11</xdr:col>
      <xdr:colOff>600075</xdr:colOff>
      <xdr:row>15</xdr:row>
      <xdr:rowOff>19049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3A4057C-297A-4DC0-A473-5963BD3B76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0</xdr:row>
      <xdr:rowOff>0</xdr:rowOff>
    </xdr:from>
    <xdr:to>
      <xdr:col>12</xdr:col>
      <xdr:colOff>0</xdr:colOff>
      <xdr:row>16</xdr:row>
      <xdr:rowOff>28575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31FD5C2F-CBF7-40D6-944D-7456C75966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352425</xdr:colOff>
      <xdr:row>0</xdr:row>
      <xdr:rowOff>66675</xdr:rowOff>
    </xdr:from>
    <xdr:to>
      <xdr:col>4</xdr:col>
      <xdr:colOff>581025</xdr:colOff>
      <xdr:row>3</xdr:row>
      <xdr:rowOff>123825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28E21E31-F29F-4E68-AD7C-A393E49DFC83}"/>
                </a:ext>
              </a:extLst>
            </xdr:cNvPr>
            <xdr:cNvSpPr txBox="1"/>
          </xdr:nvSpPr>
          <xdr:spPr>
            <a:xfrm>
              <a:off x="1657350" y="66675"/>
              <a:ext cx="1514475" cy="6286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𝑀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den>
                    </m:f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25 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𝑐𝑚</m:t>
                        </m:r>
                      </m:num>
                      <m:den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𝑓</m:t>
                        </m:r>
                      </m:den>
                    </m:f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28E21E31-F29F-4E68-AD7C-A393E49DFC83}"/>
                </a:ext>
              </a:extLst>
            </xdr:cNvPr>
            <xdr:cNvSpPr txBox="1"/>
          </xdr:nvSpPr>
          <xdr:spPr>
            <a:xfrm>
              <a:off x="1657350" y="66675"/>
              <a:ext cx="1514475" cy="6286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𝑀=𝑑_𝑖/𝑑_0   (25 𝑐𝑚)/𝑓</a:t>
              </a:r>
              <a:endParaRPr lang="pt-PT" sz="1400"/>
            </a:p>
          </xdr:txBody>
        </xdr:sp>
      </mc:Fallback>
    </mc:AlternateContent>
    <xdr:clientData/>
  </xdr:twoCellAnchor>
  <xdr:twoCellAnchor>
    <xdr:from>
      <xdr:col>0</xdr:col>
      <xdr:colOff>257175</xdr:colOff>
      <xdr:row>6</xdr:row>
      <xdr:rowOff>0</xdr:rowOff>
    </xdr:from>
    <xdr:to>
      <xdr:col>4</xdr:col>
      <xdr:colOff>161925</xdr:colOff>
      <xdr:row>17</xdr:row>
      <xdr:rowOff>123825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82B1C519-C302-438D-B1DF-5C0F460288C1}"/>
            </a:ext>
          </a:extLst>
        </xdr:cNvPr>
        <xdr:cNvSpPr txBox="1"/>
      </xdr:nvSpPr>
      <xdr:spPr>
        <a:xfrm>
          <a:off x="257175" y="1143000"/>
          <a:ext cx="2495550" cy="2219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/>
            <a:t>d 0 fixo, 1uanto</a:t>
          </a:r>
          <a:r>
            <a:rPr lang="pt-PT" sz="1100" baseline="0"/>
            <a:t> maior di maior a ampliação, mantendo fixo d i  quanto menor d o maior a amplirude</a:t>
          </a:r>
        </a:p>
        <a:p>
          <a:endParaRPr lang="pt-PT" sz="1100" baseline="0"/>
        </a:p>
        <a:p>
          <a:r>
            <a:rPr lang="pt-PT" sz="1100" baseline="0"/>
            <a:t>Quanto maior d o menor a distancia focal</a:t>
          </a:r>
        </a:p>
        <a:p>
          <a:endParaRPr lang="pt-PT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79420-85E4-4107-AF84-3976DAD090E4}">
  <dimension ref="A1:B9"/>
  <sheetViews>
    <sheetView workbookViewId="0">
      <selection activeCell="C15" sqref="C15"/>
    </sheetView>
  </sheetViews>
  <sheetFormatPr defaultRowHeight="15" x14ac:dyDescent="0.25"/>
  <cols>
    <col min="1" max="1" width="12.7109375" bestFit="1" customWidth="1"/>
    <col min="2" max="2" width="12.5703125" bestFit="1" customWidth="1"/>
  </cols>
  <sheetData>
    <row r="1" spans="1:2" x14ac:dyDescent="0.25">
      <c r="A1" s="13" t="s">
        <v>17</v>
      </c>
      <c r="B1" s="13"/>
    </row>
    <row r="2" spans="1:2" x14ac:dyDescent="0.25">
      <c r="A2" s="2" t="s">
        <v>1</v>
      </c>
      <c r="B2" s="2" t="s">
        <v>16</v>
      </c>
    </row>
    <row r="3" spans="1:2" x14ac:dyDescent="0.25">
      <c r="A3" s="4">
        <v>10</v>
      </c>
      <c r="B3" s="4">
        <v>10</v>
      </c>
    </row>
    <row r="4" spans="1:2" x14ac:dyDescent="0.25">
      <c r="A4" s="4">
        <v>20</v>
      </c>
      <c r="B4" s="4">
        <v>20</v>
      </c>
    </row>
    <row r="5" spans="1:2" x14ac:dyDescent="0.25">
      <c r="A5" s="4">
        <v>30</v>
      </c>
      <c r="B5" s="4">
        <v>30</v>
      </c>
    </row>
    <row r="6" spans="1:2" x14ac:dyDescent="0.25">
      <c r="A6" s="4">
        <v>40</v>
      </c>
      <c r="B6" s="4">
        <v>40</v>
      </c>
    </row>
    <row r="7" spans="1:2" x14ac:dyDescent="0.25">
      <c r="A7" s="4">
        <v>50</v>
      </c>
      <c r="B7" s="4">
        <v>50</v>
      </c>
    </row>
    <row r="8" spans="1:2" x14ac:dyDescent="0.25">
      <c r="A8" s="4">
        <v>60</v>
      </c>
      <c r="B8" s="4">
        <v>60</v>
      </c>
    </row>
    <row r="9" spans="1:2" x14ac:dyDescent="0.25">
      <c r="A9" s="4">
        <v>70</v>
      </c>
      <c r="B9" s="4">
        <v>70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opLeftCell="B1" workbookViewId="0">
      <selection activeCell="D1" sqref="D1:E8"/>
    </sheetView>
  </sheetViews>
  <sheetFormatPr defaultRowHeight="15" x14ac:dyDescent="0.25"/>
  <cols>
    <col min="1" max="1" width="12.7109375" bestFit="1" customWidth="1"/>
    <col min="2" max="2" width="12.5703125" bestFit="1" customWidth="1"/>
    <col min="3" max="3" width="5.7109375" bestFit="1" customWidth="1"/>
    <col min="4" max="4" width="17" bestFit="1" customWidth="1"/>
    <col min="5" max="5" width="16.85546875" bestFit="1" customWidth="1"/>
    <col min="6" max="6" width="9.7109375" bestFit="1" customWidth="1"/>
  </cols>
  <sheetData>
    <row r="1" spans="1:14" ht="17.25" customHeight="1" x14ac:dyDescent="0.25">
      <c r="A1" s="2" t="s">
        <v>1</v>
      </c>
      <c r="B1" s="2" t="s">
        <v>0</v>
      </c>
      <c r="C1" s="2" t="s">
        <v>2</v>
      </c>
      <c r="D1" s="3" t="s">
        <v>3</v>
      </c>
      <c r="E1" s="3" t="s">
        <v>4</v>
      </c>
      <c r="F1" s="2" t="s">
        <v>5</v>
      </c>
      <c r="M1" s="13" t="s">
        <v>6</v>
      </c>
      <c r="N1" s="13"/>
    </row>
    <row r="2" spans="1:14" x14ac:dyDescent="0.25">
      <c r="A2" s="4">
        <v>10</v>
      </c>
      <c r="B2" s="4">
        <v>6.5</v>
      </c>
      <c r="C2" s="4">
        <v>1</v>
      </c>
      <c r="D2" s="8">
        <f>SIN(RADIANS(A2))</f>
        <v>0.17364817766693033</v>
      </c>
      <c r="E2" s="8">
        <f>SIN(RADIANS(B2))</f>
        <v>0.11320321376790672</v>
      </c>
      <c r="F2" s="8">
        <f>M2</f>
        <v>1.4933581442570958</v>
      </c>
      <c r="M2" s="8" cm="1">
        <f t="array" ref="M2:N2">LINEST(D2:D8,E2:E8,FALSE,FALSE)</f>
        <v>1.4933581442570958</v>
      </c>
      <c r="N2" s="4">
        <v>0</v>
      </c>
    </row>
    <row r="3" spans="1:14" x14ac:dyDescent="0.25">
      <c r="A3" s="4">
        <v>20</v>
      </c>
      <c r="B3" s="4">
        <v>13</v>
      </c>
      <c r="C3" s="5"/>
      <c r="D3" s="8">
        <f t="shared" ref="D3:D8" si="0">SIN(RADIANS(A3))</f>
        <v>0.34202014332566871</v>
      </c>
      <c r="E3" s="8">
        <f t="shared" ref="E3:E8" si="1">SIN(RADIANS(B3))</f>
        <v>0.224951054343865</v>
      </c>
      <c r="F3" s="5"/>
    </row>
    <row r="4" spans="1:14" x14ac:dyDescent="0.25">
      <c r="A4" s="4">
        <v>30</v>
      </c>
      <c r="B4" s="4">
        <v>19.5</v>
      </c>
      <c r="C4" s="5"/>
      <c r="D4" s="8">
        <f t="shared" si="0"/>
        <v>0.49999999999999994</v>
      </c>
      <c r="E4" s="8">
        <f t="shared" si="1"/>
        <v>0.3338068592337709</v>
      </c>
      <c r="F4" s="5"/>
    </row>
    <row r="5" spans="1:14" x14ac:dyDescent="0.25">
      <c r="A5" s="4">
        <v>40</v>
      </c>
      <c r="B5" s="4">
        <v>25.5</v>
      </c>
      <c r="C5" s="5"/>
      <c r="D5" s="8">
        <f t="shared" si="0"/>
        <v>0.64278760968653925</v>
      </c>
      <c r="E5" s="8">
        <f t="shared" si="1"/>
        <v>0.43051109680829514</v>
      </c>
      <c r="F5" s="5"/>
    </row>
    <row r="6" spans="1:14" x14ac:dyDescent="0.25">
      <c r="A6" s="4">
        <v>50</v>
      </c>
      <c r="B6" s="4">
        <v>31</v>
      </c>
      <c r="C6" s="5"/>
      <c r="D6" s="8">
        <f t="shared" si="0"/>
        <v>0.76604444311897801</v>
      </c>
      <c r="E6" s="8">
        <f t="shared" si="1"/>
        <v>0.51503807491005416</v>
      </c>
      <c r="F6" s="5"/>
    </row>
    <row r="7" spans="1:14" x14ac:dyDescent="0.25">
      <c r="A7" s="4">
        <v>60</v>
      </c>
      <c r="B7" s="4">
        <v>35.5</v>
      </c>
      <c r="C7" s="5"/>
      <c r="D7" s="8">
        <f t="shared" si="0"/>
        <v>0.8660254037844386</v>
      </c>
      <c r="E7" s="8">
        <f t="shared" si="1"/>
        <v>0.58070295571093977</v>
      </c>
      <c r="F7" s="5"/>
    </row>
    <row r="8" spans="1:14" x14ac:dyDescent="0.25">
      <c r="A8" s="4">
        <v>70</v>
      </c>
      <c r="B8" s="4">
        <v>39</v>
      </c>
      <c r="D8" s="8">
        <f t="shared" si="0"/>
        <v>0.93969262078590832</v>
      </c>
      <c r="E8" s="8">
        <f t="shared" si="1"/>
        <v>0.62932039104983739</v>
      </c>
    </row>
  </sheetData>
  <mergeCells count="1">
    <mergeCell ref="M1:N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9A62E-7AE6-4DCE-A093-72774C813103}">
  <dimension ref="A1:N14"/>
  <sheetViews>
    <sheetView workbookViewId="0">
      <selection activeCell="C14" sqref="C14"/>
    </sheetView>
  </sheetViews>
  <sheetFormatPr defaultRowHeight="15" x14ac:dyDescent="0.25"/>
  <cols>
    <col min="1" max="1" width="13.28515625" customWidth="1"/>
    <col min="2" max="2" width="14.140625" customWidth="1"/>
    <col min="3" max="3" width="11.140625" customWidth="1"/>
    <col min="4" max="4" width="17" bestFit="1" customWidth="1"/>
    <col min="5" max="5" width="16.85546875" bestFit="1" customWidth="1"/>
    <col min="6" max="6" width="9.7109375" bestFit="1" customWidth="1"/>
  </cols>
  <sheetData>
    <row r="1" spans="1:14" ht="17.25" customHeight="1" x14ac:dyDescent="0.25">
      <c r="A1" s="2" t="s">
        <v>1</v>
      </c>
      <c r="B1" s="2" t="s">
        <v>0</v>
      </c>
      <c r="C1" s="2" t="s">
        <v>2</v>
      </c>
      <c r="D1" s="3" t="s">
        <v>3</v>
      </c>
      <c r="E1" s="3" t="s">
        <v>4</v>
      </c>
      <c r="F1" s="2" t="s">
        <v>5</v>
      </c>
      <c r="M1" s="13" t="s">
        <v>6</v>
      </c>
      <c r="N1" s="13"/>
    </row>
    <row r="2" spans="1:14" x14ac:dyDescent="0.25">
      <c r="A2" s="4">
        <v>10</v>
      </c>
      <c r="B2" s="4">
        <v>15</v>
      </c>
      <c r="C2" s="4">
        <v>1</v>
      </c>
      <c r="D2" s="8">
        <f>SIN(RADIANS(A2))</f>
        <v>0.17364817766693033</v>
      </c>
      <c r="E2" s="8">
        <f>SIN(RADIANS(B2))</f>
        <v>0.25881904510252074</v>
      </c>
      <c r="F2" s="8">
        <f>M2</f>
        <v>1.485837626697335</v>
      </c>
      <c r="M2" s="10" cm="1">
        <f t="array" ref="M2:N2">LINEST(E2:E8,D2:D8,FALSE,FALSE)</f>
        <v>1.485837626697335</v>
      </c>
      <c r="N2" s="1">
        <v>0</v>
      </c>
    </row>
    <row r="3" spans="1:14" x14ac:dyDescent="0.25">
      <c r="A3" s="4">
        <v>15</v>
      </c>
      <c r="B3" s="4">
        <v>22.9</v>
      </c>
      <c r="C3" s="5"/>
      <c r="D3" s="8">
        <f t="shared" ref="D3:D8" si="0">SIN(RADIANS(A3))</f>
        <v>0.25881904510252074</v>
      </c>
      <c r="E3" s="8">
        <f t="shared" ref="E3:E8" si="1">SIN(RADIANS(B3))</f>
        <v>0.38912395014020623</v>
      </c>
      <c r="F3" s="5"/>
    </row>
    <row r="4" spans="1:14" x14ac:dyDescent="0.25">
      <c r="A4" s="4">
        <v>20</v>
      </c>
      <c r="B4" s="4">
        <v>30.5</v>
      </c>
      <c r="C4" s="5"/>
      <c r="D4" s="8">
        <f t="shared" si="0"/>
        <v>0.34202014332566871</v>
      </c>
      <c r="E4" s="8">
        <f t="shared" si="1"/>
        <v>0.50753836296070409</v>
      </c>
      <c r="F4" s="5"/>
    </row>
    <row r="5" spans="1:14" x14ac:dyDescent="0.25">
      <c r="A5" s="4">
        <v>25</v>
      </c>
      <c r="B5" s="4">
        <v>38.799999999999997</v>
      </c>
      <c r="C5" s="5"/>
      <c r="D5" s="8">
        <f t="shared" si="0"/>
        <v>0.42261826174069944</v>
      </c>
      <c r="E5" s="8">
        <f t="shared" si="1"/>
        <v>0.62660381136446042</v>
      </c>
      <c r="F5" s="5"/>
    </row>
    <row r="6" spans="1:14" x14ac:dyDescent="0.25">
      <c r="A6" s="4">
        <v>30</v>
      </c>
      <c r="B6" s="4">
        <v>48</v>
      </c>
      <c r="C6" s="5"/>
      <c r="D6" s="8">
        <f t="shared" si="0"/>
        <v>0.49999999999999994</v>
      </c>
      <c r="E6" s="8">
        <f t="shared" si="1"/>
        <v>0.74314482547739424</v>
      </c>
      <c r="F6" s="5"/>
    </row>
    <row r="7" spans="1:14" x14ac:dyDescent="0.25">
      <c r="A7" s="4">
        <v>35</v>
      </c>
      <c r="B7" s="4">
        <v>58.5</v>
      </c>
      <c r="C7" s="5"/>
      <c r="D7" s="8">
        <f t="shared" si="0"/>
        <v>0.57357643635104605</v>
      </c>
      <c r="E7" s="8">
        <f t="shared" si="1"/>
        <v>0.85264016435409218</v>
      </c>
      <c r="F7" s="5"/>
    </row>
    <row r="8" spans="1:14" x14ac:dyDescent="0.25">
      <c r="A8" s="4">
        <v>40</v>
      </c>
      <c r="B8" s="4">
        <v>72.5</v>
      </c>
      <c r="D8" s="8">
        <f t="shared" si="0"/>
        <v>0.64278760968653925</v>
      </c>
      <c r="E8" s="8">
        <f t="shared" si="1"/>
        <v>0.95371695074822693</v>
      </c>
    </row>
    <row r="12" spans="1:14" x14ac:dyDescent="0.25">
      <c r="A12" s="14" t="s">
        <v>19</v>
      </c>
      <c r="B12" s="14" t="s">
        <v>18</v>
      </c>
      <c r="C12" s="15" t="s">
        <v>20</v>
      </c>
    </row>
    <row r="13" spans="1:14" x14ac:dyDescent="0.25">
      <c r="A13" s="14"/>
      <c r="B13" s="14"/>
      <c r="C13" s="15"/>
    </row>
    <row r="14" spans="1:14" x14ac:dyDescent="0.25">
      <c r="A14" s="9">
        <f>DEGREES((ASIN(1/M2)))</f>
        <v>42.300661303932735</v>
      </c>
      <c r="B14" s="11">
        <v>42.5</v>
      </c>
      <c r="C14" s="12">
        <f>(B14-A14)/A14</f>
        <v>4.7124250525306197E-3</v>
      </c>
    </row>
  </sheetData>
  <mergeCells count="4">
    <mergeCell ref="M1:N1"/>
    <mergeCell ref="B12:B13"/>
    <mergeCell ref="A12:A13"/>
    <mergeCell ref="C12:C1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13F60-8BBF-4E43-9046-3BE3AFF022B7}">
  <dimension ref="A1:E5"/>
  <sheetViews>
    <sheetView workbookViewId="0">
      <selection activeCell="E26" sqref="E26"/>
    </sheetView>
  </sheetViews>
  <sheetFormatPr defaultRowHeight="15" x14ac:dyDescent="0.25"/>
  <cols>
    <col min="2" max="2" width="18.7109375" customWidth="1"/>
    <col min="4" max="4" width="19.42578125" customWidth="1"/>
    <col min="5" max="5" width="12.7109375" bestFit="1" customWidth="1"/>
  </cols>
  <sheetData>
    <row r="1" spans="1:5" x14ac:dyDescent="0.25">
      <c r="A1" s="13" t="s">
        <v>12</v>
      </c>
      <c r="B1" s="13"/>
      <c r="C1" s="13" t="s">
        <v>13</v>
      </c>
      <c r="D1" s="13"/>
      <c r="E1" s="7" t="s">
        <v>21</v>
      </c>
    </row>
    <row r="2" spans="1:5" x14ac:dyDescent="0.25">
      <c r="A2" s="6" t="s">
        <v>7</v>
      </c>
      <c r="B2" s="6" t="s">
        <v>11</v>
      </c>
      <c r="C2" s="6" t="s">
        <v>7</v>
      </c>
      <c r="D2" s="6" t="s">
        <v>11</v>
      </c>
      <c r="E2" s="4">
        <v>25</v>
      </c>
    </row>
    <row r="3" spans="1:5" x14ac:dyDescent="0.25">
      <c r="A3" s="4" t="s">
        <v>8</v>
      </c>
      <c r="B3" s="4">
        <v>36</v>
      </c>
      <c r="C3" s="4" t="s">
        <v>8</v>
      </c>
      <c r="D3" s="4">
        <v>31</v>
      </c>
    </row>
    <row r="4" spans="1:5" x14ac:dyDescent="0.25">
      <c r="A4" s="4" t="s">
        <v>9</v>
      </c>
      <c r="B4" s="4">
        <v>45</v>
      </c>
      <c r="C4" s="4" t="s">
        <v>9</v>
      </c>
      <c r="D4" s="4">
        <v>34.5</v>
      </c>
    </row>
    <row r="5" spans="1:5" x14ac:dyDescent="0.25">
      <c r="A5" s="4" t="s">
        <v>10</v>
      </c>
      <c r="B5" s="4">
        <v>50</v>
      </c>
      <c r="C5" s="4" t="s">
        <v>10</v>
      </c>
      <c r="D5" s="4">
        <v>34.5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2594D-7234-46E6-92BA-56CAA1C7BFC6}">
  <dimension ref="A1:B4"/>
  <sheetViews>
    <sheetView tabSelected="1" workbookViewId="0">
      <selection sqref="A1:B4"/>
    </sheetView>
  </sheetViews>
  <sheetFormatPr defaultRowHeight="15" x14ac:dyDescent="0.25"/>
  <cols>
    <col min="1" max="1" width="10" customWidth="1"/>
    <col min="2" max="2" width="9.5703125" customWidth="1"/>
    <col min="3" max="3" width="9.42578125" customWidth="1"/>
    <col min="4" max="4" width="9.85546875" customWidth="1"/>
  </cols>
  <sheetData>
    <row r="1" spans="1:2" x14ac:dyDescent="0.25">
      <c r="A1" s="6" t="s">
        <v>15</v>
      </c>
      <c r="B1" s="6" t="s">
        <v>14</v>
      </c>
    </row>
    <row r="2" spans="1:2" x14ac:dyDescent="0.25">
      <c r="A2" s="1">
        <v>150</v>
      </c>
      <c r="B2" s="1">
        <f>422-305</f>
        <v>117</v>
      </c>
    </row>
    <row r="3" spans="1:2" x14ac:dyDescent="0.25">
      <c r="A3" s="1">
        <v>150</v>
      </c>
      <c r="B3" s="1">
        <v>150</v>
      </c>
    </row>
    <row r="4" spans="1:2" x14ac:dyDescent="0.25">
      <c r="A4" s="1">
        <v>200</v>
      </c>
      <c r="B4" s="1">
        <v>150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Parte 0</vt:lpstr>
      <vt:lpstr>1ª Parte - n (ref) &gt; n (inc)</vt:lpstr>
      <vt:lpstr>1ª Parte - n (inc) &gt; n (ref)</vt:lpstr>
      <vt:lpstr>2ª Parte - Lente</vt:lpstr>
      <vt:lpstr>3ª Parte - Microescópio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2015-06-05T18:19:34Z</dcterms:created>
  <dcterms:modified xsi:type="dcterms:W3CDTF">2022-03-10T18:04:27Z</dcterms:modified>
</cp:coreProperties>
</file>