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uis\Documents\Escola\Semestral\Labratório de Eletromangtismo\T4\"/>
    </mc:Choice>
  </mc:AlternateContent>
  <xr:revisionPtr revIDLastSave="0" documentId="13_ncr:1_{7BE25CF7-583D-4631-92CA-308F83BC6109}" xr6:coauthVersionLast="47" xr6:coauthVersionMax="47" xr10:uidLastSave="{00000000-0000-0000-0000-000000000000}"/>
  <bookViews>
    <workbookView xWindow="345" yWindow="810" windowWidth="14340" windowHeight="13185" xr2:uid="{00000000-000D-0000-FFFF-FFFF00000000}"/>
  </bookViews>
  <sheets>
    <sheet name="1ª Parte - Força Coulomb" sheetId="1" r:id="rId1"/>
    <sheet name="2ª Parte - Linhas Equipotenci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9" i="1" l="1" a="1"/>
  <c r="I29" i="1" s="1"/>
  <c r="I7" i="1"/>
  <c r="I8" i="1"/>
  <c r="J8" i="1" s="1"/>
  <c r="I9" i="1"/>
  <c r="J7" i="1"/>
  <c r="H4" i="1"/>
  <c r="H5" i="1"/>
  <c r="H6" i="1"/>
  <c r="H7" i="1"/>
  <c r="H8" i="1"/>
  <c r="H9" i="1"/>
  <c r="H10" i="1"/>
  <c r="H3" i="1"/>
  <c r="D4" i="1"/>
  <c r="I4" i="1" s="1"/>
  <c r="D5" i="1"/>
  <c r="I5" i="1" s="1"/>
  <c r="J5" i="1" s="1"/>
  <c r="D6" i="1"/>
  <c r="I6" i="1" s="1"/>
  <c r="J6" i="1" s="1"/>
  <c r="D7" i="1"/>
  <c r="E7" i="1" s="1"/>
  <c r="D8" i="1"/>
  <c r="D9" i="1"/>
  <c r="E9" i="1" s="1"/>
  <c r="D10" i="1"/>
  <c r="E10" i="1" s="1"/>
  <c r="D3" i="1"/>
  <c r="E3" i="1" s="1"/>
  <c r="E8" i="1"/>
  <c r="K4" i="1"/>
  <c r="K5" i="1"/>
  <c r="K6" i="1"/>
  <c r="K7" i="1"/>
  <c r="K8" i="1"/>
  <c r="K9" i="1"/>
  <c r="K10" i="1"/>
  <c r="K3" i="1"/>
  <c r="F4" i="1"/>
  <c r="F5" i="1"/>
  <c r="F6" i="1"/>
  <c r="F7" i="1"/>
  <c r="F8" i="1"/>
  <c r="F9" i="1"/>
  <c r="F10" i="1"/>
  <c r="F3" i="1"/>
  <c r="I10" i="1" l="1"/>
  <c r="J10" i="1" s="1"/>
  <c r="E6" i="1"/>
  <c r="E5" i="1"/>
  <c r="J4" i="1"/>
  <c r="I3" i="1"/>
  <c r="J3" i="1"/>
  <c r="J9" i="1"/>
  <c r="E4" i="1"/>
  <c r="B29" i="1" s="1" a="1"/>
  <c r="M28" i="1" l="1"/>
  <c r="B29" i="1"/>
  <c r="E28" i="1" s="1"/>
  <c r="E29" i="1"/>
  <c r="N29" i="1" l="1"/>
  <c r="M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<sst xmlns="http://schemas.openxmlformats.org/spreadsheetml/2006/main" count="27" uniqueCount="18">
  <si>
    <t>r  (m)</t>
  </si>
  <si>
    <t>Ângulo</t>
  </si>
  <si>
    <t>Média</t>
  </si>
  <si>
    <t>LOG (Ângulo)</t>
  </si>
  <si>
    <t>LOG (r)</t>
  </si>
  <si>
    <t>Valor</t>
  </si>
  <si>
    <t>Declive, m</t>
  </si>
  <si>
    <t>Incerteza</t>
  </si>
  <si>
    <t>Regressão linear</t>
  </si>
  <si>
    <t>n</t>
  </si>
  <si>
    <t>b</t>
  </si>
  <si>
    <t>Resultados</t>
  </si>
  <si>
    <t>Ordenada na origem, LOG (b)</t>
  </si>
  <si>
    <t>Fator B</t>
  </si>
  <si>
    <t>Ângulo corrigido</t>
  </si>
  <si>
    <t>Quadrado de R</t>
  </si>
  <si>
    <t>Ordenada na origem, log(b)</t>
  </si>
  <si>
    <t>Variável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</si>
</sst>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1" xfId="0" applyNumberFormat="1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165" fontId="0" fillId="0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/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165" fontId="0" fillId="0" borderId="1" xfId="0" applyNumberFormat="1" applyFill="1" applyBorder="1"/>
    <xf numFmtId="164" fontId="0" fillId="0" borderId="2" xfId="0" applyNumberFormat="1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2" fontId="0" fillId="0" borderId="3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>
                <a:latin typeface="Cambria Math" panose="02040503050406030204" pitchFamily="18" charset="0"/>
                <a:ea typeface="Cambria Math" panose="02040503050406030204" pitchFamily="18" charset="0"/>
              </a:rPr>
              <a:t>Log (</a:t>
            </a:r>
            <a:r>
              <a:rPr lang="el-GR">
                <a:latin typeface="Cambria Math" panose="02040503050406030204" pitchFamily="18" charset="0"/>
                <a:ea typeface="Cambria Math" panose="02040503050406030204" pitchFamily="18" charset="0"/>
              </a:rPr>
              <a:t>ϴ</a:t>
            </a:r>
            <a:r>
              <a:rPr lang="pt-PT">
                <a:latin typeface="Cambria Math" panose="02040503050406030204" pitchFamily="18" charset="0"/>
                <a:ea typeface="Cambria Math" panose="02040503050406030204" pitchFamily="18" charset="0"/>
              </a:rPr>
              <a:t>)</a:t>
            </a:r>
            <a:r>
              <a:rPr lang="pt-PT" baseline="0">
                <a:latin typeface="Cambria Math" panose="02040503050406030204" pitchFamily="18" charset="0"/>
                <a:ea typeface="Cambria Math" panose="02040503050406030204" pitchFamily="18" charset="0"/>
              </a:rPr>
              <a:t> em função de Log (r)</a:t>
            </a:r>
            <a:endParaRPr lang="pt-PT">
              <a:latin typeface="Cambria Math" panose="02040503050406030204" pitchFamily="18" charset="0"/>
              <a:ea typeface="Cambria Math" panose="020405030504060302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5.3963485333564078E-2"/>
          <c:y val="0.10377333041703118"/>
          <c:w val="0.85530385624873817"/>
          <c:h val="0.6063502478856809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'1ª Parte - Força Coulomb'!$F$3:$F$10</c:f>
              <c:numCache>
                <c:formatCode>0.00</c:formatCode>
                <c:ptCount val="8"/>
                <c:pt idx="0">
                  <c:v>-1.6094379124341003</c:v>
                </c:pt>
                <c:pt idx="1">
                  <c:v>-1.9661128563728327</c:v>
                </c:pt>
                <c:pt idx="2">
                  <c:v>-2.3025850929940455</c:v>
                </c:pt>
                <c:pt idx="3">
                  <c:v>-2.4079456086518722</c:v>
                </c:pt>
                <c:pt idx="4">
                  <c:v>-2.5257286443082556</c:v>
                </c:pt>
                <c:pt idx="5">
                  <c:v>-2.6592600369327779</c:v>
                </c:pt>
                <c:pt idx="6">
                  <c:v>-2.8134107167600364</c:v>
                </c:pt>
                <c:pt idx="7">
                  <c:v>-2.9957322735539909</c:v>
                </c:pt>
              </c:numCache>
            </c:numRef>
          </c:xVal>
          <c:yVal>
            <c:numRef>
              <c:f>'1ª Parte - Força Coulomb'!$E$3:$E$10</c:f>
              <c:numCache>
                <c:formatCode>0.0</c:formatCode>
                <c:ptCount val="8"/>
                <c:pt idx="0">
                  <c:v>1.0986122886681098</c:v>
                </c:pt>
                <c:pt idx="1">
                  <c:v>1.5581446180465499</c:v>
                </c:pt>
                <c:pt idx="2">
                  <c:v>1.8718021769015913</c:v>
                </c:pt>
                <c:pt idx="3">
                  <c:v>1.9810014688665833</c:v>
                </c:pt>
                <c:pt idx="4">
                  <c:v>2.0794415416798357</c:v>
                </c:pt>
                <c:pt idx="5">
                  <c:v>2.1972245773362196</c:v>
                </c:pt>
                <c:pt idx="6">
                  <c:v>2.3025850929940459</c:v>
                </c:pt>
                <c:pt idx="7">
                  <c:v>2.4423470353692043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A9-4199-8562-57D5035F1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1694480"/>
        <c:axId val="1301680752"/>
      </c:scatterChart>
      <c:valAx>
        <c:axId val="130169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u="none" strike="noStrike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Log (r)</a:t>
                </a:r>
                <a:endParaRPr lang="pt-PT" sz="140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01680752"/>
        <c:crosses val="autoZero"/>
        <c:crossBetween val="midCat"/>
      </c:valAx>
      <c:valAx>
        <c:axId val="130168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u="none" strike="noStrike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Log (</a:t>
                </a:r>
                <a:r>
                  <a:rPr lang="el-GR" sz="1400" b="0" i="0" u="none" strike="noStrike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ϴ</a:t>
                </a:r>
                <a:r>
                  <a:rPr lang="pt-PT" sz="1400" b="0" i="0" u="none" strike="noStrike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) </a:t>
                </a:r>
                <a:endParaRPr lang="pt-PT" sz="140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01694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>
                <a:latin typeface="Cambria Math" panose="02040503050406030204" pitchFamily="18" charset="0"/>
                <a:ea typeface="Cambria Math" panose="02040503050406030204" pitchFamily="18" charset="0"/>
              </a:rPr>
              <a:t>Log (</a:t>
            </a:r>
            <a:r>
              <a:rPr lang="el-GR">
                <a:latin typeface="Cambria Math" panose="02040503050406030204" pitchFamily="18" charset="0"/>
                <a:ea typeface="Cambria Math" panose="02040503050406030204" pitchFamily="18" charset="0"/>
              </a:rPr>
              <a:t>ϴ</a:t>
            </a:r>
            <a:r>
              <a:rPr lang="pt-PT">
                <a:latin typeface="Cambria Math" panose="02040503050406030204" pitchFamily="18" charset="0"/>
                <a:ea typeface="Cambria Math" panose="02040503050406030204" pitchFamily="18" charset="0"/>
              </a:rPr>
              <a:t> corrigido)</a:t>
            </a:r>
            <a:r>
              <a:rPr lang="pt-PT" baseline="0">
                <a:latin typeface="Cambria Math" panose="02040503050406030204" pitchFamily="18" charset="0"/>
                <a:ea typeface="Cambria Math" panose="02040503050406030204" pitchFamily="18" charset="0"/>
              </a:rPr>
              <a:t> em função de Log (r)</a:t>
            </a:r>
            <a:endParaRPr lang="pt-PT">
              <a:latin typeface="Cambria Math" panose="02040503050406030204" pitchFamily="18" charset="0"/>
              <a:ea typeface="Cambria Math" panose="020405030504060302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339657592502727"/>
                  <c:y val="7.0355788859725874E-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'1ª Parte - Força Coulomb'!$K$3:$K$10</c:f>
              <c:numCache>
                <c:formatCode>0.00</c:formatCode>
                <c:ptCount val="8"/>
                <c:pt idx="0">
                  <c:v>-1.6094379124341003</c:v>
                </c:pt>
                <c:pt idx="1">
                  <c:v>-1.9661128563728327</c:v>
                </c:pt>
                <c:pt idx="2">
                  <c:v>-2.3025850929940455</c:v>
                </c:pt>
                <c:pt idx="3">
                  <c:v>-2.4079456086518722</c:v>
                </c:pt>
                <c:pt idx="4">
                  <c:v>-2.5257286443082556</c:v>
                </c:pt>
                <c:pt idx="5">
                  <c:v>-2.6592600369327779</c:v>
                </c:pt>
                <c:pt idx="6">
                  <c:v>-2.8134107167600364</c:v>
                </c:pt>
                <c:pt idx="7">
                  <c:v>-2.9957322735539909</c:v>
                </c:pt>
              </c:numCache>
            </c:numRef>
          </c:xVal>
          <c:yVal>
            <c:numRef>
              <c:f>'1ª Parte - Força Coulomb'!$J$3:$J$10</c:f>
              <c:numCache>
                <c:formatCode>0.0</c:formatCode>
                <c:ptCount val="8"/>
                <c:pt idx="0">
                  <c:v>1.0986122886681098</c:v>
                </c:pt>
                <c:pt idx="1">
                  <c:v>1.5581446180465499</c:v>
                </c:pt>
                <c:pt idx="2">
                  <c:v>1.8996215727878574</c:v>
                </c:pt>
                <c:pt idx="3">
                  <c:v>2.0193630724222209</c:v>
                </c:pt>
                <c:pt idx="4">
                  <c:v>2.134516649169051</c:v>
                </c:pt>
                <c:pt idx="5">
                  <c:v>2.2805935104778041</c:v>
                </c:pt>
                <c:pt idx="6">
                  <c:v>2.4384260288684629</c:v>
                </c:pt>
                <c:pt idx="7">
                  <c:v>2.6901521997542757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85-4F9F-917A-92DB3D2CD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1694480"/>
        <c:axId val="1301680752"/>
      </c:scatterChart>
      <c:valAx>
        <c:axId val="130169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u="none" strike="noStrike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Log (r)</a:t>
                </a:r>
                <a:endParaRPr lang="pt-PT" sz="140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01680752"/>
        <c:crosses val="autoZero"/>
        <c:crossBetween val="midCat"/>
      </c:valAx>
      <c:valAx>
        <c:axId val="130168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u="none" strike="noStrike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Log (</a:t>
                </a:r>
                <a:r>
                  <a:rPr lang="el-GR" sz="1400" b="0" i="0" u="none" strike="noStrike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ϴ</a:t>
                </a:r>
                <a:r>
                  <a:rPr lang="pt-PT" sz="1400" b="0" i="0" u="none" strike="noStrike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) </a:t>
                </a:r>
                <a:endParaRPr lang="pt-PT" sz="140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layout>
            <c:manualLayout>
              <c:xMode val="edge"/>
              <c:yMode val="edge"/>
              <c:x val="2.1206096752816435E-2"/>
              <c:y val="0.310385680956547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01694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147637</xdr:colOff>
      <xdr:row>10</xdr:row>
      <xdr:rowOff>157162</xdr:rowOff>
    </xdr:from>
    <xdr:to>
      <xdr:col>6</xdr:col>
      <xdr:colOff>80962</xdr:colOff>
      <xdr:row>25</xdr:row>
      <xdr:rowOff>42862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470DB34-C2E4-4D9D-B93C-AF5B85B119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10</xdr:row>
      <xdr:rowOff>133350</xdr:rowOff>
    </xdr:from>
    <xdr:to>
      <xdr:col>13</xdr:col>
      <xdr:colOff>9525</xdr:colOff>
      <xdr:row>25</xdr:row>
      <xdr:rowOff>19050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552E748-A8A3-4CB0-A973-2A4F3BDFC7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476250</xdr:colOff>
      <xdr:row>0</xdr:row>
      <xdr:rowOff>57150</xdr:rowOff>
    </xdr:from>
    <xdr:to>
      <xdr:col>23</xdr:col>
      <xdr:colOff>495300</xdr:colOff>
      <xdr:row>30</xdr:row>
      <xdr:rowOff>142875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093DFBEA-7B67-4B70-ACF5-9C9F7B836B53}"/>
            </a:ext>
          </a:extLst>
        </xdr:cNvPr>
        <xdr:cNvSpPr txBox="1"/>
      </xdr:nvSpPr>
      <xdr:spPr>
        <a:xfrm>
          <a:off x="10877550" y="57150"/>
          <a:ext cx="5505450" cy="5800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400">
              <a:latin typeface="Cambria Math" panose="02040503050406030204" pitchFamily="18" charset="0"/>
              <a:ea typeface="Cambria Math" panose="02040503050406030204" pitchFamily="18" charset="0"/>
            </a:rPr>
            <a:t>Notas sobre a 1ª Parte:</a:t>
          </a:r>
        </a:p>
        <a:p>
          <a:endParaRPr lang="pt-PT" sz="1400">
            <a:latin typeface="Cambria Math" panose="02040503050406030204" pitchFamily="18" charset="0"/>
            <a:ea typeface="Cambria Math" panose="02040503050406030204" pitchFamily="18" charset="0"/>
          </a:endParaRPr>
        </a:p>
        <a:p>
          <a:r>
            <a:rPr lang="pt-PT" sz="1400">
              <a:latin typeface="Cambria Math" panose="02040503050406030204" pitchFamily="18" charset="0"/>
              <a:ea typeface="Cambria Math" panose="02040503050406030204" pitchFamily="18" charset="0"/>
            </a:rPr>
            <a:t>Diamêntro,</a:t>
          </a:r>
          <a:r>
            <a:rPr lang="pt-PT" sz="1400" baseline="0">
              <a:latin typeface="Cambria Math" panose="02040503050406030204" pitchFamily="18" charset="0"/>
              <a:ea typeface="Cambria Math" panose="02040503050406030204" pitchFamily="18" charset="0"/>
            </a:rPr>
            <a:t> das esferas corresponde a 3,8 cm/3,7 cm(medida feiita por nos)</a:t>
          </a:r>
        </a:p>
        <a:p>
          <a:endParaRPr lang="pt-PT" sz="1400" baseline="0">
            <a:latin typeface="Cambria Math" panose="02040503050406030204" pitchFamily="18" charset="0"/>
            <a:ea typeface="Cambria Math" panose="02040503050406030204" pitchFamily="18" charset="0"/>
          </a:endParaRPr>
        </a:p>
        <a:p>
          <a:endParaRPr lang="pt-PT" sz="1400">
            <a:latin typeface="Cambria Math" panose="02040503050406030204" pitchFamily="18" charset="0"/>
            <a:ea typeface="Cambria Math" panose="020405030504060302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152400</xdr:rowOff>
    </xdr:from>
    <xdr:to>
      <xdr:col>8</xdr:col>
      <xdr:colOff>228600</xdr:colOff>
      <xdr:row>31</xdr:row>
      <xdr:rowOff>171450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BA49F7F8-CF85-4200-9723-C6EEE0356A6A}"/>
            </a:ext>
          </a:extLst>
        </xdr:cNvPr>
        <xdr:cNvSpPr txBox="1"/>
      </xdr:nvSpPr>
      <xdr:spPr>
        <a:xfrm>
          <a:off x="133350" y="152400"/>
          <a:ext cx="4972050" cy="5924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400">
              <a:latin typeface="Cambria Math" panose="02040503050406030204" pitchFamily="18" charset="0"/>
              <a:ea typeface="Cambria Math" panose="02040503050406030204" pitchFamily="18" charset="0"/>
            </a:rPr>
            <a:t>Notas sobre</a:t>
          </a:r>
          <a:r>
            <a:rPr lang="pt-PT" sz="1400" baseline="0">
              <a:latin typeface="Cambria Math" panose="02040503050406030204" pitchFamily="18" charset="0"/>
              <a:ea typeface="Cambria Math" panose="02040503050406030204" pitchFamily="18" charset="0"/>
            </a:rPr>
            <a:t> a 2ª Parte</a:t>
          </a:r>
          <a:endParaRPr lang="pt-PT" sz="1400">
            <a:latin typeface="Cambria Math" panose="02040503050406030204" pitchFamily="18" charset="0"/>
            <a:ea typeface="Cambria Math" panose="020405030504060302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activeCell="I30" sqref="I30"/>
    </sheetView>
  </sheetViews>
  <sheetFormatPr defaultRowHeight="15" x14ac:dyDescent="0.25"/>
  <cols>
    <col min="1" max="1" width="14.7109375" customWidth="1"/>
    <col min="5" max="5" width="14.7109375" customWidth="1"/>
    <col min="8" max="8" width="26.7109375" customWidth="1"/>
    <col min="9" max="9" width="16.140625" customWidth="1"/>
    <col min="10" max="10" width="12.7109375" bestFit="1" customWidth="1"/>
  </cols>
  <sheetData>
    <row r="1" spans="1:13" x14ac:dyDescent="0.25">
      <c r="A1" s="16" t="s">
        <v>0</v>
      </c>
      <c r="B1" s="16" t="s">
        <v>1</v>
      </c>
      <c r="C1" s="16"/>
      <c r="D1" s="16"/>
      <c r="E1" s="16" t="s">
        <v>3</v>
      </c>
      <c r="F1" s="16" t="s">
        <v>4</v>
      </c>
      <c r="H1" s="16" t="s">
        <v>13</v>
      </c>
      <c r="I1" s="16" t="s">
        <v>14</v>
      </c>
      <c r="J1" s="16" t="s">
        <v>3</v>
      </c>
      <c r="K1" s="16" t="s">
        <v>4</v>
      </c>
    </row>
    <row r="2" spans="1:13" x14ac:dyDescent="0.25">
      <c r="A2" s="16"/>
      <c r="B2" s="5">
        <v>1</v>
      </c>
      <c r="C2" s="5">
        <v>2</v>
      </c>
      <c r="D2" s="5" t="s">
        <v>2</v>
      </c>
      <c r="E2" s="16"/>
      <c r="F2" s="16"/>
      <c r="H2" s="16"/>
      <c r="I2" s="16"/>
      <c r="J2" s="16"/>
      <c r="K2" s="16"/>
    </row>
    <row r="3" spans="1:13" x14ac:dyDescent="0.25">
      <c r="A3" s="5">
        <v>0.2</v>
      </c>
      <c r="B3" s="6">
        <v>3</v>
      </c>
      <c r="C3" s="5">
        <v>3</v>
      </c>
      <c r="D3" s="5">
        <f>AVERAGE(B3:C3)</f>
        <v>3</v>
      </c>
      <c r="E3" s="3">
        <f>LN(D3)</f>
        <v>1.0986122886681098</v>
      </c>
      <c r="F3" s="4">
        <f t="shared" ref="F3:F10" si="0">LN(A3)</f>
        <v>-1.6094379124341003</v>
      </c>
      <c r="H3" s="1">
        <f>0.038/(A3*2)</f>
        <v>9.4999999999999987E-2</v>
      </c>
      <c r="I3" s="2">
        <f>D3/(1-4*(H3^3))</f>
        <v>3.0103239058350613</v>
      </c>
      <c r="J3" s="3">
        <f>LN(D3)</f>
        <v>1.0986122886681098</v>
      </c>
      <c r="K3" s="4">
        <f>LN(A3)</f>
        <v>-1.6094379124341003</v>
      </c>
    </row>
    <row r="4" spans="1:13" x14ac:dyDescent="0.25">
      <c r="A4" s="5">
        <v>0.14000000000000001</v>
      </c>
      <c r="B4" s="6">
        <v>4.5</v>
      </c>
      <c r="C4" s="5">
        <v>5</v>
      </c>
      <c r="D4" s="5">
        <f t="shared" ref="D4:D9" si="1">AVERAGE(B4:C4)</f>
        <v>4.75</v>
      </c>
      <c r="E4" s="3">
        <f t="shared" ref="E4:E10" si="2">LN(D4)</f>
        <v>1.5581446180465499</v>
      </c>
      <c r="F4" s="4">
        <f t="shared" si="0"/>
        <v>-1.9661128563728327</v>
      </c>
      <c r="H4" s="1">
        <f t="shared" ref="H4:H10" si="3">0.038/(A4*2)</f>
        <v>0.1357142857142857</v>
      </c>
      <c r="I4" s="2">
        <f t="shared" ref="I4:I10" si="4">D4/(1-4*(H4^3))</f>
        <v>4.7979727332026778</v>
      </c>
      <c r="J4" s="3">
        <f t="shared" ref="J4" si="5">LN(D4)</f>
        <v>1.5581446180465499</v>
      </c>
      <c r="K4" s="4">
        <f t="shared" ref="K4:K10" si="6">LN(A4)</f>
        <v>-1.9661128563728327</v>
      </c>
    </row>
    <row r="5" spans="1:13" x14ac:dyDescent="0.25">
      <c r="A5" s="5">
        <v>0.1</v>
      </c>
      <c r="B5" s="6">
        <v>7</v>
      </c>
      <c r="C5" s="5">
        <v>6</v>
      </c>
      <c r="D5" s="5">
        <f t="shared" si="1"/>
        <v>6.5</v>
      </c>
      <c r="E5" s="3">
        <f t="shared" si="2"/>
        <v>1.8718021769015913</v>
      </c>
      <c r="F5" s="4">
        <f t="shared" si="0"/>
        <v>-2.3025850929940455</v>
      </c>
      <c r="H5" s="1">
        <f t="shared" si="3"/>
        <v>0.18999999999999997</v>
      </c>
      <c r="I5" s="2">
        <f t="shared" si="4"/>
        <v>6.6833647965583758</v>
      </c>
      <c r="J5" s="3">
        <f>LN(I5)</f>
        <v>1.8996215727878574</v>
      </c>
      <c r="K5" s="4">
        <f t="shared" si="6"/>
        <v>-2.3025850929940455</v>
      </c>
    </row>
    <row r="6" spans="1:13" x14ac:dyDescent="0.25">
      <c r="A6" s="5">
        <v>0.09</v>
      </c>
      <c r="B6" s="6">
        <v>7.5</v>
      </c>
      <c r="C6" s="5">
        <v>7</v>
      </c>
      <c r="D6" s="5">
        <f t="shared" si="1"/>
        <v>7.25</v>
      </c>
      <c r="E6" s="3">
        <f t="shared" si="2"/>
        <v>1.9810014688665833</v>
      </c>
      <c r="F6" s="4">
        <f t="shared" si="0"/>
        <v>-2.4079456086518722</v>
      </c>
      <c r="H6" s="1">
        <f t="shared" si="3"/>
        <v>0.21111111111111111</v>
      </c>
      <c r="I6" s="2">
        <f t="shared" si="4"/>
        <v>7.533525095358371</v>
      </c>
      <c r="J6" s="3">
        <f>LN(I6)</f>
        <v>2.0193630724222209</v>
      </c>
      <c r="K6" s="4">
        <f t="shared" si="6"/>
        <v>-2.4079456086518722</v>
      </c>
      <c r="M6">
        <v>5</v>
      </c>
    </row>
    <row r="7" spans="1:13" x14ac:dyDescent="0.25">
      <c r="A7" s="5">
        <v>0.08</v>
      </c>
      <c r="B7" s="6">
        <v>8</v>
      </c>
      <c r="C7" s="5">
        <v>8</v>
      </c>
      <c r="D7" s="5">
        <f t="shared" si="1"/>
        <v>8</v>
      </c>
      <c r="E7" s="3">
        <f t="shared" si="2"/>
        <v>2.0794415416798357</v>
      </c>
      <c r="F7" s="4">
        <f t="shared" si="0"/>
        <v>-2.5257286443082556</v>
      </c>
      <c r="H7" s="1">
        <f t="shared" si="3"/>
        <v>0.23749999999999999</v>
      </c>
      <c r="I7" s="2">
        <f t="shared" si="4"/>
        <v>8.4529597741474802</v>
      </c>
      <c r="J7" s="3">
        <f t="shared" ref="J7:J10" si="7">LN(I7)</f>
        <v>2.134516649169051</v>
      </c>
      <c r="K7" s="4">
        <f t="shared" si="6"/>
        <v>-2.5257286443082556</v>
      </c>
    </row>
    <row r="8" spans="1:13" x14ac:dyDescent="0.25">
      <c r="A8" s="5">
        <v>7.0000000000000007E-2</v>
      </c>
      <c r="B8" s="6">
        <v>9</v>
      </c>
      <c r="C8" s="5">
        <v>9</v>
      </c>
      <c r="D8" s="5">
        <f t="shared" si="1"/>
        <v>9</v>
      </c>
      <c r="E8" s="3">
        <f t="shared" si="2"/>
        <v>2.1972245773362196</v>
      </c>
      <c r="F8" s="4">
        <f t="shared" si="0"/>
        <v>-2.6592600369327779</v>
      </c>
      <c r="H8" s="1">
        <f t="shared" si="3"/>
        <v>0.27142857142857141</v>
      </c>
      <c r="I8" s="2">
        <f t="shared" si="4"/>
        <v>9.7824846940715666</v>
      </c>
      <c r="J8" s="3">
        <f t="shared" si="7"/>
        <v>2.2805935104778041</v>
      </c>
      <c r="K8" s="4">
        <f t="shared" si="6"/>
        <v>-2.6592600369327779</v>
      </c>
    </row>
    <row r="9" spans="1:13" x14ac:dyDescent="0.25">
      <c r="A9" s="5">
        <v>0.06</v>
      </c>
      <c r="B9" s="6">
        <v>10</v>
      </c>
      <c r="C9" s="5">
        <v>10</v>
      </c>
      <c r="D9" s="5">
        <f t="shared" si="1"/>
        <v>10</v>
      </c>
      <c r="E9" s="3">
        <f t="shared" si="2"/>
        <v>2.3025850929940459</v>
      </c>
      <c r="F9" s="4">
        <f t="shared" si="0"/>
        <v>-2.8134107167600364</v>
      </c>
      <c r="H9" s="1">
        <f t="shared" si="3"/>
        <v>0.31666666666666665</v>
      </c>
      <c r="I9" s="2">
        <f t="shared" si="4"/>
        <v>11.454996711991685</v>
      </c>
      <c r="J9" s="3">
        <f t="shared" si="7"/>
        <v>2.4384260288684629</v>
      </c>
      <c r="K9" s="4">
        <f t="shared" si="6"/>
        <v>-2.8134107167600364</v>
      </c>
    </row>
    <row r="10" spans="1:13" x14ac:dyDescent="0.25">
      <c r="A10" s="5">
        <v>0.05</v>
      </c>
      <c r="B10" s="5">
        <v>12</v>
      </c>
      <c r="C10" s="5">
        <v>11</v>
      </c>
      <c r="D10" s="5">
        <f>AVERAGE(B10:C10)</f>
        <v>11.5</v>
      </c>
      <c r="E10" s="3">
        <f t="shared" si="2"/>
        <v>2.4423470353692043</v>
      </c>
      <c r="F10" s="4">
        <f t="shared" si="0"/>
        <v>-2.9957322735539909</v>
      </c>
      <c r="H10" s="1">
        <f t="shared" si="3"/>
        <v>0.37999999999999995</v>
      </c>
      <c r="I10" s="2">
        <f t="shared" si="4"/>
        <v>14.733918248534293</v>
      </c>
      <c r="J10" s="3">
        <f t="shared" si="7"/>
        <v>2.6901521997542757</v>
      </c>
      <c r="K10" s="4">
        <f t="shared" si="6"/>
        <v>-2.9957322735539909</v>
      </c>
    </row>
    <row r="27" spans="1:14" x14ac:dyDescent="0.25">
      <c r="A27" s="16" t="s">
        <v>8</v>
      </c>
      <c r="B27" s="16"/>
      <c r="C27" s="16"/>
      <c r="D27" s="17" t="s">
        <v>11</v>
      </c>
      <c r="E27" s="17"/>
      <c r="H27" s="16" t="s">
        <v>8</v>
      </c>
      <c r="I27" s="16"/>
      <c r="J27" s="16"/>
      <c r="K27" s="7"/>
      <c r="L27" s="17" t="s">
        <v>11</v>
      </c>
      <c r="M27" s="17"/>
    </row>
    <row r="28" spans="1:14" x14ac:dyDescent="0.25">
      <c r="A28" s="5"/>
      <c r="B28" s="5" t="s">
        <v>5</v>
      </c>
      <c r="C28" s="5" t="s">
        <v>7</v>
      </c>
      <c r="D28" s="6" t="s">
        <v>9</v>
      </c>
      <c r="E28" s="2">
        <f>B29</f>
        <v>-0.95825180220357742</v>
      </c>
      <c r="H28" s="5" t="s">
        <v>17</v>
      </c>
      <c r="I28" s="5" t="s">
        <v>5</v>
      </c>
      <c r="J28" s="5" t="s">
        <v>7</v>
      </c>
      <c r="K28" s="7"/>
      <c r="L28" s="8" t="s">
        <v>9</v>
      </c>
      <c r="M28" s="11">
        <f>I29</f>
        <v>-1.1148180957558989</v>
      </c>
    </row>
    <row r="29" spans="1:14" x14ac:dyDescent="0.25">
      <c r="A29" s="5" t="s">
        <v>6</v>
      </c>
      <c r="B29" s="3" cm="1">
        <f t="array" ref="B29:C33">LINEST(E3:E10,F3:F10,TRUE,TRUE)</f>
        <v>-0.95825180220357742</v>
      </c>
      <c r="C29" s="3">
        <v>-0.3680175237920047</v>
      </c>
      <c r="D29" s="6" t="s">
        <v>10</v>
      </c>
      <c r="E29" s="2">
        <f>EXP(B30)</f>
        <v>1.0436111019214567</v>
      </c>
      <c r="H29" s="5" t="s">
        <v>6</v>
      </c>
      <c r="I29" s="3" cm="1">
        <f t="array" ref="I29:J33">LINEST(J3:J10,K3:K10,TRUE,TRUE)</f>
        <v>-1.1148180957558989</v>
      </c>
      <c r="J29" s="3">
        <v>-0.6718125700683486</v>
      </c>
      <c r="K29" s="7"/>
      <c r="L29" s="8" t="s">
        <v>10</v>
      </c>
      <c r="M29" s="11">
        <f>EXP(I30)</f>
        <v>1.0204057324108529</v>
      </c>
      <c r="N29">
        <f>EXP(J30)</f>
        <v>1.0506690924581688</v>
      </c>
    </row>
    <row r="30" spans="1:14" ht="15" customHeight="1" x14ac:dyDescent="0.25">
      <c r="A30" s="18" t="s">
        <v>12</v>
      </c>
      <c r="B30" s="12">
        <v>4.2686912324136496E-2</v>
      </c>
      <c r="C30" s="9">
        <v>0.10444852788686003</v>
      </c>
      <c r="D30" s="7"/>
      <c r="E30" s="7"/>
      <c r="H30" s="13" t="s">
        <v>16</v>
      </c>
      <c r="I30" s="4">
        <v>2.0200325077317758E-2</v>
      </c>
      <c r="J30" s="4">
        <v>4.9427192136566468E-2</v>
      </c>
      <c r="K30" s="7"/>
      <c r="L30" s="7"/>
      <c r="M30" s="7"/>
    </row>
    <row r="31" spans="1:14" x14ac:dyDescent="0.25">
      <c r="A31" s="18"/>
      <c r="B31" s="10">
        <v>0.98823366820010905</v>
      </c>
      <c r="C31" s="10">
        <v>5.1060824404460206E-2</v>
      </c>
      <c r="D31" s="7"/>
      <c r="E31" s="7"/>
      <c r="H31" s="14" t="s">
        <v>15</v>
      </c>
      <c r="I31" s="15">
        <v>0.99803390163519756</v>
      </c>
      <c r="J31" s="15">
        <v>2.4163032543881725E-2</v>
      </c>
      <c r="K31" s="7"/>
      <c r="L31" s="7"/>
      <c r="M31" s="7"/>
    </row>
    <row r="32" spans="1:14" x14ac:dyDescent="0.25">
      <c r="A32" s="7"/>
      <c r="B32" s="7">
        <v>503.92952621441054</v>
      </c>
      <c r="C32" s="7">
        <v>6</v>
      </c>
      <c r="D32" s="7"/>
      <c r="E32" s="7"/>
      <c r="H32" s="7"/>
      <c r="I32" s="7">
        <v>3045.7293068409908</v>
      </c>
      <c r="J32" s="7">
        <v>6</v>
      </c>
      <c r="K32" s="7"/>
      <c r="L32" s="7"/>
      <c r="M32" s="7"/>
    </row>
    <row r="33" spans="2:10" x14ac:dyDescent="0.25">
      <c r="B33">
        <v>1.3138489857843123</v>
      </c>
      <c r="C33">
        <v>1.5643246733178712E-2</v>
      </c>
      <c r="I33">
        <v>1.7782555788883943</v>
      </c>
      <c r="J33">
        <v>3.5031128503001242E-3</v>
      </c>
    </row>
  </sheetData>
  <mergeCells count="13">
    <mergeCell ref="B1:D1"/>
    <mergeCell ref="A1:A2"/>
    <mergeCell ref="E1:E2"/>
    <mergeCell ref="F1:F2"/>
    <mergeCell ref="A30:A31"/>
    <mergeCell ref="A27:C27"/>
    <mergeCell ref="D27:E27"/>
    <mergeCell ref="H1:H2"/>
    <mergeCell ref="I1:I2"/>
    <mergeCell ref="H27:J27"/>
    <mergeCell ref="L27:M27"/>
    <mergeCell ref="J1:J2"/>
    <mergeCell ref="K1:K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F80EE-9311-403D-8AF4-D14B0F96A8FB}">
  <dimension ref="A1"/>
  <sheetViews>
    <sheetView workbookViewId="0">
      <selection activeCell="F27" sqref="F2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1ª Parte - Força Coulomb</vt:lpstr>
      <vt:lpstr>2ª Parte - Linhas Equipotencias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2015-06-05T18:19:34Z</dcterms:created>
  <dcterms:modified xsi:type="dcterms:W3CDTF">2022-04-25T21:26:05Z</dcterms:modified>
</cp:coreProperties>
</file>