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iscoD\Aulas\2019-20\Int Física Exp\folhas de cálculo\"/>
    </mc:Choice>
  </mc:AlternateContent>
  <bookViews>
    <workbookView xWindow="0" yWindow="0" windowWidth="23040" windowHeight="9192"/>
  </bookViews>
  <sheets>
    <sheet name="Regressão linear" sheetId="2" r:id="rId1"/>
    <sheet name="Ajuste de gaussiana com SOLVER" sheetId="1" r:id="rId2"/>
  </sheets>
  <definedNames>
    <definedName name="solver_adj" localSheetId="1" hidden="1">'Ajuste de gaussiana com SOLVER'!$I$8:$I$10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'Ajuste de gaussiana com SOLVER'!$E$8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C9" i="1" l="1"/>
  <c r="D9" i="1" s="1"/>
  <c r="C8" i="1"/>
  <c r="D8" i="1" s="1"/>
  <c r="A10" i="1"/>
  <c r="A11" i="1" s="1"/>
  <c r="A9" i="1"/>
  <c r="A12" i="1" l="1"/>
  <c r="C11" i="1"/>
  <c r="D11" i="1" s="1"/>
  <c r="C10" i="1"/>
  <c r="D10" i="1" s="1"/>
  <c r="A13" i="1" l="1"/>
  <c r="C12" i="1"/>
  <c r="D12" i="1" s="1"/>
  <c r="A14" i="1" l="1"/>
  <c r="C13" i="1"/>
  <c r="D13" i="1" s="1"/>
  <c r="A15" i="1" l="1"/>
  <c r="C14" i="1"/>
  <c r="D14" i="1" s="1"/>
  <c r="A16" i="1" l="1"/>
  <c r="C15" i="1"/>
  <c r="D15" i="1" s="1"/>
  <c r="A17" i="1" l="1"/>
  <c r="C16" i="1"/>
  <c r="D16" i="1" s="1"/>
  <c r="A18" i="1" l="1"/>
  <c r="C17" i="1"/>
  <c r="D17" i="1" s="1"/>
  <c r="A19" i="1" l="1"/>
  <c r="C18" i="1"/>
  <c r="D18" i="1" s="1"/>
  <c r="A20" i="1" l="1"/>
  <c r="C19" i="1"/>
  <c r="D19" i="1" s="1"/>
  <c r="A21" i="1" l="1"/>
  <c r="C20" i="1"/>
  <c r="D20" i="1" s="1"/>
  <c r="A22" i="1" l="1"/>
  <c r="C21" i="1"/>
  <c r="D21" i="1" s="1"/>
  <c r="A23" i="1" l="1"/>
  <c r="C22" i="1"/>
  <c r="D22" i="1" s="1"/>
  <c r="A24" i="1" l="1"/>
  <c r="C23" i="1"/>
  <c r="D23" i="1" s="1"/>
  <c r="A25" i="1" l="1"/>
  <c r="C24" i="1"/>
  <c r="D24" i="1" s="1"/>
  <c r="A26" i="1" l="1"/>
  <c r="C25" i="1"/>
  <c r="D25" i="1" s="1"/>
  <c r="A27" i="1" l="1"/>
  <c r="C26" i="1"/>
  <c r="D26" i="1" s="1"/>
  <c r="A28" i="1" l="1"/>
  <c r="C27" i="1"/>
  <c r="D27" i="1" s="1"/>
  <c r="A29" i="1" l="1"/>
  <c r="C28" i="1"/>
  <c r="D28" i="1" s="1"/>
  <c r="A30" i="1" l="1"/>
  <c r="C29" i="1"/>
  <c r="D29" i="1" s="1"/>
  <c r="A31" i="1" l="1"/>
  <c r="C30" i="1"/>
  <c r="D30" i="1" s="1"/>
  <c r="A32" i="1" l="1"/>
  <c r="C31" i="1"/>
  <c r="D31" i="1" s="1"/>
  <c r="A33" i="1" l="1"/>
  <c r="C32" i="1"/>
  <c r="D32" i="1" s="1"/>
  <c r="A34" i="1" l="1"/>
  <c r="C33" i="1"/>
  <c r="D33" i="1" s="1"/>
  <c r="A35" i="1" l="1"/>
  <c r="C34" i="1"/>
  <c r="D34" i="1" s="1"/>
  <c r="A36" i="1" l="1"/>
  <c r="C35" i="1"/>
  <c r="D35" i="1" s="1"/>
  <c r="A37" i="1" l="1"/>
  <c r="C37" i="1" s="1"/>
  <c r="D37" i="1" s="1"/>
  <c r="C36" i="1"/>
  <c r="D36" i="1" s="1"/>
  <c r="E8" i="1" l="1"/>
</calcChain>
</file>

<file path=xl/sharedStrings.xml><?xml version="1.0" encoding="utf-8"?>
<sst xmlns="http://schemas.openxmlformats.org/spreadsheetml/2006/main" count="48" uniqueCount="44">
  <si>
    <t>x</t>
  </si>
  <si>
    <t>y</t>
  </si>
  <si>
    <t>y_ajustado</t>
  </si>
  <si>
    <t>chi^2</t>
  </si>
  <si>
    <t>desvio^2</t>
  </si>
  <si>
    <r>
      <t>Parâmetros da função gaussiana: G(x)=A*exp(-(x-X)^2/(2*</t>
    </r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^2)</t>
    </r>
  </si>
  <si>
    <t>Ajuste de uma função gaussiana usando o método dos mínimos quadrados</t>
  </si>
  <si>
    <t>Notas:</t>
  </si>
  <si>
    <t>A =</t>
  </si>
  <si>
    <t>X =</t>
  </si>
  <si>
    <r>
      <rPr>
        <b/>
        <sz val="11"/>
        <color theme="1"/>
        <rFont val="Symbol"/>
        <family val="1"/>
        <charset val="2"/>
      </rPr>
      <t xml:space="preserve">s </t>
    </r>
    <r>
      <rPr>
        <b/>
        <sz val="11"/>
        <color theme="1"/>
        <rFont val="Calibri"/>
        <family val="2"/>
        <scheme val="minor"/>
      </rPr>
      <t>=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</si>
  <si>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</si>
  <si>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</si>
  <si>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</si>
  <si>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</si>
  <si>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</si>
  <si>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</si>
  <si>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</si>
  <si>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</si>
  <si>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</si>
  <si>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</si>
  <si>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</si>
  <si>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</si>
  <si>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</si>
  <si>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</si>
  <si>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</si>
  <si>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</si>
  <si>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</si>
  <si>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</si>
  <si>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</si>
  <si>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</si>
  <si>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</si>
  <si>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</si>
  <si>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</si>
  <si>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</si>
  <si>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</si>
  <si>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Ajuste de uma função linear recorrendo a 'Add trend line' e 'Regression'</t>
  </si>
  <si>
    <t>:: 'Data Analysis' encontra-se no menu 'Data'</t>
  </si>
  <si>
    <r>
      <t>:: se 'Data Analysis' não estiver disponível é necessário instalá-lo em</t>
    </r>
    <r>
      <rPr>
        <i/>
        <sz val="11"/>
        <color theme="1"/>
        <rFont val="Calibri"/>
        <family val="2"/>
        <scheme val="minor"/>
      </rPr>
      <t xml:space="preserve"> File --&gt; Options --&gt; Add-Ins</t>
    </r>
  </si>
  <si>
    <r>
      <t xml:space="preserve">:: as incertezas dos coeficientes de ajuste obtêm-se usando, por exemplo, a ferramenta </t>
    </r>
    <r>
      <rPr>
        <i/>
        <sz val="11"/>
        <color theme="1"/>
        <rFont val="Calibri"/>
        <family val="2"/>
        <scheme val="minor"/>
      </rPr>
      <t>'Data Analysis' --&gt; 'Regression'</t>
    </r>
    <r>
      <rPr>
        <sz val="11"/>
        <color theme="1"/>
        <rFont val="Calibri"/>
        <family val="2"/>
        <scheme val="minor"/>
      </rPr>
      <t>; no exemplo mostrado as incertezas associadas à ordenada na origem e ao declive encontram-se nas células N23 e N24, respetivamente</t>
    </r>
  </si>
  <si>
    <r>
      <t xml:space="preserve">:: o ajuste linear mostrado no gráfico (tal como a equação de ajuste aí escrita) obtem-se clicando no botão direito do rato e depois </t>
    </r>
    <r>
      <rPr>
        <i/>
        <sz val="11"/>
        <color theme="1"/>
        <rFont val="Calibri"/>
        <family val="2"/>
        <scheme val="minor"/>
      </rPr>
      <t>'Add trendline'</t>
    </r>
  </si>
  <si>
    <r>
      <t xml:space="preserve">:: o melhor ajuste obtem-se minimizando a célula onde se calcula a soma dos desvios ao quadrado (neste caso a célula E5) recorrendo à ferramenta </t>
    </r>
    <r>
      <rPr>
        <i/>
        <sz val="11"/>
        <color theme="1"/>
        <rFont val="Calibri"/>
        <family val="2"/>
        <scheme val="minor"/>
      </rPr>
      <t>'Solver'</t>
    </r>
    <r>
      <rPr>
        <sz val="11"/>
        <color theme="1"/>
        <rFont val="Calibri"/>
        <family val="2"/>
        <scheme val="minor"/>
      </rPr>
      <t xml:space="preserve"> do Excel®</t>
    </r>
  </si>
  <si>
    <r>
      <t xml:space="preserve">:: o 'Solver' encontra-se no menu </t>
    </r>
    <r>
      <rPr>
        <i/>
        <sz val="11"/>
        <color theme="1"/>
        <rFont val="Calibri"/>
        <family val="2"/>
        <scheme val="minor"/>
      </rPr>
      <t>'Data'</t>
    </r>
  </si>
  <si>
    <r>
      <t xml:space="preserve">:: se o </t>
    </r>
    <r>
      <rPr>
        <i/>
        <sz val="11"/>
        <color theme="1"/>
        <rFont val="Calibri"/>
        <family val="2"/>
        <scheme val="minor"/>
      </rPr>
      <t>'Solver'</t>
    </r>
    <r>
      <rPr>
        <sz val="11"/>
        <color theme="1"/>
        <rFont val="Calibri"/>
        <family val="2"/>
        <scheme val="minor"/>
      </rPr>
      <t xml:space="preserve"> não estiver disponível é necessário instalá-lo em </t>
    </r>
    <r>
      <rPr>
        <i/>
        <sz val="11"/>
        <color theme="1"/>
        <rFont val="Calibri"/>
        <family val="2"/>
        <scheme val="minor"/>
      </rPr>
      <t>File --&gt; Options --&gt; Add-Ins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</si>
</sst>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'Regressão linear'!$B$7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628937007874015"/>
                  <c:y val="-0.1672944006999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'Regressão linear'!$A$8:$A$27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'Regressão linear'!$B$8:$B$27</c:f>
              <c:numCache>
                <c:formatCode>General</c:formatCode>
                <c:ptCount val="20"/>
                <c:pt idx="0">
                  <c:v>9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20</c:v>
                </c:pt>
                <c:pt idx="5">
                  <c:v>19</c:v>
                </c:pt>
                <c:pt idx="6">
                  <c:v>21</c:v>
                </c:pt>
                <c:pt idx="7">
                  <c:v>29</c:v>
                </c:pt>
                <c:pt idx="8">
                  <c:v>28</c:v>
                </c:pt>
                <c:pt idx="9">
                  <c:v>34</c:v>
                </c:pt>
                <c:pt idx="10">
                  <c:v>39</c:v>
                </c:pt>
                <c:pt idx="11">
                  <c:v>40</c:v>
                </c:pt>
                <c:pt idx="12">
                  <c:v>45</c:v>
                </c:pt>
                <c:pt idx="13">
                  <c:v>44</c:v>
                </c:pt>
                <c:pt idx="14">
                  <c:v>51</c:v>
                </c:pt>
                <c:pt idx="15">
                  <c:v>52</c:v>
                </c:pt>
                <c:pt idx="16">
                  <c:v>59</c:v>
                </c:pt>
                <c:pt idx="17">
                  <c:v>61</c:v>
                </c:pt>
                <c:pt idx="18">
                  <c:v>60</c:v>
                </c:pt>
                <c:pt idx="1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4-4DFF-82DE-42B5DB039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315008"/>
        <c:axId val="1318332480"/>
      </c:scatterChart>
      <c:valAx>
        <c:axId val="131831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8332480"/>
        <c:crosses val="autoZero"/>
        <c:crossBetween val="midCat"/>
      </c:valAx>
      <c:valAx>
        <c:axId val="13183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831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gaussiana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'Ajuste de gaussiana com SOLVER'!$C$7</c:f>
              <c:strCache>
                <c:ptCount val="1"/>
                <c:pt idx="0">
                  <c:v>y_ajustado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'Ajuste de gaussiana com SOLVER'!$A$8:$A$37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'Ajuste de gaussiana com SOLVER'!$C$8:$C$37</c:f>
              <c:numCache>
                <c:formatCode>General</c:formatCode>
                <c:ptCount val="30"/>
                <c:pt idx="0">
                  <c:v>8.062942308206161E-11</c:v>
                </c:pt>
                <c:pt idx="1">
                  <c:v>1.9944624292753621E-9</c:v>
                </c:pt>
                <c:pt idx="2">
                  <c:v>3.8868824756460547E-8</c:v>
                </c:pt>
                <c:pt idx="3">
                  <c:v>5.9678816445584009E-7</c:v>
                </c:pt>
                <c:pt idx="4">
                  <c:v>7.2190863427430231E-6</c:v>
                </c:pt>
                <c:pt idx="5">
                  <c:v>6.8799853446477961E-5</c:v>
                </c:pt>
                <c:pt idx="6">
                  <c:v>5.1657814986123655E-4</c:v>
                </c:pt>
                <c:pt idx="7">
                  <c:v>3.0558201781613467E-3</c:v>
                </c:pt>
                <c:pt idx="8">
                  <c:v>1.4241731656078938E-2</c:v>
                </c:pt>
                <c:pt idx="9">
                  <c:v>5.229269747266007E-2</c:v>
                </c:pt>
                <c:pt idx="10">
                  <c:v>0.15127338814741656</c:v>
                </c:pt>
                <c:pt idx="11">
                  <c:v>0.34476825087333712</c:v>
                </c:pt>
                <c:pt idx="12">
                  <c:v>0.61906355791395207</c:v>
                </c:pt>
                <c:pt idx="13">
                  <c:v>0.87576272340415418</c:v>
                </c:pt>
                <c:pt idx="14">
                  <c:v>0.97606988663500693</c:v>
                </c:pt>
                <c:pt idx="15">
                  <c:v>0.85707458157790106</c:v>
                </c:pt>
                <c:pt idx="16">
                  <c:v>0.59292472224176651</c:v>
                </c:pt>
                <c:pt idx="17">
                  <c:v>0.3231645727196063</c:v>
                </c:pt>
                <c:pt idx="18">
                  <c:v>0.13876858918392532</c:v>
                </c:pt>
                <c:pt idx="19">
                  <c:v>4.6946351235437021E-2</c:v>
                </c:pt>
                <c:pt idx="20">
                  <c:v>1.2512836123247096E-2</c:v>
                </c:pt>
                <c:pt idx="21">
                  <c:v>2.6275616361149333E-3</c:v>
                </c:pt>
                <c:pt idx="22">
                  <c:v>4.3470367347272723E-4</c:v>
                </c:pt>
                <c:pt idx="23">
                  <c:v>5.666004962476664E-5</c:v>
                </c:pt>
                <c:pt idx="24">
                  <c:v>5.8184034663378744E-6</c:v>
                </c:pt>
                <c:pt idx="25">
                  <c:v>4.7073225594309269E-7</c:v>
                </c:pt>
                <c:pt idx="26">
                  <c:v>3.0004564390026561E-8</c:v>
                </c:pt>
                <c:pt idx="27">
                  <c:v>1.5067594917934478E-9</c:v>
                </c:pt>
                <c:pt idx="28">
                  <c:v>5.9613385751629242E-11</c:v>
                </c:pt>
                <c:pt idx="29">
                  <c:v>1.8581761568705988E-12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95-494D-95E2-7A4DD49B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077936"/>
        <c:axId val="1230081680"/>
      </c:scatterChart>
      <c:scatterChart>
        <c:scatterStyle val="lineMarker"/>
        <c:varyColors val="0"/>
        <c:ser>
          <c:idx val="0"/>
          <c:order val="0"/>
          <c:tx>
            <c:strRef>
              <c:f>'Ajuste de gaussiana com SOLVER'!$B$7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'Ajuste de gaussiana com SOLVER'!$A$8:$A$37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'Ajuste de gaussiana com SOLVER'!$B$8:$B$37</c:f>
              <c:numCache>
                <c:formatCode>General</c:formatCode>
                <c:ptCount val="30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0.01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0.02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0.12</c:v>
                </c:pt>
                <c:pt idx="11">
                  <c:v>0.35</c:v>
                </c:pt>
                <c:pt idx="12">
                  <c:v>0.65</c:v>
                </c:pt>
                <c:pt idx="13">
                  <c:v>0.84</c:v>
                </c:pt>
                <c:pt idx="14">
                  <c:v>0.98</c:v>
                </c:pt>
                <c:pt idx="15">
                  <c:v>0.9</c:v>
                </c:pt>
                <c:pt idx="16">
                  <c:v>0.55000000000000004</c:v>
                </c:pt>
                <c:pt idx="17">
                  <c:v>0.3</c:v>
                </c:pt>
                <c:pt idx="18">
                  <c:v>0.18</c:v>
                </c:pt>
                <c:pt idx="19">
                  <c:v>0.08</c:v>
                </c:pt>
                <c:pt idx="20">
                  <c:v>0.01</c:v>
                </c:pt>
                <c:pt idx="21">
                  <c:v>0.04</c:v>
                </c:pt>
                <c:pt idx="22">
                  <c:v>0.02</c:v>
                </c:pt>
                <c:pt idx="23">
                  <c:v>0.03</c:v>
                </c:pt>
                <c:pt idx="24">
                  <c:v>0.01</c:v>
                </c:pt>
                <c:pt idx="25">
                  <c:v>0.02</c:v>
                </c:pt>
                <c:pt idx="26">
                  <c:v>0.05</c:v>
                </c:pt>
                <c:pt idx="27">
                  <c:v>0.02</c:v>
                </c:pt>
                <c:pt idx="28">
                  <c:v>0.01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5-494D-95E2-7A4DD49B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077936"/>
        <c:axId val="1230081680"/>
      </c:scatterChart>
      <c:valAx>
        <c:axId val="123007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0081680"/>
        <c:crosses val="autoZero"/>
        <c:crossBetween val="midCat"/>
      </c:valAx>
      <c:valAx>
        <c:axId val="12300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007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</xdr:colOff>
      <xdr:row>7</xdr:row>
      <xdr:rowOff>140970</xdr:rowOff>
    </xdr:from>
    <xdr:to>
      <xdr:col>10</xdr:col>
      <xdr:colOff>346710</xdr:colOff>
      <xdr:row>22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11</xdr:row>
      <xdr:rowOff>41910</xdr:rowOff>
    </xdr:from>
    <xdr:to>
      <xdr:col>13</xdr:col>
      <xdr:colOff>220980</xdr:colOff>
      <xdr:row>26</xdr:row>
      <xdr:rowOff>41910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workbookViewId="0">
      <selection activeCell="D3" sqref="D3"/>
    </sheetView>
  </sheetViews>
  <sheetFormatPr defaultRowHeight="14.4" x14ac:dyDescent="0.3"/>
  <cols>
    <col min="14" max="14" width="10.33203125" customWidth="1"/>
    <col min="15" max="15" width="12.44140625" customWidth="1"/>
    <col min="18" max="18" width="11.6640625" customWidth="1"/>
    <col min="19" max="19" width="11" customWidth="1"/>
    <col min="20" max="20" width="10.6640625" customWidth="1"/>
    <col min="21" max="21" width="12.109375" customWidth="1"/>
  </cols>
  <sheetData>
    <row r="1" spans="1:14" ht="21" x14ac:dyDescent="0.4">
      <c r="A1" s="1" t="s">
        <v>36</v>
      </c>
    </row>
    <row r="2" spans="1:14" x14ac:dyDescent="0.3">
      <c r="A2" t="s">
        <v>7</v>
      </c>
    </row>
    <row r="3" spans="1:14" x14ac:dyDescent="0.3">
      <c r="A3" t="s">
        <v>40</v>
      </c>
    </row>
    <row r="4" spans="1:14" x14ac:dyDescent="0.3">
      <c r="A4" t="s">
        <v>39</v>
      </c>
    </row>
    <row r="5" spans="1:14" x14ac:dyDescent="0.3">
      <c r="A5" t="s">
        <v>37</v>
      </c>
    </row>
    <row r="6" spans="1:14" x14ac:dyDescent="0.3">
      <c r="A6" t="s">
        <v>38</v>
      </c>
    </row>
    <row r="7" spans="1:14" x14ac:dyDescent="0.3">
      <c r="A7" s="2" t="s">
        <v>0</v>
      </c>
      <c r="B7" s="2" t="s">
        <v>1</v>
      </c>
      <c r="C7" s="2"/>
      <c r="M7" t="s">
        <v>11</v>
      </c>
    </row>
    <row r="8" spans="1:14" ht="15" thickBot="1" x14ac:dyDescent="0.35">
      <c r="A8">
        <v>1</v>
      </c>
      <c r="B8">
        <v>9</v>
      </c>
    </row>
    <row r="9" spans="1:14" x14ac:dyDescent="0.3">
      <c r="A9">
        <f>A8+1</f>
        <v>2</v>
      </c>
      <c r="B9">
        <v>14</v>
      </c>
      <c r="M9" s="7" t="s">
        <v>12</v>
      </c>
      <c r="N9" s="7"/>
    </row>
    <row r="10" spans="1:14" x14ac:dyDescent="0.3">
      <c r="A10">
        <f t="shared" ref="A10:A37" si="0">A9+1</f>
        <v>3</v>
      </c>
      <c r="B10">
        <v>13</v>
      </c>
      <c r="M10" s="4" t="s">
        <v>13</v>
      </c>
      <c r="N10" s="4">
        <v>0.9922376623733421</v>
      </c>
    </row>
    <row r="11" spans="1:14" x14ac:dyDescent="0.3">
      <c r="A11">
        <f t="shared" si="0"/>
        <v>4</v>
      </c>
      <c r="B11">
        <v>14</v>
      </c>
      <c r="M11" s="4" t="s">
        <v>14</v>
      </c>
      <c r="N11" s="4">
        <v>0.98453557863211438</v>
      </c>
    </row>
    <row r="12" spans="1:14" x14ac:dyDescent="0.3">
      <c r="A12">
        <f t="shared" si="0"/>
        <v>5</v>
      </c>
      <c r="B12">
        <v>20</v>
      </c>
      <c r="M12" s="4" t="s">
        <v>15</v>
      </c>
      <c r="N12" s="4">
        <v>0.98367644411167632</v>
      </c>
    </row>
    <row r="13" spans="1:14" x14ac:dyDescent="0.3">
      <c r="A13">
        <f t="shared" si="0"/>
        <v>6</v>
      </c>
      <c r="B13">
        <v>19</v>
      </c>
      <c r="M13" s="4" t="s">
        <v>16</v>
      </c>
      <c r="N13" s="4">
        <v>2.3328588848108884</v>
      </c>
    </row>
    <row r="14" spans="1:14" ht="15" thickBot="1" x14ac:dyDescent="0.35">
      <c r="A14">
        <f t="shared" si="0"/>
        <v>7</v>
      </c>
      <c r="B14">
        <v>21</v>
      </c>
      <c r="M14" s="5" t="s">
        <v>17</v>
      </c>
      <c r="N14" s="5">
        <v>20</v>
      </c>
    </row>
    <row r="15" spans="1:14" x14ac:dyDescent="0.3">
      <c r="A15">
        <f t="shared" si="0"/>
        <v>8</v>
      </c>
      <c r="B15">
        <v>29</v>
      </c>
    </row>
    <row r="16" spans="1:14" ht="15" thickBot="1" x14ac:dyDescent="0.35">
      <c r="A16">
        <f t="shared" si="0"/>
        <v>9</v>
      </c>
      <c r="B16">
        <v>28</v>
      </c>
      <c r="M16" t="s">
        <v>18</v>
      </c>
    </row>
    <row r="17" spans="1:21" x14ac:dyDescent="0.3">
      <c r="A17">
        <f t="shared" si="0"/>
        <v>10</v>
      </c>
      <c r="B17">
        <v>34</v>
      </c>
      <c r="M17" s="6"/>
      <c r="N17" s="6" t="s">
        <v>23</v>
      </c>
      <c r="O17" s="6" t="s">
        <v>24</v>
      </c>
      <c r="P17" s="6" t="s">
        <v>25</v>
      </c>
      <c r="Q17" s="6" t="s">
        <v>26</v>
      </c>
      <c r="R17" s="6" t="s">
        <v>27</v>
      </c>
    </row>
    <row r="18" spans="1:21" x14ac:dyDescent="0.3">
      <c r="A18">
        <f t="shared" si="0"/>
        <v>11</v>
      </c>
      <c r="B18">
        <v>39</v>
      </c>
      <c r="M18" s="4" t="s">
        <v>19</v>
      </c>
      <c r="N18" s="4">
        <v>1</v>
      </c>
      <c r="O18" s="4">
        <v>6236.5898496240607</v>
      </c>
      <c r="P18" s="4">
        <v>6236.5898496240607</v>
      </c>
      <c r="Q18" s="4">
        <v>1145.9620760321448</v>
      </c>
      <c r="R18" s="4">
        <v>9.447609003579303E-18</v>
      </c>
    </row>
    <row r="19" spans="1:21" x14ac:dyDescent="0.3">
      <c r="A19">
        <f t="shared" si="0"/>
        <v>12</v>
      </c>
      <c r="B19">
        <v>40</v>
      </c>
      <c r="M19" s="4" t="s">
        <v>20</v>
      </c>
      <c r="N19" s="4">
        <v>18</v>
      </c>
      <c r="O19" s="4">
        <v>97.960150375939833</v>
      </c>
      <c r="P19" s="4">
        <v>5.4422305764411014</v>
      </c>
      <c r="Q19" s="4"/>
      <c r="R19" s="4"/>
    </row>
    <row r="20" spans="1:21" ht="15" thickBot="1" x14ac:dyDescent="0.35">
      <c r="A20">
        <f t="shared" si="0"/>
        <v>13</v>
      </c>
      <c r="B20">
        <v>45</v>
      </c>
      <c r="M20" s="5" t="s">
        <v>21</v>
      </c>
      <c r="N20" s="5">
        <v>19</v>
      </c>
      <c r="O20" s="5">
        <v>6334.55</v>
      </c>
      <c r="P20" s="5"/>
      <c r="Q20" s="5"/>
      <c r="R20" s="5"/>
    </row>
    <row r="21" spans="1:21" ht="15" thickBot="1" x14ac:dyDescent="0.35">
      <c r="A21">
        <f t="shared" si="0"/>
        <v>14</v>
      </c>
      <c r="B21">
        <v>44</v>
      </c>
    </row>
    <row r="22" spans="1:21" x14ac:dyDescent="0.3">
      <c r="A22">
        <f t="shared" si="0"/>
        <v>15</v>
      </c>
      <c r="B22">
        <v>51</v>
      </c>
      <c r="M22" s="6"/>
      <c r="N22" s="6" t="s">
        <v>28</v>
      </c>
      <c r="O22" s="6" t="s">
        <v>16</v>
      </c>
      <c r="P22" s="6" t="s">
        <v>29</v>
      </c>
      <c r="Q22" s="6" t="s">
        <v>30</v>
      </c>
      <c r="R22" s="6" t="s">
        <v>31</v>
      </c>
      <c r="S22" s="6" t="s">
        <v>32</v>
      </c>
      <c r="T22" s="6" t="s">
        <v>33</v>
      </c>
      <c r="U22" s="6" t="s">
        <v>34</v>
      </c>
    </row>
    <row r="23" spans="1:21" x14ac:dyDescent="0.3">
      <c r="A23">
        <f t="shared" si="0"/>
        <v>16</v>
      </c>
      <c r="B23">
        <v>52</v>
      </c>
      <c r="M23" s="4" t="s">
        <v>22</v>
      </c>
      <c r="N23" s="4">
        <v>3.6947368421052644</v>
      </c>
      <c r="O23" s="4">
        <v>1.0836863345813414</v>
      </c>
      <c r="P23" s="4">
        <v>3.4094153669776093</v>
      </c>
      <c r="Q23" s="4">
        <v>3.1256398307832767E-3</v>
      </c>
      <c r="R23" s="4">
        <v>1.4179963370753006</v>
      </c>
      <c r="S23" s="4">
        <v>5.9714773471352283</v>
      </c>
      <c r="T23" s="4">
        <v>1.4179963370753006</v>
      </c>
      <c r="U23" s="4">
        <v>5.9714773471352283</v>
      </c>
    </row>
    <row r="24" spans="1:21" ht="15" thickBot="1" x14ac:dyDescent="0.35">
      <c r="A24">
        <f t="shared" si="0"/>
        <v>17</v>
      </c>
      <c r="B24">
        <v>59</v>
      </c>
      <c r="M24" s="5" t="s">
        <v>35</v>
      </c>
      <c r="N24" s="5">
        <v>3.062406015037594</v>
      </c>
      <c r="O24" s="5">
        <v>9.046438734721482E-2</v>
      </c>
      <c r="P24" s="5">
        <v>33.852061621593222</v>
      </c>
      <c r="Q24" s="5">
        <v>9.447609003579303E-18</v>
      </c>
      <c r="R24" s="5">
        <v>2.8723473898029281</v>
      </c>
      <c r="S24" s="5">
        <v>3.2524646402722599</v>
      </c>
      <c r="T24" s="5">
        <v>2.8723473898029281</v>
      </c>
      <c r="U24" s="5">
        <v>3.2524646402722599</v>
      </c>
    </row>
    <row r="25" spans="1:21" x14ac:dyDescent="0.3">
      <c r="A25">
        <f t="shared" si="0"/>
        <v>18</v>
      </c>
      <c r="B25">
        <v>61</v>
      </c>
    </row>
    <row r="26" spans="1:21" x14ac:dyDescent="0.3">
      <c r="A26">
        <f t="shared" si="0"/>
        <v>19</v>
      </c>
      <c r="B26">
        <v>60</v>
      </c>
    </row>
    <row r="27" spans="1:21" x14ac:dyDescent="0.3">
      <c r="A27">
        <f t="shared" si="0"/>
        <v>20</v>
      </c>
      <c r="B27">
        <v>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27" sqref="F27"/>
    </sheetView>
  </sheetViews>
  <sheetFormatPr defaultRowHeight="14.4" x14ac:dyDescent="0.3"/>
  <cols>
    <col min="3" max="4" width="12" bestFit="1" customWidth="1"/>
  </cols>
  <sheetData>
    <row r="1" spans="1:9" ht="21" x14ac:dyDescent="0.4">
      <c r="A1" s="1" t="s">
        <v>6</v>
      </c>
    </row>
    <row r="2" spans="1:9" x14ac:dyDescent="0.3">
      <c r="A2" t="s">
        <v>7</v>
      </c>
    </row>
    <row r="3" spans="1:9" x14ac:dyDescent="0.3">
      <c r="A3" t="s">
        <v>41</v>
      </c>
    </row>
    <row r="4" spans="1:9" x14ac:dyDescent="0.3">
      <c r="A4" t="s">
        <v>42</v>
      </c>
    </row>
    <row r="5" spans="1:9" x14ac:dyDescent="0.3">
      <c r="A5" t="s">
        <v>43</v>
      </c>
    </row>
    <row r="7" spans="1:9" x14ac:dyDescent="0.3">
      <c r="A7" s="2" t="s">
        <v>0</v>
      </c>
      <c r="B7" s="2" t="s">
        <v>1</v>
      </c>
      <c r="C7" s="2" t="s">
        <v>2</v>
      </c>
      <c r="D7" s="2" t="s">
        <v>4</v>
      </c>
      <c r="E7" s="2" t="s">
        <v>3</v>
      </c>
      <c r="H7" s="3" t="s">
        <v>5</v>
      </c>
    </row>
    <row r="8" spans="1:9" x14ac:dyDescent="0.3">
      <c r="A8">
        <v>1</v>
      </c>
      <c r="B8">
        <v>0</v>
      </c>
      <c r="C8">
        <f>$I$8*(EXP((-1*(A8-$I$9)^2)/(2*$I$10^2)))</f>
        <v>8.062942308206161E-11</v>
      </c>
      <c r="D8">
        <f>(B8-C8)^2</f>
        <v>6.5011038665460897E-21</v>
      </c>
      <c r="E8">
        <f>SUM(D8:D37)</f>
        <v>3.1495237863535218E-2</v>
      </c>
      <c r="H8" s="2" t="s">
        <v>8</v>
      </c>
      <c r="I8">
        <v>0.97630798701720167</v>
      </c>
    </row>
    <row r="9" spans="1:9" x14ac:dyDescent="0.3">
      <c r="A9">
        <f>A8+1</f>
        <v>2</v>
      </c>
      <c r="B9">
        <v>0.03</v>
      </c>
      <c r="C9">
        <f t="shared" ref="C9:C37" si="0">$I$8*(EXP((-1*(A9-$I$9)^2)/(2*$I$10^2)))</f>
        <v>1.9944624292753621E-9</v>
      </c>
      <c r="D9">
        <f t="shared" ref="D9:D37" si="1">(B9-C9)^2</f>
        <v>8.9999988033225822E-4</v>
      </c>
      <c r="H9" s="2" t="s">
        <v>9</v>
      </c>
      <c r="I9">
        <v>14.954769536514089</v>
      </c>
    </row>
    <row r="10" spans="1:9" x14ac:dyDescent="0.3">
      <c r="A10">
        <f t="shared" ref="A10:A36" si="2">A9+1</f>
        <v>3</v>
      </c>
      <c r="B10">
        <v>0.05</v>
      </c>
      <c r="C10">
        <f t="shared" si="0"/>
        <v>3.8868824756460547E-8</v>
      </c>
      <c r="D10">
        <f t="shared" si="1"/>
        <v>2.4999961131190354E-3</v>
      </c>
      <c r="H10" s="2" t="s">
        <v>10</v>
      </c>
      <c r="I10">
        <v>2.0478725922088858</v>
      </c>
    </row>
    <row r="11" spans="1:9" x14ac:dyDescent="0.3">
      <c r="A11">
        <f t="shared" si="2"/>
        <v>4</v>
      </c>
      <c r="B11">
        <v>0.01</v>
      </c>
      <c r="C11">
        <f t="shared" si="0"/>
        <v>5.9678816445584009E-7</v>
      </c>
      <c r="D11">
        <f t="shared" si="1"/>
        <v>9.9988064592867004E-5</v>
      </c>
    </row>
    <row r="12" spans="1:9" x14ac:dyDescent="0.3">
      <c r="A12">
        <f t="shared" si="2"/>
        <v>5</v>
      </c>
      <c r="B12">
        <v>0.04</v>
      </c>
      <c r="C12">
        <f t="shared" si="0"/>
        <v>7.2190863427430231E-6</v>
      </c>
      <c r="D12">
        <f t="shared" si="1"/>
        <v>1.5994225252077884E-3</v>
      </c>
    </row>
    <row r="13" spans="1:9" x14ac:dyDescent="0.3">
      <c r="A13">
        <f t="shared" si="2"/>
        <v>6</v>
      </c>
      <c r="B13">
        <v>7.0000000000000007E-2</v>
      </c>
      <c r="C13">
        <f t="shared" si="0"/>
        <v>6.8799853446477961E-5</v>
      </c>
      <c r="D13">
        <f t="shared" si="1"/>
        <v>4.8903727539373288E-3</v>
      </c>
    </row>
    <row r="14" spans="1:9" x14ac:dyDescent="0.3">
      <c r="A14">
        <f t="shared" si="2"/>
        <v>7</v>
      </c>
      <c r="B14">
        <v>0.02</v>
      </c>
      <c r="C14">
        <f t="shared" si="0"/>
        <v>5.1657814986123655E-4</v>
      </c>
      <c r="D14">
        <f t="shared" si="1"/>
        <v>3.7960372699046452E-4</v>
      </c>
    </row>
    <row r="15" spans="1:9" x14ac:dyDescent="0.3">
      <c r="A15">
        <f t="shared" si="2"/>
        <v>8</v>
      </c>
      <c r="B15">
        <v>0.06</v>
      </c>
      <c r="C15">
        <f t="shared" si="0"/>
        <v>3.0558201781613467E-3</v>
      </c>
      <c r="D15">
        <f t="shared" si="1"/>
        <v>3.2426396155818961E-3</v>
      </c>
    </row>
    <row r="16" spans="1:9" x14ac:dyDescent="0.3">
      <c r="A16">
        <f t="shared" si="2"/>
        <v>9</v>
      </c>
      <c r="B16">
        <v>0.05</v>
      </c>
      <c r="C16">
        <f t="shared" si="0"/>
        <v>1.4241731656078938E-2</v>
      </c>
      <c r="D16">
        <f t="shared" si="1"/>
        <v>1.2786537549558676E-3</v>
      </c>
    </row>
    <row r="17" spans="1:4" x14ac:dyDescent="0.3">
      <c r="A17">
        <f t="shared" si="2"/>
        <v>10</v>
      </c>
      <c r="B17">
        <v>0.04</v>
      </c>
      <c r="C17">
        <f t="shared" si="0"/>
        <v>5.229269747266007E-2</v>
      </c>
      <c r="D17">
        <f t="shared" si="1"/>
        <v>1.5111041115434325E-4</v>
      </c>
    </row>
    <row r="18" spans="1:4" x14ac:dyDescent="0.3">
      <c r="A18">
        <f t="shared" si="2"/>
        <v>11</v>
      </c>
      <c r="B18">
        <v>0.12</v>
      </c>
      <c r="C18">
        <f t="shared" si="0"/>
        <v>0.15127338814741656</v>
      </c>
      <c r="D18">
        <f t="shared" si="1"/>
        <v>9.7802480621897491E-4</v>
      </c>
    </row>
    <row r="19" spans="1:4" x14ac:dyDescent="0.3">
      <c r="A19">
        <f t="shared" si="2"/>
        <v>12</v>
      </c>
      <c r="B19">
        <v>0.35</v>
      </c>
      <c r="C19">
        <f t="shared" si="0"/>
        <v>0.34476825087333712</v>
      </c>
      <c r="D19">
        <f t="shared" si="1"/>
        <v>2.7371198924337542E-5</v>
      </c>
    </row>
    <row r="20" spans="1:4" x14ac:dyDescent="0.3">
      <c r="A20">
        <f t="shared" si="2"/>
        <v>13</v>
      </c>
      <c r="B20">
        <v>0.65</v>
      </c>
      <c r="C20">
        <f t="shared" si="0"/>
        <v>0.61906355791395207</v>
      </c>
      <c r="D20">
        <f t="shared" si="1"/>
        <v>9.5706344894339913E-4</v>
      </c>
    </row>
    <row r="21" spans="1:4" x14ac:dyDescent="0.3">
      <c r="A21">
        <f t="shared" si="2"/>
        <v>14</v>
      </c>
      <c r="B21">
        <v>0.84</v>
      </c>
      <c r="C21">
        <f t="shared" si="0"/>
        <v>0.87576272340415418</v>
      </c>
      <c r="D21">
        <f t="shared" si="1"/>
        <v>1.2789723852820391E-3</v>
      </c>
    </row>
    <row r="22" spans="1:4" x14ac:dyDescent="0.3">
      <c r="A22">
        <f t="shared" si="2"/>
        <v>15</v>
      </c>
      <c r="B22">
        <v>0.98</v>
      </c>
      <c r="C22">
        <f t="shared" si="0"/>
        <v>0.97606988663500693</v>
      </c>
      <c r="D22">
        <f t="shared" si="1"/>
        <v>1.5445791061696985E-5</v>
      </c>
    </row>
    <row r="23" spans="1:4" x14ac:dyDescent="0.3">
      <c r="A23">
        <f t="shared" si="2"/>
        <v>16</v>
      </c>
      <c r="B23">
        <v>0.9</v>
      </c>
      <c r="C23">
        <f t="shared" si="0"/>
        <v>0.85707458157790106</v>
      </c>
      <c r="D23">
        <f t="shared" si="1"/>
        <v>1.8425915467122727E-3</v>
      </c>
    </row>
    <row r="24" spans="1:4" x14ac:dyDescent="0.3">
      <c r="A24">
        <f t="shared" si="2"/>
        <v>17</v>
      </c>
      <c r="B24">
        <v>0.55000000000000004</v>
      </c>
      <c r="C24">
        <f t="shared" si="0"/>
        <v>0.59292472224176651</v>
      </c>
      <c r="D24">
        <f t="shared" si="1"/>
        <v>1.8425317795328008E-3</v>
      </c>
    </row>
    <row r="25" spans="1:4" x14ac:dyDescent="0.3">
      <c r="A25">
        <f t="shared" si="2"/>
        <v>18</v>
      </c>
      <c r="B25">
        <v>0.3</v>
      </c>
      <c r="C25">
        <f t="shared" si="0"/>
        <v>0.3231645727196063</v>
      </c>
      <c r="D25">
        <f t="shared" si="1"/>
        <v>5.36597429281929E-4</v>
      </c>
    </row>
    <row r="26" spans="1:4" x14ac:dyDescent="0.3">
      <c r="A26">
        <f t="shared" si="2"/>
        <v>19</v>
      </c>
      <c r="B26">
        <v>0.18</v>
      </c>
      <c r="C26">
        <f t="shared" si="0"/>
        <v>0.13876858918392532</v>
      </c>
      <c r="D26">
        <f t="shared" si="1"/>
        <v>1.7000292378839198E-3</v>
      </c>
    </row>
    <row r="27" spans="1:4" x14ac:dyDescent="0.3">
      <c r="A27">
        <f t="shared" si="2"/>
        <v>20</v>
      </c>
      <c r="B27">
        <v>0.08</v>
      </c>
      <c r="C27">
        <f t="shared" si="0"/>
        <v>4.6946351235437021E-2</v>
      </c>
      <c r="D27">
        <f t="shared" si="1"/>
        <v>1.0925436966510958E-3</v>
      </c>
    </row>
    <row r="28" spans="1:4" x14ac:dyDescent="0.3">
      <c r="A28">
        <f t="shared" si="2"/>
        <v>21</v>
      </c>
      <c r="B28">
        <v>0.01</v>
      </c>
      <c r="C28">
        <f t="shared" si="0"/>
        <v>1.2512836123247096E-2</v>
      </c>
      <c r="D28">
        <f t="shared" si="1"/>
        <v>6.3143453822954937E-6</v>
      </c>
    </row>
    <row r="29" spans="1:4" x14ac:dyDescent="0.3">
      <c r="A29">
        <f t="shared" si="2"/>
        <v>22</v>
      </c>
      <c r="B29">
        <v>0.04</v>
      </c>
      <c r="C29">
        <f t="shared" si="0"/>
        <v>2.6275616361149333E-3</v>
      </c>
      <c r="D29">
        <f t="shared" si="1"/>
        <v>1.3966991492623884E-3</v>
      </c>
    </row>
    <row r="30" spans="1:4" x14ac:dyDescent="0.3">
      <c r="A30">
        <f t="shared" si="2"/>
        <v>23</v>
      </c>
      <c r="B30">
        <v>0.02</v>
      </c>
      <c r="C30">
        <f t="shared" si="0"/>
        <v>4.3470367347272723E-4</v>
      </c>
      <c r="D30">
        <f t="shared" si="1"/>
        <v>3.8280082034482162E-4</v>
      </c>
    </row>
    <row r="31" spans="1:4" x14ac:dyDescent="0.3">
      <c r="A31">
        <f t="shared" si="2"/>
        <v>24</v>
      </c>
      <c r="B31">
        <v>0.03</v>
      </c>
      <c r="C31">
        <f t="shared" si="0"/>
        <v>5.666004962476664E-5</v>
      </c>
      <c r="D31">
        <f t="shared" si="1"/>
        <v>8.9660360738373743E-4</v>
      </c>
    </row>
    <row r="32" spans="1:4" x14ac:dyDescent="0.3">
      <c r="A32">
        <f t="shared" si="2"/>
        <v>25</v>
      </c>
      <c r="B32">
        <v>0.01</v>
      </c>
      <c r="C32">
        <f t="shared" si="0"/>
        <v>5.8184034663378744E-6</v>
      </c>
      <c r="D32">
        <f t="shared" si="1"/>
        <v>9.9883665784492146E-5</v>
      </c>
    </row>
    <row r="33" spans="1:4" x14ac:dyDescent="0.3">
      <c r="A33">
        <f t="shared" si="2"/>
        <v>26</v>
      </c>
      <c r="B33">
        <v>0.02</v>
      </c>
      <c r="C33">
        <f t="shared" si="0"/>
        <v>4.7073225594309269E-7</v>
      </c>
      <c r="D33">
        <f t="shared" si="1"/>
        <v>3.999811709313512E-4</v>
      </c>
    </row>
    <row r="34" spans="1:4" x14ac:dyDescent="0.3">
      <c r="A34">
        <f t="shared" si="2"/>
        <v>27</v>
      </c>
      <c r="B34">
        <v>0.05</v>
      </c>
      <c r="C34">
        <f t="shared" si="0"/>
        <v>3.0004564390026561E-8</v>
      </c>
      <c r="D34">
        <f t="shared" si="1"/>
        <v>2.4999969995444615E-3</v>
      </c>
    </row>
    <row r="35" spans="1:4" x14ac:dyDescent="0.3">
      <c r="A35">
        <f>A34+1</f>
        <v>28</v>
      </c>
      <c r="B35">
        <v>0.02</v>
      </c>
      <c r="C35">
        <f t="shared" si="0"/>
        <v>1.5067594917934478E-9</v>
      </c>
      <c r="D35">
        <f t="shared" si="1"/>
        <v>3.9999993972962263E-4</v>
      </c>
    </row>
    <row r="36" spans="1:4" x14ac:dyDescent="0.3">
      <c r="A36">
        <f t="shared" si="2"/>
        <v>29</v>
      </c>
      <c r="B36">
        <v>0.01</v>
      </c>
      <c r="C36">
        <f t="shared" si="0"/>
        <v>5.9613385751629242E-11</v>
      </c>
      <c r="D36">
        <f t="shared" si="1"/>
        <v>9.9999998807732298E-5</v>
      </c>
    </row>
    <row r="37" spans="1:4" x14ac:dyDescent="0.3">
      <c r="A37">
        <f>A36+1</f>
        <v>30</v>
      </c>
      <c r="B37">
        <v>0</v>
      </c>
      <c r="C37">
        <f t="shared" si="0"/>
        <v>1.8581761568705988E-12</v>
      </c>
      <c r="D37">
        <f t="shared" si="1"/>
        <v>3.4528186299623884E-24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Regressão linear</vt:lpstr>
      <vt:lpstr>Ajuste de gaussiana com 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Vieira</dc:creator>
  <cp:lastModifiedBy>Luís Vieira</cp:lastModifiedBy>
  <dcterms:created xsi:type="dcterms:W3CDTF">2019-09-26T13:40:33Z</dcterms:created>
  <dcterms:modified xsi:type="dcterms:W3CDTF">2019-09-26T18:23:28Z</dcterms:modified>
</cp:coreProperties>
</file>