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versos\5. Trabalhos\LFIS 1º Ano\Decaímento Radioativo\"/>
    </mc:Choice>
  </mc:AlternateContent>
  <xr:revisionPtr revIDLastSave="0" documentId="13_ncr:1_{BBDA768C-85A2-40FC-9705-00DCB7AE24A2}" xr6:coauthVersionLast="47" xr6:coauthVersionMax="47" xr10:uidLastSave="{00000000-0000-0000-0000-000000000000}"/>
  <bookViews>
    <workbookView xWindow="-108" yWindow="-108" windowWidth="23256" windowHeight="12576" xr2:uid="{D0615772-9A03-48F3-BB2E-0E4BB5DEC8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I5" i="1" s="1"/>
  <c r="F16" i="1"/>
  <c r="F15" i="1"/>
  <c r="F19" i="1"/>
  <c r="F18" i="1"/>
  <c r="F3" i="1"/>
  <c r="F9" i="1" s="1"/>
  <c r="C13" i="1"/>
  <c r="C14" i="1"/>
  <c r="C15" i="1"/>
  <c r="C16" i="1"/>
  <c r="C17" i="1"/>
  <c r="C18" i="1"/>
  <c r="C19" i="1"/>
  <c r="C21" i="1"/>
  <c r="C28" i="1"/>
  <c r="C44" i="1"/>
  <c r="C61" i="1"/>
  <c r="C62" i="1"/>
  <c r="C63" i="1"/>
  <c r="C64" i="1"/>
  <c r="C82" i="1"/>
  <c r="C83" i="1"/>
  <c r="C84" i="1"/>
  <c r="C85" i="1"/>
  <c r="C88" i="1"/>
  <c r="C97" i="1"/>
  <c r="C98" i="1"/>
  <c r="I4" i="1" l="1"/>
  <c r="C57" i="1"/>
  <c r="C56" i="1"/>
  <c r="C101" i="1"/>
  <c r="C55" i="1"/>
  <c r="C100" i="1"/>
  <c r="C48" i="1"/>
  <c r="C99" i="1"/>
  <c r="C45" i="1"/>
  <c r="C81" i="1"/>
  <c r="C40" i="1"/>
  <c r="C80" i="1"/>
  <c r="C39" i="1"/>
  <c r="C79" i="1"/>
  <c r="C38" i="1"/>
  <c r="C4" i="1"/>
  <c r="C78" i="1"/>
  <c r="C37" i="1"/>
  <c r="C103" i="1"/>
  <c r="C69" i="1"/>
  <c r="C35" i="1"/>
  <c r="C102" i="1"/>
  <c r="C65" i="1"/>
  <c r="C34" i="1"/>
  <c r="C74" i="1"/>
  <c r="C33" i="1"/>
  <c r="C73" i="1"/>
  <c r="C32" i="1"/>
  <c r="C11" i="1"/>
  <c r="C94" i="1"/>
  <c r="C51" i="1"/>
  <c r="C90" i="1"/>
  <c r="C71" i="1"/>
  <c r="C50" i="1"/>
  <c r="C30" i="1"/>
  <c r="C9" i="1"/>
  <c r="C96" i="1"/>
  <c r="C54" i="1"/>
  <c r="C12" i="1"/>
  <c r="C95" i="1"/>
  <c r="C53" i="1"/>
  <c r="C72" i="1"/>
  <c r="C31" i="1"/>
  <c r="C10" i="1"/>
  <c r="C89" i="1"/>
  <c r="C70" i="1"/>
  <c r="C49" i="1"/>
  <c r="C29" i="1"/>
  <c r="C6" i="1"/>
  <c r="C87" i="1"/>
  <c r="C67" i="1"/>
  <c r="C47" i="1"/>
  <c r="C23" i="1"/>
  <c r="C86" i="1"/>
  <c r="C66" i="1"/>
  <c r="C46" i="1"/>
  <c r="C22" i="1"/>
  <c r="C27" i="1"/>
  <c r="C77" i="1"/>
  <c r="C26" i="1"/>
  <c r="C92" i="1"/>
  <c r="C76" i="1"/>
  <c r="C59" i="1"/>
  <c r="C42" i="1"/>
  <c r="C25" i="1"/>
  <c r="C8" i="1"/>
  <c r="C93" i="1"/>
  <c r="C60" i="1"/>
  <c r="C43" i="1"/>
  <c r="C91" i="1"/>
  <c r="C75" i="1"/>
  <c r="C58" i="1"/>
  <c r="C41" i="1"/>
  <c r="C24" i="1"/>
  <c r="C7" i="1"/>
  <c r="C5" i="1"/>
  <c r="C68" i="1"/>
  <c r="C52" i="1"/>
  <c r="C36" i="1"/>
  <c r="C20" i="1"/>
  <c r="I8" i="1" l="1"/>
  <c r="I10" i="1"/>
  <c r="I12" i="1"/>
  <c r="I6" i="1"/>
  <c r="K4" i="1" s="1" a="1"/>
  <c r="K4" i="1" s="1"/>
  <c r="I11" i="1"/>
  <c r="I13" i="1"/>
  <c r="I7" i="1"/>
  <c r="I9" i="1"/>
  <c r="F5" i="1"/>
  <c r="F7" i="1" s="1"/>
  <c r="J4" i="1" l="1" a="1"/>
  <c r="J4" i="1" s="1"/>
  <c r="F12" i="1"/>
  <c r="F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<sst xmlns="http://schemas.openxmlformats.org/spreadsheetml/2006/main" count="21" uniqueCount="20">
  <si>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Número de Contagens</t>
  </si>
  <si>
    <t>Média</t>
  </si>
  <si>
    <t>Somatório</t>
  </si>
  <si>
    <t>Sigma</t>
  </si>
  <si>
    <t>x-média</t>
  </si>
  <si>
    <t>Decaimento Radioativo 7.1</t>
  </si>
  <si>
    <t>k</t>
  </si>
  <si>
    <t>&lt;x&gt;-k*sig</t>
  </si>
  <si>
    <t>&lt;x&gt;+k*sig</t>
  </si>
  <si>
    <t>Raiz da M</t>
  </si>
  <si>
    <t>Contagens</t>
  </si>
  <si>
    <t>Classes</t>
  </si>
  <si>
    <t>Mínimo</t>
  </si>
  <si>
    <t>Máximo</t>
  </si>
  <si>
    <t>Incremento</t>
  </si>
  <si>
    <t>Maior</t>
  </si>
  <si>
    <t>Menor</t>
  </si>
  <si>
    <t>Corte</t>
  </si>
  <si>
    <t>Frequência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</si>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</sst>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1" fontId="0" fillId="0" borderId="1" xfId="0" applyNumberFormat="1" applyBorder="1"/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Frequência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8969925634295715"/>
          <c:w val="0.93888888888888888"/>
          <c:h val="0.69827172645086033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Folha1!$I$4:$I$13</c:f>
              <c:numCache>
                <c:formatCode>0</c:formatCode>
                <c:ptCount val="10"/>
                <c:pt idx="0">
                  <c:v>683.77777777777783</c:v>
                </c:pt>
                <c:pt idx="1">
                  <c:v>700.55555555555554</c:v>
                </c:pt>
                <c:pt idx="2">
                  <c:v>717.33333333333337</c:v>
                </c:pt>
                <c:pt idx="3">
                  <c:v>734.11111111111109</c:v>
                </c:pt>
                <c:pt idx="4">
                  <c:v>750.88888888888891</c:v>
                </c:pt>
                <c:pt idx="5">
                  <c:v>767.66666666666663</c:v>
                </c:pt>
                <c:pt idx="6">
                  <c:v>784.44444444444446</c:v>
                </c:pt>
                <c:pt idx="7">
                  <c:v>801.22222222222217</c:v>
                </c:pt>
                <c:pt idx="8">
                  <c:v>818</c:v>
                </c:pt>
                <c:pt idx="9">
                  <c:v>834.77777777777783</c:v>
                </c:pt>
              </c:numCache>
            </c:numRef>
          </c:cat>
          <c:val>
            <c:numRef>
              <c:f>Folha1!$J$4:$J$13</c:f>
              <c:numCache>
                <c:formatCode>0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24</c:v>
                </c:pt>
                <c:pt idx="4">
                  <c:v>19</c:v>
                </c:pt>
                <c:pt idx="5">
                  <c:v>24</c:v>
                </c:pt>
                <c:pt idx="6">
                  <c:v>12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C-4665-AAFA-5FE7DB2B9A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7668176"/>
        <c:axId val="618894768"/>
      </c:barChart>
      <c:catAx>
        <c:axId val="407668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8894768"/>
        <c:crosses val="autoZero"/>
        <c:auto val="1"/>
        <c:lblAlgn val="ctr"/>
        <c:lblOffset val="100"/>
        <c:noMultiLvlLbl val="1"/>
      </c:catAx>
      <c:valAx>
        <c:axId val="6188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766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37809179220313E-2"/>
          <c:y val="5.46583850931677E-2"/>
          <c:w val="0.93752803300952547"/>
          <c:h val="0.8906832298136645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Folha1!$I$4:$I$13</c:f>
              <c:numCache>
                <c:formatCode>0</c:formatCode>
                <c:ptCount val="10"/>
                <c:pt idx="0">
                  <c:v>683.77777777777783</c:v>
                </c:pt>
                <c:pt idx="1">
                  <c:v>700.55555555555554</c:v>
                </c:pt>
                <c:pt idx="2">
                  <c:v>717.33333333333337</c:v>
                </c:pt>
                <c:pt idx="3">
                  <c:v>734.11111111111109</c:v>
                </c:pt>
                <c:pt idx="4">
                  <c:v>750.88888888888891</c:v>
                </c:pt>
                <c:pt idx="5">
                  <c:v>767.66666666666663</c:v>
                </c:pt>
                <c:pt idx="6">
                  <c:v>784.44444444444446</c:v>
                </c:pt>
                <c:pt idx="7">
                  <c:v>801.22222222222217</c:v>
                </c:pt>
                <c:pt idx="8">
                  <c:v>818</c:v>
                </c:pt>
                <c:pt idx="9">
                  <c:v>834.77777777777783</c:v>
                </c:pt>
              </c:numCache>
            </c:numRef>
          </c:xVal>
          <c:yVal>
            <c:numRef>
              <c:f>Folha1!$K$4:$K$13</c:f>
              <c:numCache>
                <c:formatCode>General</c:formatCode>
                <c:ptCount val="10"/>
                <c:pt idx="0">
                  <c:v>1.3722093149412978E-3</c:v>
                </c:pt>
                <c:pt idx="1">
                  <c:v>4.3896304706736063E-3</c:v>
                </c:pt>
                <c:pt idx="2">
                  <c:v>9.5374763344003455E-3</c:v>
                </c:pt>
                <c:pt idx="3">
                  <c:v>1.4074627109131883E-2</c:v>
                </c:pt>
                <c:pt idx="4">
                  <c:v>1.4107115903139591E-2</c:v>
                </c:pt>
                <c:pt idx="5">
                  <c:v>9.6036756542739448E-3</c:v>
                </c:pt>
                <c:pt idx="6">
                  <c:v>4.440528344618425E-3</c:v>
                </c:pt>
                <c:pt idx="7">
                  <c:v>1.3945359731733177E-3</c:v>
                </c:pt>
                <c:pt idx="8">
                  <c:v>2.9745598361013401E-4</c:v>
                </c:pt>
                <c:pt idx="9">
                  <c:v>4.3093682758563793E-5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1E-455A-A0B4-1A64392BFE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07668176"/>
        <c:axId val="618894768"/>
      </c:scatterChart>
      <c:valAx>
        <c:axId val="407668176"/>
        <c:scaling>
          <c:orientation val="minMax"/>
          <c:max val="820"/>
          <c:min val="660"/>
        </c:scaling>
        <c:delete val="1"/>
        <c:axPos val="b"/>
        <c:numFmt formatCode="0" sourceLinked="1"/>
        <c:majorTickMark val="none"/>
        <c:minorTickMark val="none"/>
        <c:tickLblPos val="nextTo"/>
        <c:crossAx val="618894768"/>
        <c:crosses val="autoZero"/>
        <c:crossBetween val="midCat"/>
      </c:valAx>
      <c:valAx>
        <c:axId val="618894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0766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599406</xdr:colOff>
      <xdr:row>2</xdr:row>
      <xdr:rowOff>1</xdr:rowOff>
    </xdr:from>
    <xdr:to>
      <xdr:col>19</xdr:col>
      <xdr:colOff>7938</xdr:colOff>
      <xdr:row>16</xdr:row>
      <xdr:rowOff>158750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6CD100D-9A87-4655-AD64-6B9037E02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409909</xdr:colOff>
      <xdr:row>2</xdr:row>
      <xdr:rowOff>17714</xdr:rowOff>
    </xdr:from>
    <xdr:to>
      <xdr:col>18</xdr:col>
      <xdr:colOff>604002</xdr:colOff>
      <xdr:row>16</xdr:row>
      <xdr:rowOff>17714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A259DB-2E97-4EBA-A7DB-15B5843A3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530F-A160-4ED3-BF12-E4916F64875A}">
  <dimension ref="A1:AA103"/>
  <sheetViews>
    <sheetView tabSelected="1" zoomScale="96" zoomScaleNormal="96" workbookViewId="0">
      <selection activeCell="H17" sqref="H17"/>
    </sheetView>
  </sheetViews>
  <sheetFormatPr defaultRowHeight="14.4" x14ac:dyDescent="0.3"/>
  <cols>
    <col min="2" max="2" width="10.88671875" customWidth="1"/>
    <col min="5" max="5" width="10.33203125" customWidth="1"/>
    <col min="10" max="10" width="10.109375" customWidth="1"/>
  </cols>
  <sheetData>
    <row r="1" spans="1:27" x14ac:dyDescent="0.3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V1" s="11"/>
      <c r="W1" s="11"/>
      <c r="X1" s="11"/>
      <c r="Y1" s="11"/>
      <c r="Z1" s="11"/>
      <c r="AA1" s="11"/>
    </row>
    <row r="2" spans="1:27" x14ac:dyDescent="0.3">
      <c r="I2" s="5"/>
      <c r="J2" s="5"/>
      <c r="V2" s="7"/>
      <c r="W2" s="7"/>
      <c r="X2" s="7"/>
      <c r="Y2" s="7"/>
      <c r="Z2" s="7"/>
      <c r="AA2" s="7"/>
    </row>
    <row r="3" spans="1:27" x14ac:dyDescent="0.3">
      <c r="A3" s="10" t="s">
        <v>0</v>
      </c>
      <c r="B3" s="10"/>
      <c r="C3" s="4" t="s">
        <v>4</v>
      </c>
      <c r="E3" s="1" t="s">
        <v>1</v>
      </c>
      <c r="F3" s="2">
        <f>AVERAGE(B4:B103)</f>
        <v>742.6</v>
      </c>
      <c r="H3" s="1" t="s">
        <v>11</v>
      </c>
      <c r="I3" s="1" t="s">
        <v>17</v>
      </c>
      <c r="J3" s="1" t="s">
        <v>18</v>
      </c>
      <c r="K3" s="1" t="s">
        <v>19</v>
      </c>
      <c r="V3" s="11"/>
      <c r="W3" s="11"/>
      <c r="X3" s="7"/>
      <c r="Y3" s="7"/>
      <c r="Z3" s="7"/>
      <c r="AA3" s="7"/>
    </row>
    <row r="4" spans="1:27" x14ac:dyDescent="0.3">
      <c r="A4" s="2">
        <v>1</v>
      </c>
      <c r="B4" s="2">
        <v>767</v>
      </c>
      <c r="C4" s="2">
        <f>(B4-F$3)^2</f>
        <v>595.35999999999888</v>
      </c>
      <c r="H4" s="2">
        <v>1</v>
      </c>
      <c r="I4" s="8">
        <f>$F$18+(H4*$F$22)</f>
        <v>683.77777777777783</v>
      </c>
      <c r="J4" s="8" cm="1">
        <f t="array" ref="J4:J14">FREQUENCY(B4:B103,I4:I13)</f>
        <v>1</v>
      </c>
      <c r="K4" s="2" cm="1">
        <f t="array" ref="K4:K13">_xlfn.NORM.DIST(I4:I13,F3,F7,FALSE)</f>
        <v>1.3722093149412978E-3</v>
      </c>
      <c r="V4" s="7"/>
      <c r="W4" s="7"/>
      <c r="X4" s="7"/>
      <c r="Y4" s="7"/>
      <c r="Z4" s="7"/>
      <c r="AA4" s="7"/>
    </row>
    <row r="5" spans="1:27" x14ac:dyDescent="0.3">
      <c r="A5" s="2">
        <v>2</v>
      </c>
      <c r="B5" s="2">
        <v>748</v>
      </c>
      <c r="C5" s="2">
        <f t="shared" ref="C5:C68" si="0">(B5-F$3)^2</f>
        <v>29.159999999999755</v>
      </c>
      <c r="E5" s="1" t="s">
        <v>2</v>
      </c>
      <c r="F5" s="2">
        <f>SUM(C4:C103)</f>
        <v>72039.999999999942</v>
      </c>
      <c r="H5" s="2">
        <v>2</v>
      </c>
      <c r="I5" s="8">
        <f>$F$18+(H5*$F$22)</f>
        <v>700.55555555555554</v>
      </c>
      <c r="J5" s="8">
        <v>5</v>
      </c>
      <c r="K5" s="2">
        <v>4.3896304706736063E-3</v>
      </c>
      <c r="V5" s="7"/>
      <c r="W5" s="7"/>
      <c r="X5" s="7"/>
      <c r="Y5" s="7"/>
      <c r="Z5" s="7"/>
      <c r="AA5" s="7"/>
    </row>
    <row r="6" spans="1:27" x14ac:dyDescent="0.3">
      <c r="A6" s="2">
        <v>3</v>
      </c>
      <c r="B6" s="2">
        <v>723</v>
      </c>
      <c r="C6" s="2">
        <f t="shared" si="0"/>
        <v>384.16000000000088</v>
      </c>
      <c r="H6" s="2">
        <v>3</v>
      </c>
      <c r="I6" s="8">
        <f>$F$18+(H6*$F$22)</f>
        <v>717.33333333333337</v>
      </c>
      <c r="J6" s="8">
        <v>10</v>
      </c>
      <c r="K6" s="2">
        <v>9.5374763344003455E-3</v>
      </c>
      <c r="V6" s="7"/>
      <c r="W6" s="7"/>
      <c r="X6" s="7"/>
      <c r="Y6" s="7"/>
      <c r="Z6" s="7"/>
      <c r="AA6" s="7"/>
    </row>
    <row r="7" spans="1:27" x14ac:dyDescent="0.3">
      <c r="A7" s="2">
        <v>4</v>
      </c>
      <c r="B7" s="2">
        <v>716</v>
      </c>
      <c r="C7" s="2">
        <f t="shared" si="0"/>
        <v>707.5600000000012</v>
      </c>
      <c r="E7" s="1" t="s">
        <v>3</v>
      </c>
      <c r="F7" s="2">
        <f>SQRT((F5)/99)</f>
        <v>26.97548456796962</v>
      </c>
      <c r="H7" s="2">
        <v>4</v>
      </c>
      <c r="I7" s="8">
        <f>$F$18+(H7*$F$22)</f>
        <v>734.11111111111109</v>
      </c>
      <c r="J7" s="8">
        <v>24</v>
      </c>
      <c r="K7" s="2">
        <v>1.4074627109131883E-2</v>
      </c>
      <c r="V7" s="7"/>
      <c r="W7" s="7"/>
      <c r="X7" s="7"/>
      <c r="Y7" s="7"/>
      <c r="Z7" s="7"/>
      <c r="AA7" s="7"/>
    </row>
    <row r="8" spans="1:27" x14ac:dyDescent="0.3">
      <c r="A8" s="2">
        <v>5</v>
      </c>
      <c r="B8" s="2">
        <v>775</v>
      </c>
      <c r="C8" s="2">
        <f t="shared" si="0"/>
        <v>1049.7599999999986</v>
      </c>
      <c r="H8" s="2">
        <v>5</v>
      </c>
      <c r="I8" s="8">
        <f>$F$18+(H8*$F$22)</f>
        <v>750.88888888888891</v>
      </c>
      <c r="J8" s="8">
        <v>19</v>
      </c>
      <c r="K8" s="2">
        <v>1.4107115903139591E-2</v>
      </c>
      <c r="V8" s="7"/>
      <c r="W8" s="7"/>
      <c r="X8" s="7"/>
      <c r="Y8" s="7"/>
      <c r="Z8" s="7"/>
      <c r="AA8" s="7"/>
    </row>
    <row r="9" spans="1:27" x14ac:dyDescent="0.3">
      <c r="A9" s="2">
        <v>6</v>
      </c>
      <c r="B9" s="2">
        <v>719</v>
      </c>
      <c r="C9" s="2">
        <f t="shared" si="0"/>
        <v>556.96000000000106</v>
      </c>
      <c r="E9" s="1" t="s">
        <v>9</v>
      </c>
      <c r="F9" s="6">
        <f>SQRT(F3)</f>
        <v>27.250688064707649</v>
      </c>
      <c r="H9" s="2">
        <v>6</v>
      </c>
      <c r="I9" s="8">
        <f>$F$18+(H9*$F$22)</f>
        <v>767.66666666666663</v>
      </c>
      <c r="J9" s="8">
        <v>24</v>
      </c>
      <c r="K9" s="2">
        <v>9.6036756542739448E-3</v>
      </c>
      <c r="V9" s="7"/>
      <c r="W9" s="7"/>
      <c r="X9" s="7"/>
      <c r="Y9" s="7"/>
      <c r="Z9" s="7"/>
      <c r="AA9" s="7"/>
    </row>
    <row r="10" spans="1:27" x14ac:dyDescent="0.3">
      <c r="A10" s="2">
        <v>7</v>
      </c>
      <c r="B10" s="2">
        <v>719</v>
      </c>
      <c r="C10" s="2">
        <f t="shared" si="0"/>
        <v>556.96000000000106</v>
      </c>
      <c r="H10" s="2">
        <v>7</v>
      </c>
      <c r="I10" s="8">
        <f>$F$18+(H10*$F$22)</f>
        <v>784.44444444444446</v>
      </c>
      <c r="J10" s="8">
        <v>12</v>
      </c>
      <c r="K10" s="2">
        <v>4.440528344618425E-3</v>
      </c>
      <c r="V10" s="7"/>
      <c r="W10" s="7"/>
      <c r="X10" s="7"/>
      <c r="Y10" s="7"/>
      <c r="Z10" s="7"/>
      <c r="AA10" s="7"/>
    </row>
    <row r="11" spans="1:27" x14ac:dyDescent="0.3">
      <c r="A11" s="2">
        <v>8</v>
      </c>
      <c r="B11" s="2">
        <v>744</v>
      </c>
      <c r="C11" s="2">
        <f t="shared" si="0"/>
        <v>1.9599999999999362</v>
      </c>
      <c r="E11" s="1" t="s">
        <v>6</v>
      </c>
      <c r="F11" s="1">
        <v>0.64700000000000002</v>
      </c>
      <c r="H11" s="2">
        <v>8</v>
      </c>
      <c r="I11" s="8">
        <f>$F$18+(H11*$F$22)</f>
        <v>801.22222222222217</v>
      </c>
      <c r="J11" s="8">
        <v>4</v>
      </c>
      <c r="K11" s="2">
        <v>1.3945359731733177E-3</v>
      </c>
      <c r="V11" s="3"/>
      <c r="W11" s="3"/>
      <c r="X11" s="7"/>
      <c r="Y11" s="7"/>
      <c r="Z11" s="7"/>
      <c r="AA11" s="7"/>
    </row>
    <row r="12" spans="1:27" x14ac:dyDescent="0.3">
      <c r="A12" s="2">
        <v>9</v>
      </c>
      <c r="B12" s="2">
        <v>733</v>
      </c>
      <c r="C12" s="2">
        <f t="shared" si="0"/>
        <v>92.160000000000437</v>
      </c>
      <c r="E12" s="1" t="s">
        <v>7</v>
      </c>
      <c r="F12" s="2">
        <f>$F$3-F11*$F$7</f>
        <v>725.1468614845237</v>
      </c>
      <c r="H12" s="2">
        <v>9</v>
      </c>
      <c r="I12" s="8">
        <f>$F$18+(H12*$F$22)</f>
        <v>818</v>
      </c>
      <c r="J12" s="8">
        <v>1</v>
      </c>
      <c r="K12" s="2">
        <v>2.9745598361013401E-4</v>
      </c>
      <c r="V12" s="7"/>
      <c r="W12" s="7"/>
      <c r="X12" s="7"/>
      <c r="Y12" s="7"/>
      <c r="Z12" s="7"/>
      <c r="AA12" s="7"/>
    </row>
    <row r="13" spans="1:27" x14ac:dyDescent="0.3">
      <c r="A13" s="2">
        <v>10</v>
      </c>
      <c r="B13" s="2">
        <v>762</v>
      </c>
      <c r="C13" s="2">
        <f t="shared" si="0"/>
        <v>376.3599999999991</v>
      </c>
      <c r="E13" s="1" t="s">
        <v>8</v>
      </c>
      <c r="F13" s="2">
        <f>$F$3+F11*$F$7</f>
        <v>760.05313851547635</v>
      </c>
      <c r="H13" s="2">
        <v>10</v>
      </c>
      <c r="I13" s="8">
        <f>$F$18+(H13*$F$22)</f>
        <v>834.77777777777783</v>
      </c>
      <c r="J13" s="8">
        <v>0</v>
      </c>
      <c r="K13" s="2">
        <v>4.3093682758563793E-5</v>
      </c>
      <c r="V13" s="7"/>
      <c r="W13" s="7"/>
      <c r="X13" s="7"/>
      <c r="Y13" s="7"/>
      <c r="Z13" s="7"/>
      <c r="AA13" s="7"/>
    </row>
    <row r="14" spans="1:27" x14ac:dyDescent="0.3">
      <c r="A14" s="2">
        <v>11</v>
      </c>
      <c r="B14" s="2">
        <v>763</v>
      </c>
      <c r="C14" s="2">
        <f t="shared" si="0"/>
        <v>416.15999999999906</v>
      </c>
      <c r="I14" s="5"/>
      <c r="J14" s="2">
        <v>0</v>
      </c>
      <c r="V14" s="7"/>
      <c r="W14" s="7"/>
      <c r="X14" s="7"/>
      <c r="Y14" s="7"/>
      <c r="Z14" s="7"/>
      <c r="AA14" s="7"/>
    </row>
    <row r="15" spans="1:27" x14ac:dyDescent="0.3">
      <c r="A15" s="2">
        <v>12</v>
      </c>
      <c r="B15" s="2">
        <v>765</v>
      </c>
      <c r="C15" s="2">
        <f t="shared" si="0"/>
        <v>501.75999999999897</v>
      </c>
      <c r="E15" s="1" t="s">
        <v>16</v>
      </c>
      <c r="F15" s="2">
        <f>COUNTIF(B4:B103,"&lt;725")</f>
        <v>29</v>
      </c>
      <c r="I15" s="5"/>
      <c r="J15" s="5"/>
      <c r="V15" s="7"/>
      <c r="W15" s="7"/>
      <c r="X15" s="7"/>
      <c r="Y15" s="7"/>
      <c r="Z15" s="7"/>
      <c r="AA15" s="7"/>
    </row>
    <row r="16" spans="1:27" x14ac:dyDescent="0.3">
      <c r="A16" s="2">
        <v>13</v>
      </c>
      <c r="B16" s="2">
        <v>726</v>
      </c>
      <c r="C16" s="2">
        <f t="shared" si="0"/>
        <v>275.56000000000074</v>
      </c>
      <c r="E16" s="1" t="s">
        <v>15</v>
      </c>
      <c r="F16" s="2">
        <f>COUNTIF(B4:B103,"&gt;760")</f>
        <v>31</v>
      </c>
      <c r="I16" s="5"/>
      <c r="J16" s="5"/>
      <c r="V16" s="7"/>
      <c r="W16" s="7"/>
      <c r="X16" s="7"/>
      <c r="Y16" s="7"/>
      <c r="Z16" s="7"/>
      <c r="AA16" s="7"/>
    </row>
    <row r="17" spans="1:27" x14ac:dyDescent="0.3">
      <c r="A17" s="2">
        <v>14</v>
      </c>
      <c r="B17" s="2">
        <v>737</v>
      </c>
      <c r="C17" s="2">
        <f t="shared" si="0"/>
        <v>31.360000000000255</v>
      </c>
      <c r="I17" s="5"/>
      <c r="J17" s="5"/>
      <c r="V17" s="9"/>
      <c r="W17" s="7"/>
      <c r="X17" s="7"/>
      <c r="Y17" s="7"/>
      <c r="Z17" s="7"/>
      <c r="AA17" s="7"/>
    </row>
    <row r="18" spans="1:27" x14ac:dyDescent="0.3">
      <c r="A18" s="2">
        <v>15</v>
      </c>
      <c r="B18" s="2">
        <v>763</v>
      </c>
      <c r="C18" s="2">
        <f t="shared" si="0"/>
        <v>416.15999999999906</v>
      </c>
      <c r="E18" s="1" t="s">
        <v>12</v>
      </c>
      <c r="F18" s="2">
        <f>MIN(B4:B103)</f>
        <v>667</v>
      </c>
      <c r="I18" s="5"/>
      <c r="J18" s="5"/>
      <c r="V18" s="7"/>
      <c r="W18" s="7"/>
      <c r="X18" s="7"/>
      <c r="Y18" s="7"/>
      <c r="Z18" s="7"/>
      <c r="AA18" s="7"/>
    </row>
    <row r="19" spans="1:27" x14ac:dyDescent="0.3">
      <c r="A19" s="2">
        <v>16</v>
      </c>
      <c r="B19" s="2">
        <v>727</v>
      </c>
      <c r="C19" s="2">
        <f t="shared" si="0"/>
        <v>243.3600000000007</v>
      </c>
      <c r="E19" s="1" t="s">
        <v>13</v>
      </c>
      <c r="F19" s="2">
        <f>MAX(B4:B103)</f>
        <v>818</v>
      </c>
      <c r="I19" s="5"/>
      <c r="J19" s="5"/>
      <c r="V19" s="7"/>
      <c r="W19" s="7"/>
      <c r="X19" s="7"/>
      <c r="Y19" s="7"/>
      <c r="Z19" s="7"/>
      <c r="AA19" s="7"/>
    </row>
    <row r="20" spans="1:27" x14ac:dyDescent="0.3">
      <c r="A20" s="2">
        <v>17</v>
      </c>
      <c r="B20" s="2">
        <v>723</v>
      </c>
      <c r="C20" s="2">
        <f t="shared" si="0"/>
        <v>384.16000000000088</v>
      </c>
      <c r="E20" s="1" t="s">
        <v>11</v>
      </c>
      <c r="F20" s="2">
        <v>9</v>
      </c>
      <c r="I20" s="7"/>
      <c r="J20" s="5"/>
      <c r="V20" s="7"/>
      <c r="W20" s="7"/>
      <c r="X20" s="7"/>
      <c r="Y20" s="7"/>
      <c r="Z20" s="7"/>
      <c r="AA20" s="7"/>
    </row>
    <row r="21" spans="1:27" x14ac:dyDescent="0.3">
      <c r="A21" s="2">
        <v>18</v>
      </c>
      <c r="B21" s="2">
        <v>766</v>
      </c>
      <c r="C21" s="2">
        <f t="shared" si="0"/>
        <v>547.55999999999892</v>
      </c>
      <c r="E21" s="1" t="s">
        <v>10</v>
      </c>
      <c r="F21" s="2">
        <f>COUNT(B4:B103)</f>
        <v>100</v>
      </c>
      <c r="I21" s="7"/>
      <c r="J21" s="5"/>
    </row>
    <row r="22" spans="1:27" x14ac:dyDescent="0.3">
      <c r="A22" s="2">
        <v>19</v>
      </c>
      <c r="B22" s="2">
        <v>743</v>
      </c>
      <c r="C22" s="2">
        <f t="shared" si="0"/>
        <v>0.15999999999998182</v>
      </c>
      <c r="E22" s="1" t="s">
        <v>14</v>
      </c>
      <c r="F22" s="2">
        <f>(F19-F18)/F20</f>
        <v>16.777777777777779</v>
      </c>
      <c r="I22" s="7"/>
      <c r="J22" s="5"/>
    </row>
    <row r="23" spans="1:27" x14ac:dyDescent="0.3">
      <c r="A23" s="2">
        <v>20</v>
      </c>
      <c r="B23" s="2">
        <v>753</v>
      </c>
      <c r="C23" s="2">
        <f t="shared" si="0"/>
        <v>108.15999999999953</v>
      </c>
      <c r="I23" s="7"/>
      <c r="J23" s="5"/>
    </row>
    <row r="24" spans="1:27" x14ac:dyDescent="0.3">
      <c r="A24" s="2">
        <v>21</v>
      </c>
      <c r="B24" s="2">
        <v>756</v>
      </c>
      <c r="C24" s="2">
        <f t="shared" si="0"/>
        <v>179.55999999999938</v>
      </c>
      <c r="I24" s="7"/>
      <c r="J24" s="5"/>
    </row>
    <row r="25" spans="1:27" x14ac:dyDescent="0.3">
      <c r="A25" s="2">
        <v>22</v>
      </c>
      <c r="B25" s="2">
        <v>765</v>
      </c>
      <c r="C25" s="2">
        <f t="shared" si="0"/>
        <v>501.75999999999897</v>
      </c>
      <c r="I25" s="7"/>
      <c r="J25" s="7"/>
      <c r="K25" s="7"/>
    </row>
    <row r="26" spans="1:27" x14ac:dyDescent="0.3">
      <c r="A26" s="2">
        <v>23</v>
      </c>
      <c r="B26" s="2">
        <v>768</v>
      </c>
      <c r="C26" s="2">
        <f t="shared" si="0"/>
        <v>645.15999999999883</v>
      </c>
      <c r="F26" s="5"/>
      <c r="I26" s="7"/>
      <c r="J26" s="5"/>
    </row>
    <row r="27" spans="1:27" x14ac:dyDescent="0.3">
      <c r="A27" s="2">
        <v>24</v>
      </c>
      <c r="B27" s="2">
        <v>708</v>
      </c>
      <c r="C27" s="2">
        <f t="shared" si="0"/>
        <v>1197.1600000000017</v>
      </c>
      <c r="I27" s="5"/>
      <c r="J27" s="5"/>
    </row>
    <row r="28" spans="1:27" x14ac:dyDescent="0.3">
      <c r="A28" s="2">
        <v>25</v>
      </c>
      <c r="B28" s="2">
        <v>728</v>
      </c>
      <c r="C28" s="2">
        <f t="shared" si="0"/>
        <v>213.16000000000065</v>
      </c>
      <c r="I28" s="5"/>
      <c r="J28" s="5"/>
    </row>
    <row r="29" spans="1:27" x14ac:dyDescent="0.3">
      <c r="A29" s="2">
        <v>26</v>
      </c>
      <c r="B29" s="2">
        <v>787</v>
      </c>
      <c r="C29" s="2">
        <f t="shared" si="0"/>
        <v>1971.3599999999981</v>
      </c>
      <c r="I29" s="5"/>
      <c r="J29" s="5"/>
    </row>
    <row r="30" spans="1:27" x14ac:dyDescent="0.3">
      <c r="A30" s="2">
        <v>27</v>
      </c>
      <c r="B30" s="2">
        <v>756</v>
      </c>
      <c r="C30" s="2">
        <f t="shared" si="0"/>
        <v>179.55999999999938</v>
      </c>
    </row>
    <row r="31" spans="1:27" x14ac:dyDescent="0.3">
      <c r="A31" s="2">
        <v>28</v>
      </c>
      <c r="B31" s="2">
        <v>744</v>
      </c>
      <c r="C31" s="2">
        <f t="shared" si="0"/>
        <v>1.9599999999999362</v>
      </c>
    </row>
    <row r="32" spans="1:27" x14ac:dyDescent="0.3">
      <c r="A32" s="2">
        <v>29</v>
      </c>
      <c r="B32" s="2">
        <v>720</v>
      </c>
      <c r="C32" s="2">
        <f t="shared" si="0"/>
        <v>510.76000000000101</v>
      </c>
    </row>
    <row r="33" spans="1:3" x14ac:dyDescent="0.3">
      <c r="A33" s="2">
        <v>30</v>
      </c>
      <c r="B33" s="2">
        <v>741</v>
      </c>
      <c r="C33" s="2">
        <f t="shared" si="0"/>
        <v>2.5600000000000729</v>
      </c>
    </row>
    <row r="34" spans="1:3" x14ac:dyDescent="0.3">
      <c r="A34" s="2">
        <v>31</v>
      </c>
      <c r="B34" s="2">
        <v>751</v>
      </c>
      <c r="C34" s="2">
        <f t="shared" si="0"/>
        <v>70.559999999999619</v>
      </c>
    </row>
    <row r="35" spans="1:3" x14ac:dyDescent="0.3">
      <c r="A35" s="2">
        <v>32</v>
      </c>
      <c r="B35" s="2">
        <v>746</v>
      </c>
      <c r="C35" s="2">
        <f t="shared" si="0"/>
        <v>11.559999999999846</v>
      </c>
    </row>
    <row r="36" spans="1:3" x14ac:dyDescent="0.3">
      <c r="A36" s="2">
        <v>33</v>
      </c>
      <c r="B36" s="2">
        <v>753</v>
      </c>
      <c r="C36" s="2">
        <f t="shared" si="0"/>
        <v>108.15999999999953</v>
      </c>
    </row>
    <row r="37" spans="1:3" x14ac:dyDescent="0.3">
      <c r="A37" s="2">
        <v>34</v>
      </c>
      <c r="B37" s="2">
        <v>719</v>
      </c>
      <c r="C37" s="2">
        <f t="shared" si="0"/>
        <v>556.96000000000106</v>
      </c>
    </row>
    <row r="38" spans="1:3" x14ac:dyDescent="0.3">
      <c r="A38" s="2">
        <v>35</v>
      </c>
      <c r="B38" s="2">
        <v>818</v>
      </c>
      <c r="C38" s="2">
        <f t="shared" si="0"/>
        <v>5685.1599999999962</v>
      </c>
    </row>
    <row r="39" spans="1:3" x14ac:dyDescent="0.3">
      <c r="A39" s="2">
        <v>36</v>
      </c>
      <c r="B39" s="2">
        <v>762</v>
      </c>
      <c r="C39" s="2">
        <f t="shared" si="0"/>
        <v>376.3599999999991</v>
      </c>
    </row>
    <row r="40" spans="1:3" x14ac:dyDescent="0.3">
      <c r="A40" s="2">
        <v>37</v>
      </c>
      <c r="B40" s="2">
        <v>782</v>
      </c>
      <c r="C40" s="2">
        <f t="shared" si="0"/>
        <v>1552.3599999999983</v>
      </c>
    </row>
    <row r="41" spans="1:3" x14ac:dyDescent="0.3">
      <c r="A41" s="2">
        <v>38</v>
      </c>
      <c r="B41" s="2">
        <v>745</v>
      </c>
      <c r="C41" s="2">
        <f t="shared" si="0"/>
        <v>5.7599999999998905</v>
      </c>
    </row>
    <row r="42" spans="1:3" x14ac:dyDescent="0.3">
      <c r="A42" s="2">
        <v>39</v>
      </c>
      <c r="B42" s="2">
        <v>760</v>
      </c>
      <c r="C42" s="2">
        <f t="shared" si="0"/>
        <v>302.7599999999992</v>
      </c>
    </row>
    <row r="43" spans="1:3" x14ac:dyDescent="0.3">
      <c r="A43" s="2">
        <v>40</v>
      </c>
      <c r="B43" s="2">
        <v>772</v>
      </c>
      <c r="C43" s="2">
        <f t="shared" si="0"/>
        <v>864.35999999999865</v>
      </c>
    </row>
    <row r="44" spans="1:3" x14ac:dyDescent="0.3">
      <c r="A44" s="2">
        <v>41</v>
      </c>
      <c r="B44" s="2">
        <v>743</v>
      </c>
      <c r="C44" s="2">
        <f t="shared" si="0"/>
        <v>0.15999999999998182</v>
      </c>
    </row>
    <row r="45" spans="1:3" x14ac:dyDescent="0.3">
      <c r="A45" s="2">
        <v>42</v>
      </c>
      <c r="B45" s="2">
        <v>776</v>
      </c>
      <c r="C45" s="2">
        <f t="shared" si="0"/>
        <v>1115.5599999999986</v>
      </c>
    </row>
    <row r="46" spans="1:3" x14ac:dyDescent="0.3">
      <c r="A46" s="2">
        <v>43</v>
      </c>
      <c r="B46" s="2">
        <v>708</v>
      </c>
      <c r="C46" s="2">
        <f t="shared" si="0"/>
        <v>1197.1600000000017</v>
      </c>
    </row>
    <row r="47" spans="1:3" x14ac:dyDescent="0.3">
      <c r="A47" s="2">
        <v>44</v>
      </c>
      <c r="B47" s="2">
        <v>785</v>
      </c>
      <c r="C47" s="2">
        <f t="shared" si="0"/>
        <v>1797.7599999999982</v>
      </c>
    </row>
    <row r="48" spans="1:3" x14ac:dyDescent="0.3">
      <c r="A48" s="2">
        <v>45</v>
      </c>
      <c r="B48" s="2">
        <v>786</v>
      </c>
      <c r="C48" s="2">
        <f t="shared" si="0"/>
        <v>1883.5599999999981</v>
      </c>
    </row>
    <row r="49" spans="1:3" x14ac:dyDescent="0.3">
      <c r="A49" s="2">
        <v>46</v>
      </c>
      <c r="B49" s="2">
        <v>729</v>
      </c>
      <c r="C49" s="2">
        <f t="shared" si="0"/>
        <v>184.9600000000006</v>
      </c>
    </row>
    <row r="50" spans="1:3" x14ac:dyDescent="0.3">
      <c r="A50" s="2">
        <v>47</v>
      </c>
      <c r="B50" s="2">
        <v>765</v>
      </c>
      <c r="C50" s="2">
        <f t="shared" si="0"/>
        <v>501.75999999999897</v>
      </c>
    </row>
    <row r="51" spans="1:3" x14ac:dyDescent="0.3">
      <c r="A51" s="2">
        <v>48</v>
      </c>
      <c r="B51" s="2">
        <v>739</v>
      </c>
      <c r="C51" s="2">
        <f t="shared" si="0"/>
        <v>12.960000000000164</v>
      </c>
    </row>
    <row r="52" spans="1:3" x14ac:dyDescent="0.3">
      <c r="A52" s="2">
        <v>49</v>
      </c>
      <c r="B52" s="2">
        <v>772</v>
      </c>
      <c r="C52" s="2">
        <f t="shared" si="0"/>
        <v>864.35999999999865</v>
      </c>
    </row>
    <row r="53" spans="1:3" x14ac:dyDescent="0.3">
      <c r="A53" s="2">
        <v>50</v>
      </c>
      <c r="B53" s="2">
        <v>725</v>
      </c>
      <c r="C53" s="2">
        <f t="shared" si="0"/>
        <v>309.76000000000079</v>
      </c>
    </row>
    <row r="54" spans="1:3" x14ac:dyDescent="0.3">
      <c r="A54" s="2">
        <v>51</v>
      </c>
      <c r="B54" s="2">
        <v>745</v>
      </c>
      <c r="C54" s="2">
        <f t="shared" si="0"/>
        <v>5.7599999999998905</v>
      </c>
    </row>
    <row r="55" spans="1:3" x14ac:dyDescent="0.3">
      <c r="A55" s="2">
        <v>52</v>
      </c>
      <c r="B55" s="2">
        <v>721</v>
      </c>
      <c r="C55" s="2">
        <f t="shared" si="0"/>
        <v>466.56000000000097</v>
      </c>
    </row>
    <row r="56" spans="1:3" x14ac:dyDescent="0.3">
      <c r="A56" s="2">
        <v>53</v>
      </c>
      <c r="B56" s="2">
        <v>755</v>
      </c>
      <c r="C56" s="2">
        <f t="shared" si="0"/>
        <v>153.75999999999942</v>
      </c>
    </row>
    <row r="57" spans="1:3" x14ac:dyDescent="0.3">
      <c r="A57" s="2">
        <v>54</v>
      </c>
      <c r="B57" s="2">
        <v>772</v>
      </c>
      <c r="C57" s="2">
        <f t="shared" si="0"/>
        <v>864.35999999999865</v>
      </c>
    </row>
    <row r="58" spans="1:3" x14ac:dyDescent="0.3">
      <c r="A58" s="2">
        <v>55</v>
      </c>
      <c r="B58" s="2">
        <v>716</v>
      </c>
      <c r="C58" s="2">
        <f t="shared" si="0"/>
        <v>707.5600000000012</v>
      </c>
    </row>
    <row r="59" spans="1:3" x14ac:dyDescent="0.3">
      <c r="A59" s="2">
        <v>56</v>
      </c>
      <c r="B59" s="2">
        <v>771</v>
      </c>
      <c r="C59" s="2">
        <f t="shared" si="0"/>
        <v>806.55999999999869</v>
      </c>
    </row>
    <row r="60" spans="1:3" x14ac:dyDescent="0.3">
      <c r="A60" s="2">
        <v>57</v>
      </c>
      <c r="B60" s="2">
        <v>667</v>
      </c>
      <c r="C60" s="2">
        <f t="shared" si="0"/>
        <v>5715.3600000000033</v>
      </c>
    </row>
    <row r="61" spans="1:3" x14ac:dyDescent="0.3">
      <c r="A61" s="2">
        <v>58</v>
      </c>
      <c r="B61" s="2">
        <v>718</v>
      </c>
      <c r="C61" s="2">
        <f t="shared" si="0"/>
        <v>605.16000000000111</v>
      </c>
    </row>
    <row r="62" spans="1:3" x14ac:dyDescent="0.3">
      <c r="A62" s="2">
        <v>59</v>
      </c>
      <c r="B62" s="2">
        <v>782</v>
      </c>
      <c r="C62" s="2">
        <f t="shared" si="0"/>
        <v>1552.3599999999983</v>
      </c>
    </row>
    <row r="63" spans="1:3" x14ac:dyDescent="0.3">
      <c r="A63" s="2">
        <v>60</v>
      </c>
      <c r="B63" s="2">
        <v>725</v>
      </c>
      <c r="C63" s="2">
        <f t="shared" si="0"/>
        <v>309.76000000000079</v>
      </c>
    </row>
    <row r="64" spans="1:3" x14ac:dyDescent="0.3">
      <c r="A64" s="2">
        <v>61</v>
      </c>
      <c r="B64" s="2">
        <v>755</v>
      </c>
      <c r="C64" s="2">
        <f t="shared" si="0"/>
        <v>153.75999999999942</v>
      </c>
    </row>
    <row r="65" spans="1:3" x14ac:dyDescent="0.3">
      <c r="A65" s="2">
        <v>62</v>
      </c>
      <c r="B65" s="2">
        <v>698</v>
      </c>
      <c r="C65" s="2">
        <f t="shared" si="0"/>
        <v>1989.1600000000021</v>
      </c>
    </row>
    <row r="66" spans="1:3" x14ac:dyDescent="0.3">
      <c r="A66" s="2">
        <v>63</v>
      </c>
      <c r="B66" s="2">
        <v>737</v>
      </c>
      <c r="C66" s="2">
        <f t="shared" si="0"/>
        <v>31.360000000000255</v>
      </c>
    </row>
    <row r="67" spans="1:3" x14ac:dyDescent="0.3">
      <c r="A67" s="2">
        <v>64</v>
      </c>
      <c r="B67" s="2">
        <v>702</v>
      </c>
      <c r="C67" s="2">
        <f t="shared" si="0"/>
        <v>1648.3600000000019</v>
      </c>
    </row>
    <row r="68" spans="1:3" x14ac:dyDescent="0.3">
      <c r="A68" s="2">
        <v>65</v>
      </c>
      <c r="B68" s="2">
        <v>694</v>
      </c>
      <c r="C68" s="2">
        <f t="shared" si="0"/>
        <v>2361.9600000000023</v>
      </c>
    </row>
    <row r="69" spans="1:3" x14ac:dyDescent="0.3">
      <c r="A69" s="2">
        <v>66</v>
      </c>
      <c r="B69" s="2">
        <v>746</v>
      </c>
      <c r="C69" s="2">
        <f t="shared" ref="C69:C103" si="1">(B69-F$3)^2</f>
        <v>11.559999999999846</v>
      </c>
    </row>
    <row r="70" spans="1:3" x14ac:dyDescent="0.3">
      <c r="A70" s="2">
        <v>67</v>
      </c>
      <c r="B70" s="2">
        <v>709</v>
      </c>
      <c r="C70" s="2">
        <f t="shared" si="1"/>
        <v>1128.9600000000016</v>
      </c>
    </row>
    <row r="71" spans="1:3" x14ac:dyDescent="0.3">
      <c r="A71" s="2">
        <v>68</v>
      </c>
      <c r="B71" s="2">
        <v>717</v>
      </c>
      <c r="C71" s="2">
        <f t="shared" si="1"/>
        <v>655.36000000000115</v>
      </c>
    </row>
    <row r="72" spans="1:3" x14ac:dyDescent="0.3">
      <c r="A72" s="2">
        <v>69</v>
      </c>
      <c r="B72" s="2">
        <v>763</v>
      </c>
      <c r="C72" s="2">
        <f t="shared" si="1"/>
        <v>416.15999999999906</v>
      </c>
    </row>
    <row r="73" spans="1:3" x14ac:dyDescent="0.3">
      <c r="A73" s="2">
        <v>70</v>
      </c>
      <c r="B73" s="2">
        <v>726</v>
      </c>
      <c r="C73" s="2">
        <f t="shared" si="1"/>
        <v>275.56000000000074</v>
      </c>
    </row>
    <row r="74" spans="1:3" x14ac:dyDescent="0.3">
      <c r="A74" s="2">
        <v>71</v>
      </c>
      <c r="B74" s="2">
        <v>735</v>
      </c>
      <c r="C74" s="2">
        <f t="shared" si="1"/>
        <v>57.760000000000346</v>
      </c>
    </row>
    <row r="75" spans="1:3" x14ac:dyDescent="0.3">
      <c r="A75" s="2">
        <v>72</v>
      </c>
      <c r="B75" s="2">
        <v>765</v>
      </c>
      <c r="C75" s="2">
        <f t="shared" si="1"/>
        <v>501.75999999999897</v>
      </c>
    </row>
    <row r="76" spans="1:3" x14ac:dyDescent="0.3">
      <c r="A76" s="2">
        <v>73</v>
      </c>
      <c r="B76" s="2">
        <v>715</v>
      </c>
      <c r="C76" s="2">
        <f t="shared" si="1"/>
        <v>761.76000000000124</v>
      </c>
    </row>
    <row r="77" spans="1:3" x14ac:dyDescent="0.3">
      <c r="A77" s="2">
        <v>74</v>
      </c>
      <c r="B77" s="2">
        <v>766</v>
      </c>
      <c r="C77" s="2">
        <f t="shared" si="1"/>
        <v>547.55999999999892</v>
      </c>
    </row>
    <row r="78" spans="1:3" x14ac:dyDescent="0.3">
      <c r="A78" s="2">
        <v>75</v>
      </c>
      <c r="B78" s="2">
        <v>762</v>
      </c>
      <c r="C78" s="2">
        <f t="shared" si="1"/>
        <v>376.3599999999991</v>
      </c>
    </row>
    <row r="79" spans="1:3" x14ac:dyDescent="0.3">
      <c r="A79" s="2">
        <v>76</v>
      </c>
      <c r="B79" s="2">
        <v>737</v>
      </c>
      <c r="C79" s="2">
        <f t="shared" si="1"/>
        <v>31.360000000000255</v>
      </c>
    </row>
    <row r="80" spans="1:3" x14ac:dyDescent="0.3">
      <c r="A80" s="2">
        <v>77</v>
      </c>
      <c r="B80" s="2">
        <v>732</v>
      </c>
      <c r="C80" s="2">
        <f t="shared" si="1"/>
        <v>112.36000000000048</v>
      </c>
    </row>
    <row r="81" spans="1:3" x14ac:dyDescent="0.3">
      <c r="A81" s="2">
        <v>78</v>
      </c>
      <c r="B81" s="2">
        <v>758</v>
      </c>
      <c r="C81" s="2">
        <f t="shared" si="1"/>
        <v>237.15999999999929</v>
      </c>
    </row>
    <row r="82" spans="1:3" x14ac:dyDescent="0.3">
      <c r="A82" s="2">
        <v>79</v>
      </c>
      <c r="B82" s="2">
        <v>724</v>
      </c>
      <c r="C82" s="2">
        <f t="shared" si="1"/>
        <v>345.96000000000083</v>
      </c>
    </row>
    <row r="83" spans="1:3" x14ac:dyDescent="0.3">
      <c r="A83" s="2">
        <v>80</v>
      </c>
      <c r="B83" s="2">
        <v>724</v>
      </c>
      <c r="C83" s="2">
        <f t="shared" si="1"/>
        <v>345.96000000000083</v>
      </c>
    </row>
    <row r="84" spans="1:3" x14ac:dyDescent="0.3">
      <c r="A84" s="2">
        <v>81</v>
      </c>
      <c r="B84" s="2">
        <v>689</v>
      </c>
      <c r="C84" s="2">
        <f t="shared" si="1"/>
        <v>2872.9600000000023</v>
      </c>
    </row>
    <row r="85" spans="1:3" x14ac:dyDescent="0.3">
      <c r="A85" s="2">
        <v>82</v>
      </c>
      <c r="B85" s="2">
        <v>719</v>
      </c>
      <c r="C85" s="2">
        <f t="shared" si="1"/>
        <v>556.96000000000106</v>
      </c>
    </row>
    <row r="86" spans="1:3" x14ac:dyDescent="0.3">
      <c r="A86" s="2">
        <v>83</v>
      </c>
      <c r="B86" s="2">
        <v>722</v>
      </c>
      <c r="C86" s="2">
        <f t="shared" si="1"/>
        <v>424.36000000000092</v>
      </c>
    </row>
    <row r="87" spans="1:3" x14ac:dyDescent="0.3">
      <c r="A87" s="2">
        <v>84</v>
      </c>
      <c r="B87" s="2">
        <v>689</v>
      </c>
      <c r="C87" s="2">
        <f t="shared" si="1"/>
        <v>2872.9600000000023</v>
      </c>
    </row>
    <row r="88" spans="1:3" x14ac:dyDescent="0.3">
      <c r="A88" s="2">
        <v>85</v>
      </c>
      <c r="B88" s="2">
        <v>742</v>
      </c>
      <c r="C88" s="2">
        <f t="shared" si="1"/>
        <v>0.3600000000000273</v>
      </c>
    </row>
    <row r="89" spans="1:3" x14ac:dyDescent="0.3">
      <c r="A89" s="2">
        <v>86</v>
      </c>
      <c r="B89" s="2">
        <v>777</v>
      </c>
      <c r="C89" s="2">
        <f t="shared" si="1"/>
        <v>1183.3599999999985</v>
      </c>
    </row>
    <row r="90" spans="1:3" x14ac:dyDescent="0.3">
      <c r="A90" s="2">
        <v>87</v>
      </c>
      <c r="B90" s="2">
        <v>725</v>
      </c>
      <c r="C90" s="2">
        <f t="shared" si="1"/>
        <v>309.76000000000079</v>
      </c>
    </row>
    <row r="91" spans="1:3" x14ac:dyDescent="0.3">
      <c r="A91" s="2">
        <v>88</v>
      </c>
      <c r="B91" s="2">
        <v>777</v>
      </c>
      <c r="C91" s="2">
        <f t="shared" si="1"/>
        <v>1183.3599999999985</v>
      </c>
    </row>
    <row r="92" spans="1:3" x14ac:dyDescent="0.3">
      <c r="A92" s="2">
        <v>89</v>
      </c>
      <c r="B92" s="2">
        <v>734</v>
      </c>
      <c r="C92" s="2">
        <f t="shared" si="1"/>
        <v>73.960000000000392</v>
      </c>
    </row>
    <row r="93" spans="1:3" x14ac:dyDescent="0.3">
      <c r="A93" s="2">
        <v>90</v>
      </c>
      <c r="B93" s="2">
        <v>793</v>
      </c>
      <c r="C93" s="2">
        <f t="shared" si="1"/>
        <v>2540.1599999999976</v>
      </c>
    </row>
    <row r="94" spans="1:3" x14ac:dyDescent="0.3">
      <c r="A94" s="2">
        <v>91</v>
      </c>
      <c r="B94" s="2">
        <v>722</v>
      </c>
      <c r="C94" s="2">
        <f t="shared" si="1"/>
        <v>424.36000000000092</v>
      </c>
    </row>
    <row r="95" spans="1:3" x14ac:dyDescent="0.3">
      <c r="A95" s="2">
        <v>92</v>
      </c>
      <c r="B95" s="2">
        <v>715</v>
      </c>
      <c r="C95" s="2">
        <f t="shared" si="1"/>
        <v>761.76000000000124</v>
      </c>
    </row>
    <row r="96" spans="1:3" x14ac:dyDescent="0.3">
      <c r="A96" s="2">
        <v>93</v>
      </c>
      <c r="B96" s="2">
        <v>745</v>
      </c>
      <c r="C96" s="2">
        <f t="shared" si="1"/>
        <v>5.7599999999998905</v>
      </c>
    </row>
    <row r="97" spans="1:3" x14ac:dyDescent="0.3">
      <c r="A97" s="2">
        <v>94</v>
      </c>
      <c r="B97" s="2">
        <v>705</v>
      </c>
      <c r="C97" s="2">
        <f t="shared" si="1"/>
        <v>1413.7600000000018</v>
      </c>
    </row>
    <row r="98" spans="1:3" x14ac:dyDescent="0.3">
      <c r="A98" s="2">
        <v>95</v>
      </c>
      <c r="B98" s="2">
        <v>767</v>
      </c>
      <c r="C98" s="2">
        <f t="shared" si="1"/>
        <v>595.35999999999888</v>
      </c>
    </row>
    <row r="99" spans="1:3" x14ac:dyDescent="0.3">
      <c r="A99" s="2">
        <v>96</v>
      </c>
      <c r="B99" s="2">
        <v>777</v>
      </c>
      <c r="C99" s="2">
        <f t="shared" si="1"/>
        <v>1183.3599999999985</v>
      </c>
    </row>
    <row r="100" spans="1:3" x14ac:dyDescent="0.3">
      <c r="A100" s="2">
        <v>97</v>
      </c>
      <c r="B100" s="2">
        <v>696</v>
      </c>
      <c r="C100" s="2">
        <f t="shared" si="1"/>
        <v>2171.5600000000022</v>
      </c>
    </row>
    <row r="101" spans="1:3" x14ac:dyDescent="0.3">
      <c r="A101" s="2">
        <v>98</v>
      </c>
      <c r="B101" s="2">
        <v>755</v>
      </c>
      <c r="C101" s="2">
        <f t="shared" si="1"/>
        <v>153.75999999999942</v>
      </c>
    </row>
    <row r="102" spans="1:3" x14ac:dyDescent="0.3">
      <c r="A102" s="2">
        <v>99</v>
      </c>
      <c r="B102" s="2">
        <v>750</v>
      </c>
      <c r="C102" s="2">
        <f t="shared" si="1"/>
        <v>54.759999999999664</v>
      </c>
    </row>
    <row r="103" spans="1:3" x14ac:dyDescent="0.3">
      <c r="A103" s="2">
        <v>100</v>
      </c>
      <c r="B103" s="2">
        <v>743</v>
      </c>
      <c r="C103" s="2">
        <f t="shared" si="1"/>
        <v>0.15999999999998182</v>
      </c>
    </row>
  </sheetData>
  <mergeCells count="4">
    <mergeCell ref="A3:B3"/>
    <mergeCell ref="V1:AA1"/>
    <mergeCell ref="V3:W3"/>
    <mergeCell ref="A1: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aspiring Astatine</dc:creator>
  <cp:lastModifiedBy>aspiring Astatine</cp:lastModifiedBy>
  <dcterms:created xsi:type="dcterms:W3CDTF">2022-03-22T10:46:21Z</dcterms:created>
  <dcterms:modified xsi:type="dcterms:W3CDTF">2022-06-08T22:06:00Z</dcterms:modified>
</cp:coreProperties>
</file>