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versos\5. Trabalhos\LFIS 1º Ano\Efeito Fotoelétrico\"/>
    </mc:Choice>
  </mc:AlternateContent>
  <xr:revisionPtr revIDLastSave="0" documentId="13_ncr:1_{45B5C819-4DFE-4E82-AF1A-33E9BF575E03}" xr6:coauthVersionLast="47" xr6:coauthVersionMax="47" xr10:uidLastSave="{00000000-0000-0000-0000-000000000000}"/>
  <bookViews>
    <workbookView xWindow="-108" yWindow="-108" windowWidth="23256" windowHeight="12576" xr2:uid="{5C9FFE6B-0C5F-4FDD-91FF-B9FCD03CBC6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1" i="1" l="1"/>
  <c r="F32" i="1"/>
  <c r="F33" i="1"/>
  <c r="F34" i="1"/>
  <c r="F30" i="1"/>
  <c r="L3" i="1" s="1" a="1"/>
  <c r="L3" i="1" l="1"/>
  <c r="F37" i="1" s="1"/>
  <c r="F38" i="1"/>
  <c r="L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<sst xmlns="http://schemas.openxmlformats.org/spreadsheetml/2006/main" count="26" uniqueCount="22">
  <si>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Efeito Fotoeléctrico</t>
  </si>
  <si>
    <t>365nm</t>
  </si>
  <si>
    <t>Fotocorrente</t>
  </si>
  <si>
    <t>450nm</t>
  </si>
  <si>
    <t>Tensão V</t>
  </si>
  <si>
    <t>436 nm</t>
  </si>
  <si>
    <t>546 nm</t>
  </si>
  <si>
    <t>579 nm</t>
  </si>
  <si>
    <t>Com filtros</t>
  </si>
  <si>
    <t>Trabalho de extração (J)</t>
  </si>
  <si>
    <t>Constante h (J/s)</t>
  </si>
  <si>
    <t>Vc (V)</t>
  </si>
  <si>
    <t>Tensão Corte Vc (V)</t>
  </si>
  <si>
    <t>Comp de Onda (nm)</t>
  </si>
  <si>
    <r>
      <rPr>
        <sz val="11"/>
        <color theme="1"/>
        <rFont val="Calibri"/>
        <family val="2"/>
      </rPr>
      <t>ν</t>
    </r>
    <r>
      <rPr>
        <sz val="11"/>
        <color theme="1"/>
        <rFont val="Calibri"/>
        <family val="2"/>
        <scheme val="minor"/>
      </rPr>
      <t xml:space="preserve"> (c/</t>
    </r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>) (Hz)</t>
    </r>
  </si>
  <si>
    <r>
      <t>Vc = (hν-</t>
    </r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)/e</t>
    </r>
  </si>
  <si>
    <t>Incerteza no declive</t>
  </si>
  <si>
    <t>Ordenada na origem</t>
  </si>
  <si>
    <t>Declive</t>
  </si>
  <si>
    <t>R^2</t>
  </si>
  <si>
    <t>Incerteza da O.O.</t>
  </si>
  <si>
    <t>Desvio 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</si>
</sst>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E3FD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2" fontId="0" fillId="0" borderId="0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Alignment="1"/>
    <xf numFmtId="9" fontId="0" fillId="0" borderId="1" xfId="1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3" xfId="0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colors>
    <mruColors>
      <color rgb="FFF1E3FD"/>
      <color rgb="FFE1C6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Folha1!$G$29</c:f>
              <c:strCache>
                <c:ptCount val="1"/>
                <c:pt idx="0">
                  <c:v>Vc 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Folha1!$F$30:$F$34</c:f>
              <c:numCache>
                <c:formatCode>General</c:formatCode>
                <c:ptCount val="5"/>
                <c:pt idx="0">
                  <c:v>821917808219178.13</c:v>
                </c:pt>
                <c:pt idx="1">
                  <c:v>688073394495412.75</c:v>
                </c:pt>
                <c:pt idx="2">
                  <c:v>666666666666666.63</c:v>
                </c:pt>
                <c:pt idx="3">
                  <c:v>549450549450549.38</c:v>
                </c:pt>
                <c:pt idx="4">
                  <c:v>518134715025906.75</c:v>
                </c:pt>
              </c:numCache>
            </c:numRef>
          </c:xVal>
          <c:yVal>
            <c:numRef>
              <c:f>Folha1!$G$30:$G$44</c:f>
              <c:numCache>
                <c:formatCode>General</c:formatCode>
                <c:ptCount val="15"/>
                <c:pt idx="0">
                  <c:v>2.0259999999999998</c:v>
                </c:pt>
                <c:pt idx="1">
                  <c:v>1.66</c:v>
                </c:pt>
                <c:pt idx="2" formatCode="0.00">
                  <c:v>1.4470000000000001</c:v>
                </c:pt>
                <c:pt idx="3">
                  <c:v>0.90200000000000002</c:v>
                </c:pt>
                <c:pt idx="4">
                  <c:v>0.78100000000000003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D-4382-8EFF-C73EA4F50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071951"/>
        <c:axId val="394072367"/>
      </c:scatterChart>
      <c:valAx>
        <c:axId val="39407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94072367"/>
        <c:crosses val="autoZero"/>
        <c:crossBetween val="midCat"/>
      </c:valAx>
      <c:valAx>
        <c:axId val="39407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9407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Tensão de corte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6.7611111111111108E-2"/>
          <c:y val="0.13888883064051083"/>
          <c:w val="0.89082633420822399"/>
          <c:h val="0.7657999308009269"/>
        </c:manualLayout>
      </c:layout>
      <c:scatterChart>
        <c:scatterStyle val="lineMarker"/>
        <c:varyColors val="0"/>
        <c:ser>
          <c:idx val="0"/>
          <c:order val="0"/>
          <c:tx>
            <c:v>Com Filtro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tint val="77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chemeClr val="accent6">
                    <a:tint val="77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Folha1!$A$31:$A$46</c:f>
              <c:numCache>
                <c:formatCode>0.00</c:formatCode>
                <c:ptCount val="16"/>
                <c:pt idx="0">
                  <c:v>-1.5</c:v>
                </c:pt>
                <c:pt idx="1">
                  <c:v>-1.4</c:v>
                </c:pt>
                <c:pt idx="2">
                  <c:v>-1.3</c:v>
                </c:pt>
                <c:pt idx="3">
                  <c:v>-1.2</c:v>
                </c:pt>
                <c:pt idx="4">
                  <c:v>-1.1000000000000001</c:v>
                </c:pt>
                <c:pt idx="5">
                  <c:v>-1</c:v>
                </c:pt>
                <c:pt idx="6">
                  <c:v>-0.9</c:v>
                </c:pt>
                <c:pt idx="7">
                  <c:v>-0.8</c:v>
                </c:pt>
                <c:pt idx="8">
                  <c:v>-0.7</c:v>
                </c:pt>
                <c:pt idx="9">
                  <c:v>-0.6</c:v>
                </c:pt>
                <c:pt idx="10">
                  <c:v>-0.5</c:v>
                </c:pt>
                <c:pt idx="11">
                  <c:v>-0.4</c:v>
                </c:pt>
                <c:pt idx="12">
                  <c:v>-0.3</c:v>
                </c:pt>
                <c:pt idx="13">
                  <c:v>-0.2</c:v>
                </c:pt>
                <c:pt idx="14">
                  <c:v>-0.1</c:v>
                </c:pt>
                <c:pt idx="15">
                  <c:v>0</c:v>
                </c:pt>
              </c:numCache>
            </c:numRef>
          </c:xVal>
          <c:yVal>
            <c:numRef>
              <c:f>Folha1!$C$31:$C$46</c:f>
              <c:numCache>
                <c:formatCode>General</c:formatCode>
                <c:ptCount val="16"/>
                <c:pt idx="0">
                  <c:v>-3.6999999999999998E-2</c:v>
                </c:pt>
                <c:pt idx="1">
                  <c:v>-3.6999999999999998E-2</c:v>
                </c:pt>
                <c:pt idx="2">
                  <c:v>-3.6999999999999998E-2</c:v>
                </c:pt>
                <c:pt idx="3">
                  <c:v>-3.5999999999999997E-2</c:v>
                </c:pt>
                <c:pt idx="4">
                  <c:v>-3.3000000000000002E-2</c:v>
                </c:pt>
                <c:pt idx="5">
                  <c:v>-2.5000000000000001E-2</c:v>
                </c:pt>
                <c:pt idx="6">
                  <c:v>0</c:v>
                </c:pt>
                <c:pt idx="7">
                  <c:v>0.85</c:v>
                </c:pt>
                <c:pt idx="8">
                  <c:v>0.31900000000000001</c:v>
                </c:pt>
                <c:pt idx="9">
                  <c:v>1.232</c:v>
                </c:pt>
                <c:pt idx="10">
                  <c:v>4.8769999999999998</c:v>
                </c:pt>
                <c:pt idx="11">
                  <c:v>13.239000000000001</c:v>
                </c:pt>
                <c:pt idx="12">
                  <c:v>27.939</c:v>
                </c:pt>
                <c:pt idx="13">
                  <c:v>49.122</c:v>
                </c:pt>
                <c:pt idx="14">
                  <c:v>77.349000000000004</c:v>
                </c:pt>
                <c:pt idx="15">
                  <c:v>105.357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BE-4453-88B4-1BA556C582F5}"/>
            </c:ext>
          </c:extLst>
        </c:ser>
        <c:ser>
          <c:idx val="1"/>
          <c:order val="1"/>
          <c:tx>
            <c:v>Sem Filtro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shade val="76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Folha1!$A$31:$A$46</c:f>
              <c:numCache>
                <c:formatCode>0.00</c:formatCode>
                <c:ptCount val="16"/>
                <c:pt idx="0">
                  <c:v>-1.5</c:v>
                </c:pt>
                <c:pt idx="1">
                  <c:v>-1.4</c:v>
                </c:pt>
                <c:pt idx="2">
                  <c:v>-1.3</c:v>
                </c:pt>
                <c:pt idx="3">
                  <c:v>-1.2</c:v>
                </c:pt>
                <c:pt idx="4">
                  <c:v>-1.1000000000000001</c:v>
                </c:pt>
                <c:pt idx="5">
                  <c:v>-1</c:v>
                </c:pt>
                <c:pt idx="6">
                  <c:v>-0.9</c:v>
                </c:pt>
                <c:pt idx="7">
                  <c:v>-0.8</c:v>
                </c:pt>
                <c:pt idx="8">
                  <c:v>-0.7</c:v>
                </c:pt>
                <c:pt idx="9">
                  <c:v>-0.6</c:v>
                </c:pt>
                <c:pt idx="10">
                  <c:v>-0.5</c:v>
                </c:pt>
                <c:pt idx="11">
                  <c:v>-0.4</c:v>
                </c:pt>
                <c:pt idx="12">
                  <c:v>-0.3</c:v>
                </c:pt>
                <c:pt idx="13">
                  <c:v>-0.2</c:v>
                </c:pt>
                <c:pt idx="14">
                  <c:v>-0.1</c:v>
                </c:pt>
                <c:pt idx="15">
                  <c:v>0</c:v>
                </c:pt>
              </c:numCache>
            </c:numRef>
          </c:xVal>
          <c:yVal>
            <c:numRef>
              <c:f>Folha1!$B$31:$B$46</c:f>
              <c:numCache>
                <c:formatCode>General</c:formatCode>
                <c:ptCount val="16"/>
                <c:pt idx="0">
                  <c:v>-5.0999999999999997E-2</c:v>
                </c:pt>
                <c:pt idx="1">
                  <c:v>-5.0999999999999997E-2</c:v>
                </c:pt>
                <c:pt idx="2">
                  <c:v>-5.0999999999999997E-2</c:v>
                </c:pt>
                <c:pt idx="3">
                  <c:v>-4.7E-2</c:v>
                </c:pt>
                <c:pt idx="4">
                  <c:v>-4.2999999999999997E-2</c:v>
                </c:pt>
                <c:pt idx="5">
                  <c:v>-4.4999999999999998E-2</c:v>
                </c:pt>
                <c:pt idx="6">
                  <c:v>-7.0000000000000001E-3</c:v>
                </c:pt>
                <c:pt idx="7">
                  <c:v>0.105</c:v>
                </c:pt>
                <c:pt idx="8">
                  <c:v>0.54200000000000004</c:v>
                </c:pt>
                <c:pt idx="9">
                  <c:v>2.052</c:v>
                </c:pt>
                <c:pt idx="10">
                  <c:v>6.7480000000000002</c:v>
                </c:pt>
                <c:pt idx="11">
                  <c:v>18.094999999999999</c:v>
                </c:pt>
                <c:pt idx="12">
                  <c:v>38.552999999999997</c:v>
                </c:pt>
                <c:pt idx="13">
                  <c:v>66.691000000000003</c:v>
                </c:pt>
                <c:pt idx="14">
                  <c:v>101.28</c:v>
                </c:pt>
                <c:pt idx="15">
                  <c:v>124.77200000000001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BE-4453-88B4-1BA556C58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821568"/>
        <c:axId val="686819072"/>
      </c:scatterChart>
      <c:valAx>
        <c:axId val="6868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Tensão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6819072"/>
        <c:crosses val="autoZero"/>
        <c:crossBetween val="midCat"/>
      </c:valAx>
      <c:valAx>
        <c:axId val="6868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Fotocorrente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68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171450</xdr:rowOff>
    </xdr:from>
    <xdr:to>
      <xdr:col>8</xdr:col>
      <xdr:colOff>0</xdr:colOff>
      <xdr:row>13</xdr:row>
      <xdr:rowOff>7620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913B7C8-4046-4ADE-BC53-7D614875D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13</xdr:row>
      <xdr:rowOff>179070</xdr:rowOff>
    </xdr:from>
    <xdr:to>
      <xdr:col>7</xdr:col>
      <xdr:colOff>617220</xdr:colOff>
      <xdr:row>25</xdr:row>
      <xdr:rowOff>137160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85C4E97-8124-4EA4-84EF-D186C3A6A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FE9D-8DDB-4635-A916-507CD7605CC0}">
  <dimension ref="A1:P48"/>
  <sheetViews>
    <sheetView tabSelected="1" workbookViewId="0">
      <selection activeCell="J21" sqref="J21"/>
    </sheetView>
  </sheetViews>
  <sheetFormatPr defaultRowHeight="14.4" x14ac:dyDescent="0.3"/>
  <cols>
    <col min="2" max="2" width="11.6640625" customWidth="1"/>
    <col min="5" max="5" width="17.21875" customWidth="1"/>
    <col min="6" max="6" width="9.5546875" customWidth="1"/>
    <col min="8" max="8" width="9.109375" customWidth="1"/>
    <col min="9" max="9" width="9.21875" customWidth="1"/>
    <col min="10" max="10" width="8.44140625" customWidth="1"/>
    <col min="13" max="13" width="8.88671875" customWidth="1"/>
    <col min="18" max="18" width="9.44140625" customWidth="1"/>
    <col min="21" max="21" width="12" bestFit="1" customWidth="1"/>
  </cols>
  <sheetData>
    <row r="1" spans="1:16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3" spans="1:16" x14ac:dyDescent="0.3">
      <c r="A3" s="11" t="s">
        <v>1</v>
      </c>
      <c r="B3" s="11"/>
      <c r="J3" s="12" t="s">
        <v>18</v>
      </c>
      <c r="K3" s="13"/>
      <c r="L3" s="1" cm="1">
        <f t="array" ref="L3:M7">LINEST(G30:G34,F30:F34,TRUE,TRUE)</f>
        <v>4.2499170930332072E-15</v>
      </c>
      <c r="M3" s="1">
        <v>-1.3943528697075034</v>
      </c>
      <c r="N3" s="15" t="s">
        <v>17</v>
      </c>
      <c r="O3" s="16"/>
    </row>
    <row r="4" spans="1:16" x14ac:dyDescent="0.3">
      <c r="A4" s="1" t="s">
        <v>4</v>
      </c>
      <c r="B4" s="1" t="s">
        <v>2</v>
      </c>
      <c r="J4" s="12" t="s">
        <v>16</v>
      </c>
      <c r="K4" s="13"/>
      <c r="L4" s="1">
        <v>3.7271715464270433E-16</v>
      </c>
      <c r="M4" s="1">
        <v>0.24518998023347513</v>
      </c>
      <c r="N4" s="15" t="s">
        <v>20</v>
      </c>
      <c r="O4" s="16"/>
      <c r="P4" s="9"/>
    </row>
    <row r="5" spans="1:16" x14ac:dyDescent="0.3">
      <c r="A5" s="2">
        <v>-2</v>
      </c>
      <c r="B5" s="1">
        <v>-1.7999999999999999E-2</v>
      </c>
      <c r="K5" s="14" t="s">
        <v>19</v>
      </c>
      <c r="L5" s="1">
        <v>0.97744659387773469</v>
      </c>
      <c r="M5" s="1">
        <v>9.0359976865096808E-2</v>
      </c>
    </row>
    <row r="6" spans="1:16" x14ac:dyDescent="0.3">
      <c r="A6" s="2">
        <v>-1.9</v>
      </c>
      <c r="B6" s="1">
        <v>-1.7999999999999999E-2</v>
      </c>
      <c r="L6" s="1">
        <v>130.01760203033498</v>
      </c>
      <c r="M6" s="1">
        <v>3</v>
      </c>
    </row>
    <row r="7" spans="1:16" x14ac:dyDescent="0.3">
      <c r="A7" s="2">
        <v>-1.8</v>
      </c>
      <c r="B7" s="1">
        <v>-1.7999999999999999E-2</v>
      </c>
      <c r="L7" s="1">
        <v>1.0615840237428171</v>
      </c>
      <c r="M7" s="1">
        <v>2.4494776257182486E-2</v>
      </c>
    </row>
    <row r="8" spans="1:16" x14ac:dyDescent="0.3">
      <c r="A8" s="2">
        <v>-1.7</v>
      </c>
      <c r="B8" s="1">
        <v>-1.7999999999999999E-2</v>
      </c>
    </row>
    <row r="9" spans="1:16" x14ac:dyDescent="0.3">
      <c r="A9" s="2">
        <v>-1.6</v>
      </c>
      <c r="B9" s="1">
        <v>-1.7999999999999999E-2</v>
      </c>
    </row>
    <row r="10" spans="1:16" x14ac:dyDescent="0.3">
      <c r="A10" s="2">
        <v>-1.5</v>
      </c>
      <c r="B10" s="1">
        <v>-1.7999999999999999E-2</v>
      </c>
      <c r="J10" s="11" t="s">
        <v>21</v>
      </c>
      <c r="K10" s="11"/>
      <c r="L10" s="10">
        <f>L4/L3</f>
        <v>8.7699864840585035E-2</v>
      </c>
    </row>
    <row r="11" spans="1:16" x14ac:dyDescent="0.3">
      <c r="A11" s="2">
        <v>-1.4</v>
      </c>
      <c r="B11" s="1">
        <v>-1.7999999999999999E-2</v>
      </c>
    </row>
    <row r="12" spans="1:16" x14ac:dyDescent="0.3">
      <c r="A12" s="2">
        <v>-1.3</v>
      </c>
      <c r="B12" s="1">
        <v>-1.7999999999999999E-2</v>
      </c>
    </row>
    <row r="13" spans="1:16" x14ac:dyDescent="0.3">
      <c r="A13" s="2">
        <v>-1.2</v>
      </c>
      <c r="B13" s="1">
        <v>-1.7999999999999999E-2</v>
      </c>
    </row>
    <row r="14" spans="1:16" x14ac:dyDescent="0.3">
      <c r="A14" s="2">
        <v>-1.1000000000000001</v>
      </c>
      <c r="B14" s="1">
        <v>-1.7999999999999999E-2</v>
      </c>
    </row>
    <row r="15" spans="1:16" x14ac:dyDescent="0.3">
      <c r="A15" s="2">
        <v>-1</v>
      </c>
      <c r="B15" s="1">
        <v>-1.7000000000000001E-2</v>
      </c>
    </row>
    <row r="16" spans="1:16" x14ac:dyDescent="0.3">
      <c r="A16" s="2">
        <v>-0.9</v>
      </c>
      <c r="B16" s="1">
        <v>-1.2999999999999999E-2</v>
      </c>
    </row>
    <row r="17" spans="1:10" x14ac:dyDescent="0.3">
      <c r="A17" s="2">
        <v>-0.8</v>
      </c>
      <c r="B17" s="1">
        <v>-3.0000000000000001E-3</v>
      </c>
    </row>
    <row r="18" spans="1:10" x14ac:dyDescent="0.3">
      <c r="A18" s="2">
        <v>-0.7</v>
      </c>
      <c r="B18" s="1">
        <v>-3.2000000000000001E-2</v>
      </c>
    </row>
    <row r="19" spans="1:10" x14ac:dyDescent="0.3">
      <c r="A19" s="2">
        <v>-0.6</v>
      </c>
      <c r="B19" s="1">
        <v>-0.22</v>
      </c>
    </row>
    <row r="20" spans="1:10" x14ac:dyDescent="0.3">
      <c r="A20" s="2">
        <v>-0.5</v>
      </c>
      <c r="B20" s="1">
        <v>1.0289999999999999</v>
      </c>
    </row>
    <row r="21" spans="1:10" x14ac:dyDescent="0.3">
      <c r="A21" s="2">
        <v>-0.4</v>
      </c>
      <c r="B21" s="1">
        <v>4.2759999999999998</v>
      </c>
    </row>
    <row r="22" spans="1:10" x14ac:dyDescent="0.3">
      <c r="A22" s="2">
        <v>-0.3</v>
      </c>
      <c r="B22" s="1">
        <v>9.4280000000000008</v>
      </c>
    </row>
    <row r="23" spans="1:10" x14ac:dyDescent="0.3">
      <c r="A23" s="2">
        <v>-0.2</v>
      </c>
      <c r="B23" s="1">
        <v>19.286999999999999</v>
      </c>
      <c r="I23" s="5"/>
    </row>
    <row r="24" spans="1:10" x14ac:dyDescent="0.3">
      <c r="A24" s="2">
        <v>-0.1</v>
      </c>
      <c r="B24" s="1">
        <v>33.167000000000002</v>
      </c>
      <c r="D24" s="5"/>
      <c r="E24" s="5"/>
      <c r="F24" s="6"/>
    </row>
    <row r="25" spans="1:10" x14ac:dyDescent="0.3">
      <c r="A25" s="2">
        <v>0</v>
      </c>
      <c r="B25" s="1">
        <v>49.365000000000002</v>
      </c>
      <c r="D25" s="7"/>
      <c r="E25" s="5"/>
      <c r="F25" s="5"/>
    </row>
    <row r="26" spans="1:10" x14ac:dyDescent="0.3">
      <c r="D26" s="7"/>
      <c r="E26" s="5"/>
      <c r="F26" s="5"/>
    </row>
    <row r="27" spans="1:10" x14ac:dyDescent="0.3">
      <c r="A27" s="17" t="s">
        <v>11</v>
      </c>
      <c r="B27" s="1">
        <v>-2.0259999999999998</v>
      </c>
      <c r="D27" s="7"/>
      <c r="E27" s="5"/>
      <c r="F27" s="5"/>
    </row>
    <row r="28" spans="1:10" x14ac:dyDescent="0.3">
      <c r="D28" s="7"/>
      <c r="E28" s="5"/>
      <c r="F28" s="5"/>
    </row>
    <row r="29" spans="1:10" x14ac:dyDescent="0.3">
      <c r="A29" s="11" t="s">
        <v>3</v>
      </c>
      <c r="B29" s="11"/>
      <c r="C29" s="11"/>
      <c r="D29" s="7"/>
      <c r="E29" s="17" t="s">
        <v>13</v>
      </c>
      <c r="F29" s="17" t="s">
        <v>14</v>
      </c>
      <c r="G29" s="17" t="s">
        <v>11</v>
      </c>
      <c r="I29" s="11" t="s">
        <v>12</v>
      </c>
      <c r="J29" s="11"/>
    </row>
    <row r="30" spans="1:10" x14ac:dyDescent="0.3">
      <c r="A30" s="1" t="s">
        <v>4</v>
      </c>
      <c r="B30" s="1" t="s">
        <v>2</v>
      </c>
      <c r="C30" s="3" t="s">
        <v>8</v>
      </c>
      <c r="D30" s="7"/>
      <c r="E30" s="1">
        <v>365</v>
      </c>
      <c r="F30" s="4">
        <f xml:space="preserve"> 300000000/(E30*0.000000001)</f>
        <v>821917808219178.13</v>
      </c>
      <c r="G30" s="1">
        <v>2.0259999999999998</v>
      </c>
      <c r="I30" s="1" t="s">
        <v>5</v>
      </c>
      <c r="J30" s="1">
        <v>-1.66</v>
      </c>
    </row>
    <row r="31" spans="1:10" x14ac:dyDescent="0.3">
      <c r="A31" s="2">
        <v>-1.5</v>
      </c>
      <c r="B31" s="1">
        <v>-5.0999999999999997E-2</v>
      </c>
      <c r="C31" s="1">
        <v>-3.6999999999999998E-2</v>
      </c>
      <c r="D31" s="7"/>
      <c r="E31" s="1">
        <v>436</v>
      </c>
      <c r="F31" s="4">
        <f t="shared" ref="F31:F34" si="0" xml:space="preserve"> 300000000/(E31*0.000000001)</f>
        <v>688073394495412.75</v>
      </c>
      <c r="G31" s="1">
        <v>1.66</v>
      </c>
      <c r="I31" s="1" t="s">
        <v>6</v>
      </c>
      <c r="J31" s="1">
        <v>-0.90200000000000002</v>
      </c>
    </row>
    <row r="32" spans="1:10" x14ac:dyDescent="0.3">
      <c r="A32" s="2">
        <v>-1.4</v>
      </c>
      <c r="B32" s="1">
        <v>-5.0999999999999997E-2</v>
      </c>
      <c r="C32" s="1">
        <v>-3.6999999999999998E-2</v>
      </c>
      <c r="D32" s="7"/>
      <c r="E32" s="1">
        <v>450</v>
      </c>
      <c r="F32" s="4">
        <f t="shared" si="0"/>
        <v>666666666666666.63</v>
      </c>
      <c r="G32" s="2">
        <v>1.4470000000000001</v>
      </c>
      <c r="I32" s="1" t="s">
        <v>7</v>
      </c>
      <c r="J32" s="1">
        <v>-0.78100000000000003</v>
      </c>
    </row>
    <row r="33" spans="1:7" x14ac:dyDescent="0.3">
      <c r="A33" s="2">
        <v>-1.3</v>
      </c>
      <c r="B33" s="1">
        <v>-5.0999999999999997E-2</v>
      </c>
      <c r="C33" s="1">
        <v>-3.6999999999999998E-2</v>
      </c>
      <c r="D33" s="7"/>
      <c r="E33" s="1">
        <v>546</v>
      </c>
      <c r="F33" s="4">
        <f t="shared" si="0"/>
        <v>549450549450549.38</v>
      </c>
      <c r="G33" s="1">
        <v>0.90200000000000002</v>
      </c>
    </row>
    <row r="34" spans="1:7" x14ac:dyDescent="0.3">
      <c r="A34" s="2">
        <v>-1.2</v>
      </c>
      <c r="B34" s="1">
        <v>-4.7E-2</v>
      </c>
      <c r="C34" s="1">
        <v>-3.5999999999999997E-2</v>
      </c>
      <c r="D34" s="7"/>
      <c r="E34" s="1">
        <v>579</v>
      </c>
      <c r="F34" s="4">
        <f t="shared" si="0"/>
        <v>518134715025906.75</v>
      </c>
      <c r="G34" s="1">
        <v>0.78100000000000003</v>
      </c>
    </row>
    <row r="35" spans="1:7" x14ac:dyDescent="0.3">
      <c r="A35" s="2">
        <v>-1.1000000000000001</v>
      </c>
      <c r="B35" s="1">
        <v>-4.2999999999999997E-2</v>
      </c>
      <c r="C35" s="1">
        <v>-3.3000000000000002E-2</v>
      </c>
      <c r="D35" s="7"/>
    </row>
    <row r="36" spans="1:7" x14ac:dyDescent="0.3">
      <c r="A36" s="2">
        <v>-1</v>
      </c>
      <c r="B36" s="1">
        <v>-4.4999999999999998E-2</v>
      </c>
      <c r="C36" s="1">
        <v>-2.5000000000000001E-2</v>
      </c>
      <c r="D36" s="7"/>
      <c r="E36" s="11" t="s">
        <v>15</v>
      </c>
      <c r="F36" s="11"/>
    </row>
    <row r="37" spans="1:7" x14ac:dyDescent="0.3">
      <c r="A37" s="2">
        <v>-0.9</v>
      </c>
      <c r="B37" s="1">
        <v>-7.0000000000000001E-3</v>
      </c>
      <c r="C37" s="1">
        <v>0</v>
      </c>
      <c r="D37" s="7"/>
      <c r="E37" s="1" t="s">
        <v>10</v>
      </c>
      <c r="F37" s="1">
        <f>L3*(-1.602)* 10^(-19)</f>
        <v>-6.8083671830391979E-34</v>
      </c>
    </row>
    <row r="38" spans="1:7" x14ac:dyDescent="0.3">
      <c r="A38" s="2">
        <v>-0.8</v>
      </c>
      <c r="B38" s="1">
        <v>0.105</v>
      </c>
      <c r="C38" s="1">
        <v>0.85</v>
      </c>
      <c r="D38" s="7"/>
      <c r="E38" s="1" t="s">
        <v>9</v>
      </c>
      <c r="F38" s="1">
        <f>M3*((-1.602)*10^(-19))</f>
        <v>2.2337532972714206E-19</v>
      </c>
    </row>
    <row r="39" spans="1:7" x14ac:dyDescent="0.3">
      <c r="A39" s="2">
        <v>-0.7</v>
      </c>
      <c r="B39" s="1">
        <v>0.54200000000000004</v>
      </c>
      <c r="C39" s="1">
        <v>0.31900000000000001</v>
      </c>
      <c r="D39" s="7"/>
    </row>
    <row r="40" spans="1:7" x14ac:dyDescent="0.3">
      <c r="A40" s="2">
        <v>-0.6</v>
      </c>
      <c r="B40" s="1">
        <v>2.052</v>
      </c>
      <c r="C40" s="1">
        <v>1.232</v>
      </c>
      <c r="D40" s="7"/>
    </row>
    <row r="41" spans="1:7" x14ac:dyDescent="0.3">
      <c r="A41" s="2">
        <v>-0.5</v>
      </c>
      <c r="B41" s="1">
        <v>6.7480000000000002</v>
      </c>
      <c r="C41" s="1">
        <v>4.8769999999999998</v>
      </c>
    </row>
    <row r="42" spans="1:7" x14ac:dyDescent="0.3">
      <c r="A42" s="2">
        <v>-0.4</v>
      </c>
      <c r="B42" s="1">
        <v>18.094999999999999</v>
      </c>
      <c r="C42" s="1">
        <v>13.239000000000001</v>
      </c>
    </row>
    <row r="43" spans="1:7" x14ac:dyDescent="0.3">
      <c r="A43" s="2">
        <v>-0.3</v>
      </c>
      <c r="B43" s="1">
        <v>38.552999999999997</v>
      </c>
      <c r="C43" s="1">
        <v>27.939</v>
      </c>
    </row>
    <row r="44" spans="1:7" x14ac:dyDescent="0.3">
      <c r="A44" s="2">
        <v>-0.2</v>
      </c>
      <c r="B44" s="1">
        <v>66.691000000000003</v>
      </c>
      <c r="C44" s="1">
        <v>49.122</v>
      </c>
    </row>
    <row r="45" spans="1:7" x14ac:dyDescent="0.3">
      <c r="A45" s="2">
        <v>-0.1</v>
      </c>
      <c r="B45" s="1">
        <v>101.28</v>
      </c>
      <c r="C45" s="1">
        <v>77.349000000000004</v>
      </c>
    </row>
    <row r="46" spans="1:7" x14ac:dyDescent="0.3">
      <c r="A46" s="2">
        <v>0</v>
      </c>
      <c r="B46" s="1">
        <v>124.77200000000001</v>
      </c>
      <c r="C46" s="1">
        <v>105.357</v>
      </c>
    </row>
    <row r="48" spans="1:7" x14ac:dyDescent="0.3">
      <c r="A48" s="8" t="s">
        <v>11</v>
      </c>
      <c r="B48" s="2">
        <v>-1.4470000000000001</v>
      </c>
      <c r="C48" s="2">
        <v>-1.4470000000000001</v>
      </c>
    </row>
  </sheetData>
  <mergeCells count="10">
    <mergeCell ref="N3:O3"/>
    <mergeCell ref="A3:B3"/>
    <mergeCell ref="A29:C29"/>
    <mergeCell ref="E36:F36"/>
    <mergeCell ref="J4:K4"/>
    <mergeCell ref="I29:J29"/>
    <mergeCell ref="J3:K3"/>
    <mergeCell ref="N4:O4"/>
    <mergeCell ref="J10:K10"/>
    <mergeCell ref="A1:O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aspiring Astatine</dc:creator>
  <cp:lastModifiedBy>aspiring Astatine</cp:lastModifiedBy>
  <dcterms:created xsi:type="dcterms:W3CDTF">2022-03-29T08:45:24Z</dcterms:created>
  <dcterms:modified xsi:type="dcterms:W3CDTF">2022-06-02T22:00:27Z</dcterms:modified>
</cp:coreProperties>
</file>